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-105" yWindow="-105" windowWidth="19320" windowHeight="12570" tabRatio="920" firstSheet="12" activeTab="29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25акт" sheetId="83" r:id="rId25"/>
    <sheet name="26акт" sheetId="84" r:id="rId26"/>
    <sheet name="27акт" sheetId="85" r:id="rId27"/>
    <sheet name="Реестр 1" sheetId="65" state="hidden" r:id="rId28"/>
    <sheet name="Реестр 2" sheetId="68" state="hidden" r:id="rId29"/>
    <sheet name="ИТОГ" sheetId="69" r:id="rId30"/>
    <sheet name="ССЫЛКИ" sheetId="1" state="hidden" r:id="rId31"/>
    <sheet name="Автомат. ввод" sheetId="35" r:id="rId32"/>
    <sheet name="01" sheetId="2" r:id="rId33"/>
    <sheet name="02" sheetId="3" r:id="rId34"/>
    <sheet name="03" sheetId="4" r:id="rId35"/>
    <sheet name="04" sheetId="5" r:id="rId36"/>
    <sheet name="05" sheetId="6" r:id="rId37"/>
    <sheet name="06" sheetId="7" r:id="rId38"/>
    <sheet name="07" sheetId="8" state="hidden" r:id="rId39"/>
    <sheet name="08" sheetId="9" r:id="rId40"/>
    <sheet name="09" sheetId="10" r:id="rId41"/>
    <sheet name="10" sheetId="11" r:id="rId42"/>
    <sheet name="11" sheetId="12" r:id="rId43"/>
    <sheet name="12" sheetId="13" r:id="rId44"/>
    <sheet name="13" sheetId="14" r:id="rId45"/>
    <sheet name="14" sheetId="15" state="hidden" r:id="rId46"/>
    <sheet name="15" sheetId="16" r:id="rId47"/>
    <sheet name="16" sheetId="17" r:id="rId48"/>
    <sheet name="17" sheetId="18" r:id="rId49"/>
    <sheet name="18" sheetId="19" r:id="rId50"/>
    <sheet name="19" sheetId="20" r:id="rId51"/>
    <sheet name="20" sheetId="21" r:id="rId52"/>
    <sheet name="21" sheetId="22" state="hidden" r:id="rId53"/>
    <sheet name="22" sheetId="23" r:id="rId54"/>
    <sheet name="23" sheetId="24" r:id="rId55"/>
    <sheet name="24" sheetId="25" r:id="rId56"/>
    <sheet name="25" sheetId="26" r:id="rId57"/>
    <sheet name="26" sheetId="27" r:id="rId58"/>
    <sheet name="27" sheetId="28" r:id="rId59"/>
    <sheet name="28" sheetId="29" state="hidden" r:id="rId60"/>
    <sheet name="29" sheetId="30" r:id="rId61"/>
    <sheet name="30" sheetId="31" r:id="rId62"/>
    <sheet name="31" sheetId="32" r:id="rId63"/>
    <sheet name="Итог.вед.(ПРИХОД)" sheetId="36" r:id="rId64"/>
    <sheet name="2 Итог.вед.(РАСХОД)" sheetId="33" r:id="rId65"/>
    <sheet name="Движение мат ценностей" sheetId="34" r:id="rId66"/>
    <sheet name="Лист1" sheetId="39" r:id="rId67"/>
  </sheets>
  <definedNames>
    <definedName name="завтрак_общ">'Автомат. ввод'!$A$21:$C$51</definedName>
    <definedName name="завтрак_факт">'Автомат. ввод'!$E$21:$G$51</definedName>
    <definedName name="Общее_количество_учащихся">'Автомат. ввод'!$I$20:$K$51</definedName>
    <definedName name="Фактически_присутствующих">'Автомат. ввод'!$M$20:$O$51</definedName>
  </definedNames>
  <calcPr calcId="124519"/>
</workbook>
</file>

<file path=xl/calcChain.xml><?xml version="1.0" encoding="utf-8"?>
<calcChain xmlns="http://schemas.openxmlformats.org/spreadsheetml/2006/main">
  <c r="B39" i="69"/>
  <c r="L37" i="33"/>
  <c r="G35" i="35"/>
  <c r="C27" i="48"/>
  <c r="C15"/>
  <c r="A3"/>
  <c r="G28" i="35"/>
  <c r="G29"/>
  <c r="G23"/>
  <c r="F23"/>
  <c r="G24"/>
  <c r="F24"/>
  <c r="F25"/>
  <c r="G26"/>
  <c r="F26"/>
  <c r="F27"/>
  <c r="G27"/>
  <c r="F28"/>
  <c r="F29"/>
  <c r="G30"/>
  <c r="F30"/>
  <c r="G31"/>
  <c r="D18" i="48" s="1"/>
  <c r="E18" s="1"/>
  <c r="F31" i="35"/>
  <c r="G32"/>
  <c r="F32"/>
  <c r="F33"/>
  <c r="F34"/>
  <c r="G34"/>
  <c r="F35"/>
  <c r="G36"/>
  <c r="F36"/>
  <c r="G37"/>
  <c r="F37"/>
  <c r="G38"/>
  <c r="F38"/>
  <c r="G39"/>
  <c r="F39"/>
  <c r="G40"/>
  <c r="F40"/>
  <c r="C41"/>
  <c r="G41" s="1"/>
  <c r="F41"/>
  <c r="K41"/>
  <c r="G42"/>
  <c r="D18" i="57" s="1"/>
  <c r="E18" s="1"/>
  <c r="F42" i="35"/>
  <c r="G43"/>
  <c r="D18" i="58" s="1"/>
  <c r="E18" s="1"/>
  <c r="F43" i="35"/>
  <c r="G44"/>
  <c r="D18" i="59" s="1"/>
  <c r="D23" s="1"/>
  <c r="E23" s="1"/>
  <c r="F44" i="35"/>
  <c r="G45"/>
  <c r="D18" i="60" s="1"/>
  <c r="D22" s="1"/>
  <c r="E22" s="1"/>
  <c r="F45" i="35"/>
  <c r="G46"/>
  <c r="D18" i="61" s="1"/>
  <c r="E18" s="1"/>
  <c r="F46" i="35"/>
  <c r="G47"/>
  <c r="D18" i="62" s="1"/>
  <c r="E18" s="1"/>
  <c r="F47" i="35"/>
  <c r="C48"/>
  <c r="G48" s="1"/>
  <c r="F48"/>
  <c r="K48"/>
  <c r="G49"/>
  <c r="D18" i="83" s="1"/>
  <c r="D21" s="1"/>
  <c r="E21" s="1"/>
  <c r="F49" i="35"/>
  <c r="G50"/>
  <c r="D18" i="84" s="1"/>
  <c r="E18" s="1"/>
  <c r="F50" i="35"/>
  <c r="G51"/>
  <c r="F51"/>
  <c r="C57" i="32"/>
  <c r="C56" s="1"/>
  <c r="D56" s="1"/>
  <c r="E56" s="1"/>
  <c r="F56" s="1"/>
  <c r="G56" s="1"/>
  <c r="H56" s="1"/>
  <c r="C27" i="84"/>
  <c r="C15"/>
  <c r="A3"/>
  <c r="C27" i="83"/>
  <c r="C15"/>
  <c r="A3"/>
  <c r="C27" i="85"/>
  <c r="C15"/>
  <c r="A3"/>
  <c r="C27" i="62"/>
  <c r="C15"/>
  <c r="A3"/>
  <c r="C27" i="61"/>
  <c r="C15"/>
  <c r="A3"/>
  <c r="C27" i="60"/>
  <c r="C15"/>
  <c r="A3"/>
  <c r="C27" i="59"/>
  <c r="C15"/>
  <c r="A3"/>
  <c r="C27" i="58"/>
  <c r="C15"/>
  <c r="A3"/>
  <c r="C27" i="57"/>
  <c r="C15"/>
  <c r="A3"/>
  <c r="A1" i="31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Y59"/>
  <c r="BZ59"/>
  <c r="BZ59" i="3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0"/>
  <c r="C29" s="1"/>
  <c r="D29" s="1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0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G21" i="35"/>
  <c r="D19" i="48" l="1"/>
  <c r="E19" s="1"/>
  <c r="D21"/>
  <c r="E21" s="1"/>
  <c r="D20"/>
  <c r="E20" s="1"/>
  <c r="D22"/>
  <c r="E22" s="1"/>
  <c r="D18" i="85"/>
  <c r="D22" s="1"/>
  <c r="E22" s="1"/>
  <c r="C18" i="32"/>
  <c r="C17" s="1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9" s="1"/>
  <c r="BZ21" s="1"/>
  <c r="E18" i="60"/>
  <c r="D21"/>
  <c r="E21" s="1"/>
  <c r="D20" i="84"/>
  <c r="E20" s="1"/>
  <c r="D19"/>
  <c r="E19" s="1"/>
  <c r="D21"/>
  <c r="D23"/>
  <c r="E23" s="1"/>
  <c r="D22"/>
  <c r="E22" s="1"/>
  <c r="E18" i="83"/>
  <c r="D20"/>
  <c r="E20" s="1"/>
  <c r="D22"/>
  <c r="E22" s="1"/>
  <c r="D19"/>
  <c r="D19" i="62"/>
  <c r="D21"/>
  <c r="E21" s="1"/>
  <c r="D19" i="60"/>
  <c r="E19" s="1"/>
  <c r="D19" i="58"/>
  <c r="E19" s="1"/>
  <c r="D21"/>
  <c r="E21" s="1"/>
  <c r="D23"/>
  <c r="E23" s="1"/>
  <c r="D20" i="62"/>
  <c r="E20" s="1"/>
  <c r="D22"/>
  <c r="E22" s="1"/>
  <c r="D19" i="61"/>
  <c r="E19" s="1"/>
  <c r="D21"/>
  <c r="E21" s="1"/>
  <c r="D20"/>
  <c r="E20" s="1"/>
  <c r="D22"/>
  <c r="E22" s="1"/>
  <c r="D20" i="60"/>
  <c r="E20" s="1"/>
  <c r="E18" i="59"/>
  <c r="D20"/>
  <c r="E20" s="1"/>
  <c r="D22"/>
  <c r="E22" s="1"/>
  <c r="D19"/>
  <c r="E19" s="1"/>
  <c r="D21"/>
  <c r="E21" s="1"/>
  <c r="D20" i="58"/>
  <c r="E20" s="1"/>
  <c r="D22"/>
  <c r="E22" s="1"/>
  <c r="D24"/>
  <c r="E24" s="1"/>
  <c r="D19" i="57"/>
  <c r="E19" s="1"/>
  <c r="D21"/>
  <c r="E21" s="1"/>
  <c r="D20"/>
  <c r="E20" s="1"/>
  <c r="D22"/>
  <c r="E22" s="1"/>
  <c r="I56" i="32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T58" s="1"/>
  <c r="BT60" s="1"/>
  <c r="H58"/>
  <c r="H60" s="1"/>
  <c r="E29"/>
  <c r="F29" s="1"/>
  <c r="G29" s="1"/>
  <c r="H29" s="1"/>
  <c r="I29" s="1"/>
  <c r="J29" s="1"/>
  <c r="D31"/>
  <c r="D33" s="1"/>
  <c r="E58"/>
  <c r="E60" s="1"/>
  <c r="G58"/>
  <c r="G60" s="1"/>
  <c r="D58"/>
  <c r="D60" s="1"/>
  <c r="F58"/>
  <c r="F60" s="1"/>
  <c r="C57" i="30"/>
  <c r="C56" s="1"/>
  <c r="D56" s="1"/>
  <c r="C57" i="31"/>
  <c r="C56" s="1"/>
  <c r="D56" s="1"/>
  <c r="C30" i="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31" s="1"/>
  <c r="BZ33" s="1"/>
  <c r="C30" i="31"/>
  <c r="C29" s="1"/>
  <c r="D29" s="1"/>
  <c r="E29" s="1"/>
  <c r="C57" i="2"/>
  <c r="C56" s="1"/>
  <c r="D56" s="1"/>
  <c r="E56" s="1"/>
  <c r="F56" s="1"/>
  <c r="G56" s="1"/>
  <c r="O23" i="35"/>
  <c r="O25"/>
  <c r="C57" i="7"/>
  <c r="C56" s="1"/>
  <c r="D56" s="1"/>
  <c r="E56" s="1"/>
  <c r="F56" s="1"/>
  <c r="G56" s="1"/>
  <c r="H56" s="1"/>
  <c r="C57" i="9"/>
  <c r="C56" s="1"/>
  <c r="D56" s="1"/>
  <c r="C30" i="3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C30" i="5"/>
  <c r="C29" s="1"/>
  <c r="D29" s="1"/>
  <c r="E29" s="1"/>
  <c r="F29" s="1"/>
  <c r="G29" s="1"/>
  <c r="H29" s="1"/>
  <c r="I29" s="1"/>
  <c r="C30" i="6"/>
  <c r="C29" s="1"/>
  <c r="D29" s="1"/>
  <c r="E29" s="1"/>
  <c r="F29" s="1"/>
  <c r="G29" s="1"/>
  <c r="H29" s="1"/>
  <c r="I29" s="1"/>
  <c r="J29" s="1"/>
  <c r="K29" s="1"/>
  <c r="C30" i="7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C30" i="10"/>
  <c r="C29" s="1"/>
  <c r="D29" s="1"/>
  <c r="E29" s="1"/>
  <c r="C27" i="56"/>
  <c r="C15"/>
  <c r="A3"/>
  <c r="C27" i="55"/>
  <c r="C15"/>
  <c r="A3"/>
  <c r="C27" i="54"/>
  <c r="C15"/>
  <c r="A3"/>
  <c r="C27" i="53"/>
  <c r="C15"/>
  <c r="A3"/>
  <c r="C27" i="52"/>
  <c r="C15"/>
  <c r="A3"/>
  <c r="C27" i="51"/>
  <c r="C15"/>
  <c r="A3"/>
  <c r="C27" i="50"/>
  <c r="C15"/>
  <c r="A3"/>
  <c r="C27" i="78"/>
  <c r="C15"/>
  <c r="A3"/>
  <c r="C27" i="49"/>
  <c r="C15"/>
  <c r="A3"/>
  <c r="C27" i="82"/>
  <c r="C15"/>
  <c r="A3"/>
  <c r="C27" i="80"/>
  <c r="C15"/>
  <c r="A3"/>
  <c r="C27" i="77"/>
  <c r="C15"/>
  <c r="A3"/>
  <c r="C27" i="76"/>
  <c r="C15"/>
  <c r="A3"/>
  <c r="C27" i="75"/>
  <c r="C15"/>
  <c r="A3"/>
  <c r="C27" i="74"/>
  <c r="C15"/>
  <c r="A3"/>
  <c r="C27" i="73"/>
  <c r="C15"/>
  <c r="A3"/>
  <c r="C27" i="72"/>
  <c r="C15"/>
  <c r="A3"/>
  <c r="C30" i="9"/>
  <c r="C29" s="1"/>
  <c r="D29" s="1"/>
  <c r="C30" i="4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BX59" i="2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26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1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12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A1" i="9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X59" i="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6"/>
  <c r="D56" s="1"/>
  <c r="E56" s="1"/>
  <c r="F56" s="1"/>
  <c r="G56" s="1"/>
  <c r="H56" s="1"/>
  <c r="H58" s="1"/>
  <c r="H60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D58" s="1"/>
  <c r="D60" s="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D48"/>
  <c r="E48" s="1"/>
  <c r="F48" s="1"/>
  <c r="G48" s="1"/>
  <c r="H48" s="1"/>
  <c r="I48" s="1"/>
  <c r="C48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F50" s="1"/>
  <c r="F52" s="1"/>
  <c r="E47"/>
  <c r="E50" s="1"/>
  <c r="E52" s="1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E58" i="8" l="1"/>
  <c r="E60" s="1"/>
  <c r="G58"/>
  <c r="G60" s="1"/>
  <c r="I50"/>
  <c r="I52" s="1"/>
  <c r="E27" i="48"/>
  <c r="D20" i="85"/>
  <c r="E20" s="1"/>
  <c r="D23"/>
  <c r="E23" s="1"/>
  <c r="D21"/>
  <c r="E21" s="1"/>
  <c r="D19"/>
  <c r="E18"/>
  <c r="E27" i="60"/>
  <c r="E19" i="62"/>
  <c r="E27" s="1"/>
  <c r="E21" i="84"/>
  <c r="E27" s="1"/>
  <c r="BC19" i="32"/>
  <c r="BC21" s="1"/>
  <c r="E19" i="83"/>
  <c r="D23"/>
  <c r="E23" s="1"/>
  <c r="E27" i="61"/>
  <c r="E27" i="58"/>
  <c r="E27" i="57"/>
  <c r="E27" i="59"/>
  <c r="G19" i="32"/>
  <c r="G21" s="1"/>
  <c r="BJ19"/>
  <c r="BJ21" s="1"/>
  <c r="AR19"/>
  <c r="AR21" s="1"/>
  <c r="R19"/>
  <c r="R21" s="1"/>
  <c r="W19"/>
  <c r="W21" s="1"/>
  <c r="AO19"/>
  <c r="AO21" s="1"/>
  <c r="AY19"/>
  <c r="AY21" s="1"/>
  <c r="S19"/>
  <c r="S21" s="1"/>
  <c r="AT19"/>
  <c r="AT21" s="1"/>
  <c r="N19"/>
  <c r="N21" s="1"/>
  <c r="Y19"/>
  <c r="Y21" s="1"/>
  <c r="AB19"/>
  <c r="AB21" s="1"/>
  <c r="AM19"/>
  <c r="AM21" s="1"/>
  <c r="AH19"/>
  <c r="AH21" s="1"/>
  <c r="BU19"/>
  <c r="BU21" s="1"/>
  <c r="M19"/>
  <c r="M21" s="1"/>
  <c r="BX19"/>
  <c r="BX21" s="1"/>
  <c r="L19"/>
  <c r="L21" s="1"/>
  <c r="BO19"/>
  <c r="BO21" s="1"/>
  <c r="AI19"/>
  <c r="AI21" s="1"/>
  <c r="AD19"/>
  <c r="AD21" s="1"/>
  <c r="BE19"/>
  <c r="BE21" s="1"/>
  <c r="I19"/>
  <c r="I21" s="1"/>
  <c r="BH19"/>
  <c r="BH21" s="1"/>
  <c r="BK19"/>
  <c r="BK21" s="1"/>
  <c r="AU19"/>
  <c r="AU21" s="1"/>
  <c r="AE19"/>
  <c r="AE21" s="1"/>
  <c r="O19"/>
  <c r="O21" s="1"/>
  <c r="BV19"/>
  <c r="BV21" s="1"/>
  <c r="BF19"/>
  <c r="BF21" s="1"/>
  <c r="AP19"/>
  <c r="AP21" s="1"/>
  <c r="Z19"/>
  <c r="Z21" s="1"/>
  <c r="J19"/>
  <c r="J21" s="1"/>
  <c r="BQ19"/>
  <c r="BQ21" s="1"/>
  <c r="BA19"/>
  <c r="BA21" s="1"/>
  <c r="AK19"/>
  <c r="AK21" s="1"/>
  <c r="U19"/>
  <c r="U21" s="1"/>
  <c r="E19"/>
  <c r="E21" s="1"/>
  <c r="BT19"/>
  <c r="BT21" s="1"/>
  <c r="BD19"/>
  <c r="BD21" s="1"/>
  <c r="AN19"/>
  <c r="AN21" s="1"/>
  <c r="X19"/>
  <c r="X21" s="1"/>
  <c r="H19"/>
  <c r="H21" s="1"/>
  <c r="BW19"/>
  <c r="BW21" s="1"/>
  <c r="BG19"/>
  <c r="BG21" s="1"/>
  <c r="AQ19"/>
  <c r="AQ21" s="1"/>
  <c r="AA19"/>
  <c r="AA21" s="1"/>
  <c r="K19"/>
  <c r="K21" s="1"/>
  <c r="BR19"/>
  <c r="BR21" s="1"/>
  <c r="BB19"/>
  <c r="BB21" s="1"/>
  <c r="AL19"/>
  <c r="AL21" s="1"/>
  <c r="V19"/>
  <c r="V21" s="1"/>
  <c r="F19"/>
  <c r="F21" s="1"/>
  <c r="BM19"/>
  <c r="BM21" s="1"/>
  <c r="AW19"/>
  <c r="AW21" s="1"/>
  <c r="AG19"/>
  <c r="AG21" s="1"/>
  <c r="Q19"/>
  <c r="Q21" s="1"/>
  <c r="BP19"/>
  <c r="BP21" s="1"/>
  <c r="AZ19"/>
  <c r="AZ21" s="1"/>
  <c r="AJ19"/>
  <c r="AJ21" s="1"/>
  <c r="T19"/>
  <c r="T21" s="1"/>
  <c r="D19"/>
  <c r="D21" s="1"/>
  <c r="BS19"/>
  <c r="BS21" s="1"/>
  <c r="BN19"/>
  <c r="BN21" s="1"/>
  <c r="AX19"/>
  <c r="AX21" s="1"/>
  <c r="BY19"/>
  <c r="BY21" s="1"/>
  <c r="BI19"/>
  <c r="BI21" s="1"/>
  <c r="AS19"/>
  <c r="AS21" s="1"/>
  <c r="AC19"/>
  <c r="AC21" s="1"/>
  <c r="BL19"/>
  <c r="BL21" s="1"/>
  <c r="AV19"/>
  <c r="AV21" s="1"/>
  <c r="AF19"/>
  <c r="AF21" s="1"/>
  <c r="P19"/>
  <c r="P21" s="1"/>
  <c r="BQ58"/>
  <c r="BQ60" s="1"/>
  <c r="W58"/>
  <c r="W60" s="1"/>
  <c r="U58"/>
  <c r="U60" s="1"/>
  <c r="AP58"/>
  <c r="AP60" s="1"/>
  <c r="BP58"/>
  <c r="BP60" s="1"/>
  <c r="BC58"/>
  <c r="BC60" s="1"/>
  <c r="Z58"/>
  <c r="Z60" s="1"/>
  <c r="BA58"/>
  <c r="BA60" s="1"/>
  <c r="AB58"/>
  <c r="AB60" s="1"/>
  <c r="AM58"/>
  <c r="AM60" s="1"/>
  <c r="J58"/>
  <c r="J60" s="1"/>
  <c r="AK58"/>
  <c r="AK60" s="1"/>
  <c r="X58"/>
  <c r="X60" s="1"/>
  <c r="AV58"/>
  <c r="AV60" s="1"/>
  <c r="BF58"/>
  <c r="BF60" s="1"/>
  <c r="BS58"/>
  <c r="BS60" s="1"/>
  <c r="BU56"/>
  <c r="BV56" s="1"/>
  <c r="BW56" s="1"/>
  <c r="BX56" s="1"/>
  <c r="BY56" s="1"/>
  <c r="BZ56" s="1"/>
  <c r="BZ58" s="1"/>
  <c r="BZ60" s="1"/>
  <c r="I31"/>
  <c r="I33" s="1"/>
  <c r="H31"/>
  <c r="H33" s="1"/>
  <c r="E31"/>
  <c r="E33" s="1"/>
  <c r="J31" i="30"/>
  <c r="J33" s="1"/>
  <c r="BN31"/>
  <c r="BN33" s="1"/>
  <c r="AX31"/>
  <c r="AX33" s="1"/>
  <c r="Z31"/>
  <c r="Z33" s="1"/>
  <c r="E31"/>
  <c r="E33" s="1"/>
  <c r="C57" i="5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Y56" s="1"/>
  <c r="BZ56" s="1"/>
  <c r="BZ58" s="1"/>
  <c r="BZ60" s="1"/>
  <c r="O24" i="35"/>
  <c r="AJ31" i="30"/>
  <c r="AJ33" s="1"/>
  <c r="AG31"/>
  <c r="AG33" s="1"/>
  <c r="G31" i="32"/>
  <c r="G33" s="1"/>
  <c r="C57" i="3"/>
  <c r="C56" s="1"/>
  <c r="D56" s="1"/>
  <c r="E56" s="1"/>
  <c r="E58" s="1"/>
  <c r="E60" s="1"/>
  <c r="O22" i="35"/>
  <c r="T31" i="30"/>
  <c r="T33" s="1"/>
  <c r="AE31"/>
  <c r="AE33" s="1"/>
  <c r="F31" i="32"/>
  <c r="F33" s="1"/>
  <c r="BP31" i="30"/>
  <c r="BP33" s="1"/>
  <c r="BK31"/>
  <c r="BK33" s="1"/>
  <c r="BM31"/>
  <c r="BM33" s="1"/>
  <c r="O31"/>
  <c r="O33" s="1"/>
  <c r="U31"/>
  <c r="U33" s="1"/>
  <c r="D31"/>
  <c r="D33" s="1"/>
  <c r="AZ31"/>
  <c r="AZ33" s="1"/>
  <c r="AU31"/>
  <c r="AU33" s="1"/>
  <c r="AW31"/>
  <c r="AW33" s="1"/>
  <c r="AP31"/>
  <c r="AP33" s="1"/>
  <c r="E56"/>
  <c r="D58"/>
  <c r="D60" s="1"/>
  <c r="BL31"/>
  <c r="BL33" s="1"/>
  <c r="AV31"/>
  <c r="AV33" s="1"/>
  <c r="AF31"/>
  <c r="AF33" s="1"/>
  <c r="BW31"/>
  <c r="BW33" s="1"/>
  <c r="BG31"/>
  <c r="BG33" s="1"/>
  <c r="BJ31"/>
  <c r="BJ33" s="1"/>
  <c r="AT31"/>
  <c r="AT33" s="1"/>
  <c r="BY31"/>
  <c r="BY33" s="1"/>
  <c r="BI31"/>
  <c r="BI33" s="1"/>
  <c r="AS31"/>
  <c r="AS33" s="1"/>
  <c r="AQ31"/>
  <c r="AQ33" s="1"/>
  <c r="AA31"/>
  <c r="AA33" s="1"/>
  <c r="K31"/>
  <c r="K33" s="1"/>
  <c r="AL31"/>
  <c r="AL33" s="1"/>
  <c r="V31"/>
  <c r="V33" s="1"/>
  <c r="F31"/>
  <c r="F33" s="1"/>
  <c r="Q31"/>
  <c r="Q33" s="1"/>
  <c r="BO58" i="32"/>
  <c r="BO60" s="1"/>
  <c r="AY58"/>
  <c r="AY60" s="1"/>
  <c r="AI58"/>
  <c r="AI60" s="1"/>
  <c r="S58"/>
  <c r="S60" s="1"/>
  <c r="BR58"/>
  <c r="BR60" s="1"/>
  <c r="BB58"/>
  <c r="BB60" s="1"/>
  <c r="AL58"/>
  <c r="AL60" s="1"/>
  <c r="V58"/>
  <c r="V60" s="1"/>
  <c r="BM58"/>
  <c r="BM60" s="1"/>
  <c r="AW58"/>
  <c r="AW60" s="1"/>
  <c r="AG58"/>
  <c r="AG60" s="1"/>
  <c r="Q58"/>
  <c r="Q60" s="1"/>
  <c r="BL58"/>
  <c r="BL60" s="1"/>
  <c r="AR58"/>
  <c r="AR60" s="1"/>
  <c r="D31" i="31"/>
  <c r="D33" s="1"/>
  <c r="G31" i="30"/>
  <c r="G33" s="1"/>
  <c r="P31"/>
  <c r="P33" s="1"/>
  <c r="T58" i="32"/>
  <c r="T60" s="1"/>
  <c r="BX31" i="30"/>
  <c r="BX33" s="1"/>
  <c r="BH31"/>
  <c r="BH33" s="1"/>
  <c r="AR31"/>
  <c r="AR33" s="1"/>
  <c r="AB31"/>
  <c r="AB33" s="1"/>
  <c r="BS31"/>
  <c r="BS33" s="1"/>
  <c r="BC31"/>
  <c r="BC33" s="1"/>
  <c r="BV31"/>
  <c r="BV33" s="1"/>
  <c r="BF31"/>
  <c r="BF33" s="1"/>
  <c r="BU31"/>
  <c r="BU33" s="1"/>
  <c r="BE31"/>
  <c r="BE33" s="1"/>
  <c r="AO31"/>
  <c r="AO33" s="1"/>
  <c r="AM31"/>
  <c r="AM33" s="1"/>
  <c r="W31"/>
  <c r="W33" s="1"/>
  <c r="AH31"/>
  <c r="AH33" s="1"/>
  <c r="R31"/>
  <c r="R33" s="1"/>
  <c r="AC31"/>
  <c r="AC33" s="1"/>
  <c r="M31"/>
  <c r="M33" s="1"/>
  <c r="BK58" i="32"/>
  <c r="BK60" s="1"/>
  <c r="AU58"/>
  <c r="AU60" s="1"/>
  <c r="AE58"/>
  <c r="AE60" s="1"/>
  <c r="O58"/>
  <c r="O60" s="1"/>
  <c r="BN58"/>
  <c r="BN60" s="1"/>
  <c r="AX58"/>
  <c r="AX60" s="1"/>
  <c r="AH58"/>
  <c r="AH60" s="1"/>
  <c r="R58"/>
  <c r="R60" s="1"/>
  <c r="BI58"/>
  <c r="BI60" s="1"/>
  <c r="AS58"/>
  <c r="AS60" s="1"/>
  <c r="AC58"/>
  <c r="AC60" s="1"/>
  <c r="M58"/>
  <c r="M60" s="1"/>
  <c r="BH58"/>
  <c r="BH60" s="1"/>
  <c r="AJ58"/>
  <c r="AJ60" s="1"/>
  <c r="L31" i="30"/>
  <c r="L33" s="1"/>
  <c r="BD58" i="32"/>
  <c r="BD60" s="1"/>
  <c r="P58"/>
  <c r="P60" s="1"/>
  <c r="E56" i="31"/>
  <c r="D58"/>
  <c r="D60" s="1"/>
  <c r="BT31" i="30"/>
  <c r="BT33" s="1"/>
  <c r="BD31"/>
  <c r="BD33" s="1"/>
  <c r="AN31"/>
  <c r="AN33" s="1"/>
  <c r="X31"/>
  <c r="X33" s="1"/>
  <c r="BO31"/>
  <c r="BO33" s="1"/>
  <c r="AY31"/>
  <c r="AY33" s="1"/>
  <c r="BR31"/>
  <c r="BR33" s="1"/>
  <c r="BB31"/>
  <c r="BB33" s="1"/>
  <c r="BQ31"/>
  <c r="BQ33" s="1"/>
  <c r="BA31"/>
  <c r="BA33" s="1"/>
  <c r="AK31"/>
  <c r="AK33" s="1"/>
  <c r="AI31"/>
  <c r="AI33" s="1"/>
  <c r="S31"/>
  <c r="S33" s="1"/>
  <c r="AD31"/>
  <c r="AD33" s="1"/>
  <c r="N31"/>
  <c r="Y31"/>
  <c r="Y33" s="1"/>
  <c r="I31"/>
  <c r="I33" s="1"/>
  <c r="BG58" i="32"/>
  <c r="BG60" s="1"/>
  <c r="AQ58"/>
  <c r="AQ60" s="1"/>
  <c r="AA58"/>
  <c r="AA60" s="1"/>
  <c r="K58"/>
  <c r="K60" s="1"/>
  <c r="BJ58"/>
  <c r="BJ60" s="1"/>
  <c r="AT58"/>
  <c r="AT60" s="1"/>
  <c r="AD58"/>
  <c r="AD60" s="1"/>
  <c r="N58"/>
  <c r="N60" s="1"/>
  <c r="BE58"/>
  <c r="BE60" s="1"/>
  <c r="AO58"/>
  <c r="AO60" s="1"/>
  <c r="Y58"/>
  <c r="Y60" s="1"/>
  <c r="I58"/>
  <c r="I60" s="1"/>
  <c r="AZ58"/>
  <c r="AZ60" s="1"/>
  <c r="AF58"/>
  <c r="AF60" s="1"/>
  <c r="H31" i="30"/>
  <c r="H33" s="1"/>
  <c r="AN58" i="32"/>
  <c r="AN60" s="1"/>
  <c r="L58"/>
  <c r="L60" s="1"/>
  <c r="J31"/>
  <c r="J33" s="1"/>
  <c r="K29"/>
  <c r="E31" i="31"/>
  <c r="E33" s="1"/>
  <c r="F29"/>
  <c r="O21" i="35"/>
  <c r="D6" i="72" s="1"/>
  <c r="D9" s="1"/>
  <c r="E9" s="1"/>
  <c r="D18"/>
  <c r="D21" s="1"/>
  <c r="E21" s="1"/>
  <c r="C30" i="2"/>
  <c r="C29" s="1"/>
  <c r="D29" s="1"/>
  <c r="E29" s="1"/>
  <c r="F29" s="1"/>
  <c r="G29" s="1"/>
  <c r="H29" s="1"/>
  <c r="I29" s="1"/>
  <c r="J29" s="1"/>
  <c r="E58" i="6"/>
  <c r="E60" s="1"/>
  <c r="M58"/>
  <c r="M60" s="1"/>
  <c r="I58"/>
  <c r="I60" s="1"/>
  <c r="Q58"/>
  <c r="Q60" s="1"/>
  <c r="U58"/>
  <c r="U60" s="1"/>
  <c r="AC58"/>
  <c r="AC60" s="1"/>
  <c r="AG58"/>
  <c r="AG60" s="1"/>
  <c r="AO58"/>
  <c r="AO60" s="1"/>
  <c r="Y58"/>
  <c r="Y60" s="1"/>
  <c r="AK58"/>
  <c r="AK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K31" i="3"/>
  <c r="K33" s="1"/>
  <c r="S31"/>
  <c r="S33" s="1"/>
  <c r="G31"/>
  <c r="G33" s="1"/>
  <c r="O31"/>
  <c r="O33" s="1"/>
  <c r="G31" i="4"/>
  <c r="G33" s="1"/>
  <c r="K31"/>
  <c r="K33" s="1"/>
  <c r="O31"/>
  <c r="O33" s="1"/>
  <c r="G31" i="6"/>
  <c r="G33" s="1"/>
  <c r="F58" i="10"/>
  <c r="F60" s="1"/>
  <c r="J58"/>
  <c r="J60" s="1"/>
  <c r="N58"/>
  <c r="N60" s="1"/>
  <c r="I56" i="7"/>
  <c r="J56" s="1"/>
  <c r="K56" s="1"/>
  <c r="L56" s="1"/>
  <c r="M56" s="1"/>
  <c r="N56" s="1"/>
  <c r="H58"/>
  <c r="H60" s="1"/>
  <c r="G31"/>
  <c r="G33" s="1"/>
  <c r="O31"/>
  <c r="O33" s="1"/>
  <c r="W31"/>
  <c r="W33" s="1"/>
  <c r="AE31"/>
  <c r="AE33" s="1"/>
  <c r="AM31"/>
  <c r="AM33" s="1"/>
  <c r="AU31"/>
  <c r="AU33" s="1"/>
  <c r="BC31"/>
  <c r="BC33" s="1"/>
  <c r="BK31"/>
  <c r="BK33" s="1"/>
  <c r="BS31"/>
  <c r="BS33" s="1"/>
  <c r="G58"/>
  <c r="G60" s="1"/>
  <c r="D58" i="6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E31"/>
  <c r="E33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J29" i="5"/>
  <c r="K29" s="1"/>
  <c r="L29" s="1"/>
  <c r="M29" s="1"/>
  <c r="N29" s="1"/>
  <c r="I31"/>
  <c r="I33" s="1"/>
  <c r="E31"/>
  <c r="E33" s="1"/>
  <c r="L58"/>
  <c r="L60" s="1"/>
  <c r="F31"/>
  <c r="F33" s="1"/>
  <c r="AK58"/>
  <c r="AK60" s="1"/>
  <c r="G31"/>
  <c r="G33" s="1"/>
  <c r="D31"/>
  <c r="D33" s="1"/>
  <c r="H31"/>
  <c r="H33" s="1"/>
  <c r="D58" i="4"/>
  <c r="D60" s="1"/>
  <c r="H56" i="2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G58"/>
  <c r="G60" s="1"/>
  <c r="E58"/>
  <c r="E60" s="1"/>
  <c r="F29" i="10"/>
  <c r="G29" s="1"/>
  <c r="H29" s="1"/>
  <c r="I29" s="1"/>
  <c r="E31"/>
  <c r="E33" s="1"/>
  <c r="D31"/>
  <c r="D33" s="1"/>
  <c r="R56"/>
  <c r="S56" s="1"/>
  <c r="T56" s="1"/>
  <c r="U56" s="1"/>
  <c r="V56" s="1"/>
  <c r="W56" s="1"/>
  <c r="X56" s="1"/>
  <c r="Y56" s="1"/>
  <c r="Q58"/>
  <c r="Q60" s="1"/>
  <c r="I58"/>
  <c r="I60" s="1"/>
  <c r="G58"/>
  <c r="G60" s="1"/>
  <c r="K58"/>
  <c r="K60" s="1"/>
  <c r="O58"/>
  <c r="O60" s="1"/>
  <c r="E58"/>
  <c r="E60" s="1"/>
  <c r="M58"/>
  <c r="M60" s="1"/>
  <c r="D58"/>
  <c r="D60" s="1"/>
  <c r="H58"/>
  <c r="H60" s="1"/>
  <c r="L58"/>
  <c r="L60" s="1"/>
  <c r="P58"/>
  <c r="P60" s="1"/>
  <c r="E56" i="9"/>
  <c r="D58"/>
  <c r="D60" s="1"/>
  <c r="E29"/>
  <c r="D31"/>
  <c r="D33" s="1"/>
  <c r="G50" i="8"/>
  <c r="G52" s="1"/>
  <c r="J48"/>
  <c r="K48" s="1"/>
  <c r="I56"/>
  <c r="J56" s="1"/>
  <c r="D50"/>
  <c r="D52" s="1"/>
  <c r="H50"/>
  <c r="H52" s="1"/>
  <c r="F58"/>
  <c r="F60" s="1"/>
  <c r="D31" i="7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K31"/>
  <c r="K33" s="1"/>
  <c r="S31"/>
  <c r="S33" s="1"/>
  <c r="AA31"/>
  <c r="AA33" s="1"/>
  <c r="AI31"/>
  <c r="AI33" s="1"/>
  <c r="AQ31"/>
  <c r="AQ33" s="1"/>
  <c r="AY31"/>
  <c r="AY33" s="1"/>
  <c r="BG31"/>
  <c r="BG33" s="1"/>
  <c r="BO31"/>
  <c r="BO33" s="1"/>
  <c r="BW31"/>
  <c r="BW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D58"/>
  <c r="D60" s="1"/>
  <c r="E58"/>
  <c r="E60" s="1"/>
  <c r="F58"/>
  <c r="F60" s="1"/>
  <c r="K31" i="6"/>
  <c r="K33" s="1"/>
  <c r="L29"/>
  <c r="M29" s="1"/>
  <c r="N29" s="1"/>
  <c r="O29" s="1"/>
  <c r="P29" s="1"/>
  <c r="Q29" s="1"/>
  <c r="R29" s="1"/>
  <c r="S29" s="1"/>
  <c r="I31"/>
  <c r="I33" s="1"/>
  <c r="F31"/>
  <c r="F33" s="1"/>
  <c r="J31"/>
  <c r="J33" s="1"/>
  <c r="D31"/>
  <c r="D33" s="1"/>
  <c r="H31"/>
  <c r="H33" s="1"/>
  <c r="BC58" i="5"/>
  <c r="BC60" s="1"/>
  <c r="T29" i="4"/>
  <c r="S31"/>
  <c r="S33" s="1"/>
  <c r="F31"/>
  <c r="F33" s="1"/>
  <c r="J31"/>
  <c r="J33" s="1"/>
  <c r="N31"/>
  <c r="N33" s="1"/>
  <c r="R31"/>
  <c r="R33" s="1"/>
  <c r="D31"/>
  <c r="D33" s="1"/>
  <c r="H31"/>
  <c r="H33" s="1"/>
  <c r="L31"/>
  <c r="L33" s="1"/>
  <c r="P31"/>
  <c r="P33" s="1"/>
  <c r="E31"/>
  <c r="E33" s="1"/>
  <c r="I31"/>
  <c r="I33" s="1"/>
  <c r="M31"/>
  <c r="M33" s="1"/>
  <c r="Q31"/>
  <c r="Q33" s="1"/>
  <c r="J56"/>
  <c r="K56" s="1"/>
  <c r="L56" s="1"/>
  <c r="M56" s="1"/>
  <c r="N56" s="1"/>
  <c r="O56" s="1"/>
  <c r="P56" s="1"/>
  <c r="Q56" s="1"/>
  <c r="I58"/>
  <c r="I60" s="1"/>
  <c r="H58"/>
  <c r="H60" s="1"/>
  <c r="E58"/>
  <c r="E60" s="1"/>
  <c r="F58"/>
  <c r="F60" s="1"/>
  <c r="G58"/>
  <c r="G60" s="1"/>
  <c r="BU29" i="3"/>
  <c r="BV29" s="1"/>
  <c r="BW29" s="1"/>
  <c r="BX29" s="1"/>
  <c r="BY29" s="1"/>
  <c r="BZ29" s="1"/>
  <c r="BZ31" s="1"/>
  <c r="BZ33" s="1"/>
  <c r="BT31"/>
  <c r="BT33" s="1"/>
  <c r="D31"/>
  <c r="D33" s="1"/>
  <c r="H31"/>
  <c r="H33" s="1"/>
  <c r="L31"/>
  <c r="L33" s="1"/>
  <c r="T31"/>
  <c r="T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X31"/>
  <c r="X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P31"/>
  <c r="P33" s="1"/>
  <c r="BK31"/>
  <c r="BK33" s="1"/>
  <c r="BO31"/>
  <c r="BO33" s="1"/>
  <c r="BS31"/>
  <c r="BS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F58" i="2"/>
  <c r="F60" s="1"/>
  <c r="D58"/>
  <c r="D60" s="1"/>
  <c r="F34" i="36"/>
  <c r="B34"/>
  <c r="I58" i="8" l="1"/>
  <c r="I60" s="1"/>
  <c r="J50"/>
  <c r="J52" s="1"/>
  <c r="B23" i="32"/>
  <c r="BY58"/>
  <c r="BY60" s="1"/>
  <c r="E19" i="85"/>
  <c r="E27" s="1"/>
  <c r="F56" i="3"/>
  <c r="G56" s="1"/>
  <c r="H56" s="1"/>
  <c r="I56" s="1"/>
  <c r="J56" s="1"/>
  <c r="K56" s="1"/>
  <c r="L56" s="1"/>
  <c r="M56" s="1"/>
  <c r="N56" s="1"/>
  <c r="O56" s="1"/>
  <c r="P56" s="1"/>
  <c r="Q56" s="1"/>
  <c r="W58" i="5"/>
  <c r="W60" s="1"/>
  <c r="U58"/>
  <c r="U60" s="1"/>
  <c r="AV58"/>
  <c r="AV60" s="1"/>
  <c r="AT58"/>
  <c r="AT60" s="1"/>
  <c r="F58"/>
  <c r="F60" s="1"/>
  <c r="E58"/>
  <c r="E60" s="1"/>
  <c r="AF58"/>
  <c r="AF60" s="1"/>
  <c r="AD58"/>
  <c r="AD60" s="1"/>
  <c r="O58"/>
  <c r="O60" s="1"/>
  <c r="E27" i="83"/>
  <c r="C21" i="32"/>
  <c r="C22" s="1"/>
  <c r="E34" i="36"/>
  <c r="BL58" i="5"/>
  <c r="BL60" s="1"/>
  <c r="AM58"/>
  <c r="AM60" s="1"/>
  <c r="BQ58"/>
  <c r="BQ60" s="1"/>
  <c r="D34" i="36"/>
  <c r="D58" i="3"/>
  <c r="D60" s="1"/>
  <c r="BS58" i="5"/>
  <c r="BS60" s="1"/>
  <c r="BJ58"/>
  <c r="BJ60" s="1"/>
  <c r="BA58"/>
  <c r="BA60" s="1"/>
  <c r="BW58" i="32"/>
  <c r="BW60" s="1"/>
  <c r="BV58"/>
  <c r="BV60" s="1"/>
  <c r="BX58"/>
  <c r="BX60" s="1"/>
  <c r="BU58"/>
  <c r="BU60" s="1"/>
  <c r="BX58" i="5"/>
  <c r="BX60" s="1"/>
  <c r="BH58"/>
  <c r="BH60" s="1"/>
  <c r="AR58"/>
  <c r="AR60" s="1"/>
  <c r="AB58"/>
  <c r="AB60" s="1"/>
  <c r="BO58"/>
  <c r="BO60" s="1"/>
  <c r="AY58"/>
  <c r="AY60" s="1"/>
  <c r="AI58"/>
  <c r="AI60" s="1"/>
  <c r="BV58"/>
  <c r="BV60" s="1"/>
  <c r="BF58"/>
  <c r="BF60" s="1"/>
  <c r="AP58"/>
  <c r="AP60" s="1"/>
  <c r="Z58"/>
  <c r="Z60" s="1"/>
  <c r="K58"/>
  <c r="K60" s="1"/>
  <c r="BM58"/>
  <c r="BM60" s="1"/>
  <c r="AG58"/>
  <c r="AG60" s="1"/>
  <c r="H58"/>
  <c r="H60" s="1"/>
  <c r="BT58"/>
  <c r="BT60" s="1"/>
  <c r="BD58"/>
  <c r="BD60" s="1"/>
  <c r="AN58"/>
  <c r="AN60" s="1"/>
  <c r="X58"/>
  <c r="X60" s="1"/>
  <c r="BK58"/>
  <c r="BK60" s="1"/>
  <c r="AU58"/>
  <c r="AU60" s="1"/>
  <c r="AE58"/>
  <c r="AE60" s="1"/>
  <c r="BR58"/>
  <c r="BR60" s="1"/>
  <c r="BB58"/>
  <c r="BB60" s="1"/>
  <c r="AL58"/>
  <c r="AL60" s="1"/>
  <c r="V58"/>
  <c r="V60" s="1"/>
  <c r="G58"/>
  <c r="G60" s="1"/>
  <c r="N58"/>
  <c r="N60" s="1"/>
  <c r="BI58"/>
  <c r="BI60" s="1"/>
  <c r="AS58"/>
  <c r="AS60" s="1"/>
  <c r="AC58"/>
  <c r="AC60" s="1"/>
  <c r="M58"/>
  <c r="M60" s="1"/>
  <c r="T58"/>
  <c r="T60" s="1"/>
  <c r="D58"/>
  <c r="D60" s="1"/>
  <c r="BY58"/>
  <c r="BY60" s="1"/>
  <c r="AW58"/>
  <c r="AW60" s="1"/>
  <c r="Q58"/>
  <c r="Q60" s="1"/>
  <c r="BP58"/>
  <c r="BP60" s="1"/>
  <c r="AZ58"/>
  <c r="AZ60" s="1"/>
  <c r="AJ58"/>
  <c r="AJ60" s="1"/>
  <c r="BW58"/>
  <c r="BW60" s="1"/>
  <c r="BG58"/>
  <c r="BG60" s="1"/>
  <c r="AQ58"/>
  <c r="AQ60" s="1"/>
  <c r="AA58"/>
  <c r="AA60" s="1"/>
  <c r="BN58"/>
  <c r="BN60" s="1"/>
  <c r="AX58"/>
  <c r="AX60" s="1"/>
  <c r="AH58"/>
  <c r="AH60" s="1"/>
  <c r="R58"/>
  <c r="R60" s="1"/>
  <c r="S58"/>
  <c r="S60" s="1"/>
  <c r="J58"/>
  <c r="J60" s="1"/>
  <c r="BU58"/>
  <c r="BU60" s="1"/>
  <c r="BE58"/>
  <c r="BE60" s="1"/>
  <c r="AO58"/>
  <c r="AO60" s="1"/>
  <c r="Y58"/>
  <c r="Y60" s="1"/>
  <c r="I58"/>
  <c r="I60" s="1"/>
  <c r="P58"/>
  <c r="P60" s="1"/>
  <c r="N33" i="30"/>
  <c r="C33" s="1"/>
  <c r="C34" s="1"/>
  <c r="F56" i="31"/>
  <c r="E58"/>
  <c r="E60" s="1"/>
  <c r="F56" i="30"/>
  <c r="E58"/>
  <c r="E60" s="1"/>
  <c r="L29" i="32"/>
  <c r="K31"/>
  <c r="G29" i="31"/>
  <c r="F31"/>
  <c r="F33" s="1"/>
  <c r="F31" i="2"/>
  <c r="F33" s="1"/>
  <c r="H31"/>
  <c r="H33" s="1"/>
  <c r="E31"/>
  <c r="E33" s="1"/>
  <c r="D20" i="72"/>
  <c r="E20" s="1"/>
  <c r="D8"/>
  <c r="E8" s="1"/>
  <c r="D7"/>
  <c r="E7" s="1"/>
  <c r="E6"/>
  <c r="D10"/>
  <c r="E10" s="1"/>
  <c r="M31" i="5"/>
  <c r="M33" s="1"/>
  <c r="D31" i="2"/>
  <c r="D33" s="1"/>
  <c r="E18" i="72"/>
  <c r="D19"/>
  <c r="D23" s="1"/>
  <c r="E23" s="1"/>
  <c r="D22"/>
  <c r="E22" s="1"/>
  <c r="G31" i="2"/>
  <c r="G33" s="1"/>
  <c r="AF58"/>
  <c r="AF60" s="1"/>
  <c r="V58"/>
  <c r="V60" s="1"/>
  <c r="P58"/>
  <c r="P60" s="1"/>
  <c r="Y58"/>
  <c r="Y60" s="1"/>
  <c r="AL58"/>
  <c r="AL60" s="1"/>
  <c r="AA58"/>
  <c r="AA60" s="1"/>
  <c r="K31" i="5"/>
  <c r="K33" s="1"/>
  <c r="J31"/>
  <c r="J33" s="1"/>
  <c r="AB58" i="2"/>
  <c r="AB60" s="1"/>
  <c r="L58"/>
  <c r="L60" s="1"/>
  <c r="AH58"/>
  <c r="AH60" s="1"/>
  <c r="R58"/>
  <c r="R60" s="1"/>
  <c r="AK58"/>
  <c r="AK60" s="1"/>
  <c r="U58"/>
  <c r="U60" s="1"/>
  <c r="S58"/>
  <c r="S60" s="1"/>
  <c r="AM58"/>
  <c r="AM60" s="1"/>
  <c r="P58" i="4"/>
  <c r="P60" s="1"/>
  <c r="J58" i="7"/>
  <c r="J60" s="1"/>
  <c r="K58"/>
  <c r="K60" s="1"/>
  <c r="M58" i="2"/>
  <c r="M60" s="1"/>
  <c r="X58"/>
  <c r="X60" s="1"/>
  <c r="H58"/>
  <c r="H60" s="1"/>
  <c r="AD58"/>
  <c r="AD60" s="1"/>
  <c r="N58"/>
  <c r="N60" s="1"/>
  <c r="AG58"/>
  <c r="AG60" s="1"/>
  <c r="AI58"/>
  <c r="AI60" s="1"/>
  <c r="I58"/>
  <c r="I60" s="1"/>
  <c r="O58"/>
  <c r="O60" s="1"/>
  <c r="AJ58"/>
  <c r="AJ60" s="1"/>
  <c r="T58"/>
  <c r="T60" s="1"/>
  <c r="Z58"/>
  <c r="Z60" s="1"/>
  <c r="J58"/>
  <c r="J60" s="1"/>
  <c r="AC58"/>
  <c r="AC60" s="1"/>
  <c r="AE58"/>
  <c r="AE60" s="1"/>
  <c r="W58"/>
  <c r="W60" s="1"/>
  <c r="I58" i="7"/>
  <c r="I60" s="1"/>
  <c r="E6" i="36"/>
  <c r="AX58" i="2"/>
  <c r="AX60" s="1"/>
  <c r="K58"/>
  <c r="K60" s="1"/>
  <c r="Q58"/>
  <c r="Q60" s="1"/>
  <c r="C6" i="36"/>
  <c r="M31" i="6"/>
  <c r="M33" s="1"/>
  <c r="L31" i="5"/>
  <c r="L33" s="1"/>
  <c r="BU31" i="3"/>
  <c r="BU33" s="1"/>
  <c r="BX31"/>
  <c r="BX33" s="1"/>
  <c r="AR58" i="2"/>
  <c r="AR60" s="1"/>
  <c r="AW58"/>
  <c r="AW60" s="1"/>
  <c r="F31" i="10"/>
  <c r="F33" s="1"/>
  <c r="L58" i="3"/>
  <c r="L60" s="1"/>
  <c r="O31" i="35"/>
  <c r="D6" i="48" s="1"/>
  <c r="C57" i="12"/>
  <c r="C56" s="1"/>
  <c r="D56" s="1"/>
  <c r="U29" i="4"/>
  <c r="T31"/>
  <c r="T33" s="1"/>
  <c r="O56" i="7"/>
  <c r="P56" s="1"/>
  <c r="Q56" s="1"/>
  <c r="R56" s="1"/>
  <c r="S56" s="1"/>
  <c r="S58" s="1"/>
  <c r="S60" s="1"/>
  <c r="N58"/>
  <c r="N60" s="1"/>
  <c r="O31" i="6"/>
  <c r="O33" s="1"/>
  <c r="J29" i="10"/>
  <c r="K29" s="1"/>
  <c r="L29" s="1"/>
  <c r="M29" s="1"/>
  <c r="N29" s="1"/>
  <c r="O29" s="1"/>
  <c r="I31"/>
  <c r="I33" s="1"/>
  <c r="C60" i="6"/>
  <c r="C61" s="1"/>
  <c r="X58" i="10"/>
  <c r="X60" s="1"/>
  <c r="W58"/>
  <c r="W60" s="1"/>
  <c r="R58"/>
  <c r="R60" s="1"/>
  <c r="G31"/>
  <c r="G33" s="1"/>
  <c r="U58"/>
  <c r="U60" s="1"/>
  <c r="H31"/>
  <c r="H33" s="1"/>
  <c r="G6" i="36"/>
  <c r="F6"/>
  <c r="O58" i="4"/>
  <c r="O60" s="1"/>
  <c r="BV31" i="3"/>
  <c r="BV33" s="1"/>
  <c r="BW31"/>
  <c r="BW33" s="1"/>
  <c r="BY31"/>
  <c r="BY33" s="1"/>
  <c r="AZ58" i="2"/>
  <c r="AZ60" s="1"/>
  <c r="AP58"/>
  <c r="AP60" s="1"/>
  <c r="AO58"/>
  <c r="AO60" s="1"/>
  <c r="AU58"/>
  <c r="AU60" s="1"/>
  <c r="AN58"/>
  <c r="AN60" s="1"/>
  <c r="AT58"/>
  <c r="AT60" s="1"/>
  <c r="AS58"/>
  <c r="AS60" s="1"/>
  <c r="AY58"/>
  <c r="AY60" s="1"/>
  <c r="AV58"/>
  <c r="AV60" s="1"/>
  <c r="BB58"/>
  <c r="BB60" s="1"/>
  <c r="BA58"/>
  <c r="BA60" s="1"/>
  <c r="AQ58"/>
  <c r="AQ60" s="1"/>
  <c r="H34" i="36"/>
  <c r="G34"/>
  <c r="C34"/>
  <c r="Z56" i="10"/>
  <c r="Y58"/>
  <c r="Y60" s="1"/>
  <c r="T58"/>
  <c r="T60" s="1"/>
  <c r="S58"/>
  <c r="S60" s="1"/>
  <c r="V58"/>
  <c r="V60" s="1"/>
  <c r="F56" i="9"/>
  <c r="E58"/>
  <c r="E60" s="1"/>
  <c r="F29"/>
  <c r="E31"/>
  <c r="E33" s="1"/>
  <c r="J58" i="8"/>
  <c r="J60" s="1"/>
  <c r="K56"/>
  <c r="L48"/>
  <c r="K50"/>
  <c r="K52" s="1"/>
  <c r="M58" i="7"/>
  <c r="M60" s="1"/>
  <c r="L58"/>
  <c r="L60" s="1"/>
  <c r="C33"/>
  <c r="P31" i="6"/>
  <c r="P33" s="1"/>
  <c r="R31"/>
  <c r="R33" s="1"/>
  <c r="L31"/>
  <c r="L33" s="1"/>
  <c r="N31"/>
  <c r="N33" s="1"/>
  <c r="Q31"/>
  <c r="Q33" s="1"/>
  <c r="S31"/>
  <c r="S33" s="1"/>
  <c r="T29"/>
  <c r="N31" i="5"/>
  <c r="N33" s="1"/>
  <c r="O29"/>
  <c r="R56" i="4"/>
  <c r="Q58"/>
  <c r="L58"/>
  <c r="K58"/>
  <c r="B6" i="36"/>
  <c r="D6"/>
  <c r="N58" i="4"/>
  <c r="M58"/>
  <c r="J58"/>
  <c r="J60" s="1"/>
  <c r="H58" i="3"/>
  <c r="H60" s="1"/>
  <c r="M58"/>
  <c r="M60" s="1"/>
  <c r="F58"/>
  <c r="F60" s="1"/>
  <c r="K58"/>
  <c r="K60" s="1"/>
  <c r="N58"/>
  <c r="N60" s="1"/>
  <c r="R56"/>
  <c r="Q58"/>
  <c r="Q60" s="1"/>
  <c r="G58"/>
  <c r="G60" s="1"/>
  <c r="J58"/>
  <c r="J60" s="1"/>
  <c r="K29" i="2"/>
  <c r="J31"/>
  <c r="J33" s="1"/>
  <c r="BD56"/>
  <c r="BC58"/>
  <c r="BC60" s="1"/>
  <c r="I31"/>
  <c r="I33" s="1"/>
  <c r="E6" i="48" l="1"/>
  <c r="D9"/>
  <c r="E9" s="1"/>
  <c r="D10"/>
  <c r="E10" s="1"/>
  <c r="D7"/>
  <c r="E7" s="1"/>
  <c r="D8"/>
  <c r="E8" s="1"/>
  <c r="P58" i="3"/>
  <c r="P60" s="1"/>
  <c r="I58"/>
  <c r="I60" s="1"/>
  <c r="O58"/>
  <c r="O60" s="1"/>
  <c r="C60" i="32"/>
  <c r="C61" s="1"/>
  <c r="C60" i="5"/>
  <c r="C61" s="1"/>
  <c r="G56" i="30"/>
  <c r="F58"/>
  <c r="F60" s="1"/>
  <c r="G56" i="31"/>
  <c r="F58"/>
  <c r="F60" s="1"/>
  <c r="K33" i="32"/>
  <c r="I34" i="36"/>
  <c r="M29" i="32"/>
  <c r="L31"/>
  <c r="L33" s="1"/>
  <c r="G31" i="31"/>
  <c r="G33" s="1"/>
  <c r="H29"/>
  <c r="E19" i="72"/>
  <c r="E27" s="1"/>
  <c r="D6" i="65"/>
  <c r="E15" i="72"/>
  <c r="D6" i="69"/>
  <c r="L31" i="10"/>
  <c r="L33" s="1"/>
  <c r="M31"/>
  <c r="M33" s="1"/>
  <c r="N6" i="36"/>
  <c r="T56" i="7"/>
  <c r="T58" s="1"/>
  <c r="T60" s="1"/>
  <c r="N31" i="10"/>
  <c r="N33" s="1"/>
  <c r="J31"/>
  <c r="J33" s="1"/>
  <c r="K31"/>
  <c r="K33" s="1"/>
  <c r="R58" i="7"/>
  <c r="R60" s="1"/>
  <c r="P58"/>
  <c r="P60" s="1"/>
  <c r="O58"/>
  <c r="O60" s="1"/>
  <c r="Q58"/>
  <c r="Q60" s="1"/>
  <c r="M6" i="36"/>
  <c r="C33" i="3"/>
  <c r="C34" s="1"/>
  <c r="C49" i="12"/>
  <c r="C48" s="1"/>
  <c r="D48" s="1"/>
  <c r="V29" i="4"/>
  <c r="U31"/>
  <c r="U33" s="1"/>
  <c r="P29" i="10"/>
  <c r="O31"/>
  <c r="O33" s="1"/>
  <c r="E56" i="12"/>
  <c r="D58"/>
  <c r="D60" s="1"/>
  <c r="C34" i="7"/>
  <c r="AA56" i="10"/>
  <c r="Z58"/>
  <c r="Z60" s="1"/>
  <c r="G29" i="9"/>
  <c r="F31"/>
  <c r="F33" s="1"/>
  <c r="G56"/>
  <c r="F58"/>
  <c r="F60" s="1"/>
  <c r="M48" i="8"/>
  <c r="L50"/>
  <c r="L52" s="1"/>
  <c r="L56"/>
  <c r="K58"/>
  <c r="K60" s="1"/>
  <c r="U56" i="7"/>
  <c r="U29" i="6"/>
  <c r="T31"/>
  <c r="T33" s="1"/>
  <c r="P29" i="5"/>
  <c r="O31"/>
  <c r="O33" s="1"/>
  <c r="N60" i="4"/>
  <c r="L6" i="36"/>
  <c r="A47"/>
  <c r="S56" i="4"/>
  <c r="R58"/>
  <c r="H6" i="36"/>
  <c r="M60" i="4"/>
  <c r="K6" i="36"/>
  <c r="K60" i="4"/>
  <c r="I6" i="36"/>
  <c r="L60" i="4"/>
  <c r="J6" i="36"/>
  <c r="Q60" i="4"/>
  <c r="O6" i="36"/>
  <c r="S56" i="3"/>
  <c r="R58"/>
  <c r="R60" s="1"/>
  <c r="L29" i="2"/>
  <c r="K31"/>
  <c r="K33" s="1"/>
  <c r="BE56"/>
  <c r="BD58"/>
  <c r="BD60" s="1"/>
  <c r="E15" i="48" l="1"/>
  <c r="H56" i="31"/>
  <c r="G58"/>
  <c r="G60" s="1"/>
  <c r="H56" i="30"/>
  <c r="G58"/>
  <c r="G60" s="1"/>
  <c r="J34" i="36"/>
  <c r="N29" i="32"/>
  <c r="M31"/>
  <c r="I29" i="31"/>
  <c r="H31"/>
  <c r="H33" s="1"/>
  <c r="E6" i="69"/>
  <c r="E6" i="65"/>
  <c r="E48" i="12"/>
  <c r="D50"/>
  <c r="D52" s="1"/>
  <c r="F56"/>
  <c r="E58"/>
  <c r="E60" s="1"/>
  <c r="W29" i="4"/>
  <c r="V31"/>
  <c r="V33" s="1"/>
  <c r="Q29" i="10"/>
  <c r="P31"/>
  <c r="P33" s="1"/>
  <c r="AB56"/>
  <c r="AA58"/>
  <c r="AA60" s="1"/>
  <c r="H29" i="9"/>
  <c r="G31"/>
  <c r="G33" s="1"/>
  <c r="H56"/>
  <c r="G58"/>
  <c r="G60" s="1"/>
  <c r="M56" i="8"/>
  <c r="L58"/>
  <c r="L60" s="1"/>
  <c r="N48"/>
  <c r="M50"/>
  <c r="M52" s="1"/>
  <c r="V56" i="7"/>
  <c r="U58"/>
  <c r="U60" s="1"/>
  <c r="V29" i="6"/>
  <c r="U31"/>
  <c r="U33" s="1"/>
  <c r="Q29" i="5"/>
  <c r="P31"/>
  <c r="P33" s="1"/>
  <c r="R60" i="4"/>
  <c r="P6" i="36"/>
  <c r="T56" i="4"/>
  <c r="S58"/>
  <c r="T56" i="3"/>
  <c r="S58"/>
  <c r="S60" s="1"/>
  <c r="BF56" i="2"/>
  <c r="BE58"/>
  <c r="BE60" s="1"/>
  <c r="M29"/>
  <c r="L31"/>
  <c r="L33" s="1"/>
  <c r="I56" i="30" l="1"/>
  <c r="H58"/>
  <c r="H60" s="1"/>
  <c r="I56" i="31"/>
  <c r="H58"/>
  <c r="H60" s="1"/>
  <c r="N31" i="32"/>
  <c r="O29"/>
  <c r="M33"/>
  <c r="K34" i="36"/>
  <c r="I31" i="31"/>
  <c r="I33" s="1"/>
  <c r="J29"/>
  <c r="R29" i="10"/>
  <c r="Q31"/>
  <c r="Q33" s="1"/>
  <c r="F48" i="12"/>
  <c r="E50"/>
  <c r="E52" s="1"/>
  <c r="X29" i="4"/>
  <c r="W31"/>
  <c r="W33" s="1"/>
  <c r="F58" i="12"/>
  <c r="F60" s="1"/>
  <c r="G56"/>
  <c r="AC56" i="10"/>
  <c r="AB58"/>
  <c r="AB60" s="1"/>
  <c r="I56" i="9"/>
  <c r="H58"/>
  <c r="H60" s="1"/>
  <c r="I29"/>
  <c r="H31"/>
  <c r="H33" s="1"/>
  <c r="N56" i="8"/>
  <c r="M58"/>
  <c r="M60" s="1"/>
  <c r="O48"/>
  <c r="N50"/>
  <c r="N52" s="1"/>
  <c r="W56" i="7"/>
  <c r="V58"/>
  <c r="V60" s="1"/>
  <c r="W29" i="6"/>
  <c r="V31"/>
  <c r="V33" s="1"/>
  <c r="R29" i="5"/>
  <c r="Q31"/>
  <c r="Q33" s="1"/>
  <c r="S60" i="4"/>
  <c r="Q6" i="36"/>
  <c r="U56" i="4"/>
  <c r="T58"/>
  <c r="U56" i="3"/>
  <c r="T58"/>
  <c r="T60" s="1"/>
  <c r="N29" i="2"/>
  <c r="M31"/>
  <c r="M33" s="1"/>
  <c r="BG56"/>
  <c r="BF58"/>
  <c r="BF60" s="1"/>
  <c r="J56" i="30" l="1"/>
  <c r="I58"/>
  <c r="I60" s="1"/>
  <c r="I58" i="31"/>
  <c r="I60" s="1"/>
  <c r="J56"/>
  <c r="P29" i="32"/>
  <c r="O31"/>
  <c r="N33"/>
  <c r="L34" i="36"/>
  <c r="A75"/>
  <c r="K29" i="31"/>
  <c r="J31"/>
  <c r="J33" s="1"/>
  <c r="Y29" i="4"/>
  <c r="X31"/>
  <c r="X33" s="1"/>
  <c r="S29" i="10"/>
  <c r="R31"/>
  <c r="R33" s="1"/>
  <c r="H56" i="12"/>
  <c r="G58"/>
  <c r="G60" s="1"/>
  <c r="F50"/>
  <c r="F52" s="1"/>
  <c r="G48"/>
  <c r="AD56" i="10"/>
  <c r="AC58"/>
  <c r="AC60" s="1"/>
  <c r="I31" i="9"/>
  <c r="I33" s="1"/>
  <c r="J29"/>
  <c r="J56"/>
  <c r="I58"/>
  <c r="I60" s="1"/>
  <c r="N58" i="8"/>
  <c r="N60" s="1"/>
  <c r="O56"/>
  <c r="P48"/>
  <c r="O50"/>
  <c r="O52" s="1"/>
  <c r="X56" i="7"/>
  <c r="W58"/>
  <c r="W60" s="1"/>
  <c r="X29" i="6"/>
  <c r="W31"/>
  <c r="W33" s="1"/>
  <c r="R31" i="5"/>
  <c r="R33" s="1"/>
  <c r="S29"/>
  <c r="T60" i="4"/>
  <c r="R6" i="36"/>
  <c r="V56" i="4"/>
  <c r="U58"/>
  <c r="U58" i="3"/>
  <c r="U60" s="1"/>
  <c r="V56"/>
  <c r="O29" i="2"/>
  <c r="N31"/>
  <c r="N33" s="1"/>
  <c r="BH56"/>
  <c r="BG58"/>
  <c r="BG60" s="1"/>
  <c r="K56" i="30" l="1"/>
  <c r="J58"/>
  <c r="J60" s="1"/>
  <c r="J58" i="31"/>
  <c r="J60" s="1"/>
  <c r="K56"/>
  <c r="O33" i="32"/>
  <c r="M34" i="36"/>
  <c r="Q29" i="32"/>
  <c r="P31"/>
  <c r="L29" i="31"/>
  <c r="K31"/>
  <c r="K33" s="1"/>
  <c r="H48" i="12"/>
  <c r="G50"/>
  <c r="G52" s="1"/>
  <c r="T29" i="10"/>
  <c r="S31"/>
  <c r="S33" s="1"/>
  <c r="Z29" i="4"/>
  <c r="Y31"/>
  <c r="Y33" s="1"/>
  <c r="I56" i="12"/>
  <c r="H58"/>
  <c r="H60" s="1"/>
  <c r="AE56" i="10"/>
  <c r="AD58"/>
  <c r="AD60" s="1"/>
  <c r="K29" i="9"/>
  <c r="J31"/>
  <c r="J33" s="1"/>
  <c r="K56"/>
  <c r="J58"/>
  <c r="J60" s="1"/>
  <c r="P56" i="8"/>
  <c r="O58"/>
  <c r="O60" s="1"/>
  <c r="Q48"/>
  <c r="P50"/>
  <c r="P52" s="1"/>
  <c r="Y56" i="7"/>
  <c r="X58"/>
  <c r="X60" s="1"/>
  <c r="Y29" i="6"/>
  <c r="X31"/>
  <c r="X33" s="1"/>
  <c r="T29" i="5"/>
  <c r="S31"/>
  <c r="S33" s="1"/>
  <c r="U60" i="4"/>
  <c r="S6" i="36"/>
  <c r="W56" i="4"/>
  <c r="V58"/>
  <c r="W56" i="3"/>
  <c r="V58"/>
  <c r="V60" s="1"/>
  <c r="BI56" i="2"/>
  <c r="BH58"/>
  <c r="BH60" s="1"/>
  <c r="P29"/>
  <c r="O31"/>
  <c r="O33" s="1"/>
  <c r="L56" i="30" l="1"/>
  <c r="K58"/>
  <c r="K60" s="1"/>
  <c r="K58" i="31"/>
  <c r="K60" s="1"/>
  <c r="L56"/>
  <c r="P33" i="32"/>
  <c r="N34" i="36"/>
  <c r="R29" i="32"/>
  <c r="Q31"/>
  <c r="M29" i="31"/>
  <c r="L31"/>
  <c r="L33" s="1"/>
  <c r="U29" i="10"/>
  <c r="T31"/>
  <c r="T33" s="1"/>
  <c r="J56" i="12"/>
  <c r="I58"/>
  <c r="I60" s="1"/>
  <c r="AA29" i="4"/>
  <c r="Z31"/>
  <c r="Z33" s="1"/>
  <c r="I48" i="12"/>
  <c r="H50"/>
  <c r="H52" s="1"/>
  <c r="AF56" i="10"/>
  <c r="AE58"/>
  <c r="AE60" s="1"/>
  <c r="L56" i="9"/>
  <c r="K58"/>
  <c r="K60" s="1"/>
  <c r="L29"/>
  <c r="K31"/>
  <c r="K33" s="1"/>
  <c r="Q56" i="8"/>
  <c r="P58"/>
  <c r="P60" s="1"/>
  <c r="R48"/>
  <c r="Q50"/>
  <c r="Q52" s="1"/>
  <c r="Z56" i="7"/>
  <c r="Y58"/>
  <c r="Y60" s="1"/>
  <c r="Z29" i="6"/>
  <c r="Y31"/>
  <c r="Y33" s="1"/>
  <c r="U29" i="5"/>
  <c r="T31"/>
  <c r="T33" s="1"/>
  <c r="X56" i="4"/>
  <c r="W58"/>
  <c r="V60"/>
  <c r="T6" i="36"/>
  <c r="X56" i="3"/>
  <c r="W58"/>
  <c r="W60" s="1"/>
  <c r="Q29" i="2"/>
  <c r="P31"/>
  <c r="P33" s="1"/>
  <c r="BJ56"/>
  <c r="BI58"/>
  <c r="BI60" s="1"/>
  <c r="M56" i="31" l="1"/>
  <c r="L58"/>
  <c r="L60" s="1"/>
  <c r="M56" i="30"/>
  <c r="L58"/>
  <c r="L60" s="1"/>
  <c r="S29" i="32"/>
  <c r="R31"/>
  <c r="Q33"/>
  <c r="O34" i="36"/>
  <c r="M31" i="31"/>
  <c r="M33" s="1"/>
  <c r="N29"/>
  <c r="J48" i="12"/>
  <c r="I50"/>
  <c r="I52" s="1"/>
  <c r="K56"/>
  <c r="J58"/>
  <c r="J60" s="1"/>
  <c r="V29" i="10"/>
  <c r="U31"/>
  <c r="U33" s="1"/>
  <c r="AB29" i="4"/>
  <c r="AA31"/>
  <c r="AA33" s="1"/>
  <c r="AG56" i="10"/>
  <c r="AF58"/>
  <c r="AF60" s="1"/>
  <c r="M56" i="9"/>
  <c r="L58"/>
  <c r="L60" s="1"/>
  <c r="M29"/>
  <c r="L31"/>
  <c r="L33" s="1"/>
  <c r="R56" i="8"/>
  <c r="Q58"/>
  <c r="Q60" s="1"/>
  <c r="S48"/>
  <c r="R50"/>
  <c r="R52" s="1"/>
  <c r="AA56" i="7"/>
  <c r="Z58"/>
  <c r="Z60" s="1"/>
  <c r="AA29" i="6"/>
  <c r="Z31"/>
  <c r="Z33" s="1"/>
  <c r="V29" i="5"/>
  <c r="U31"/>
  <c r="U33" s="1"/>
  <c r="W60" i="4"/>
  <c r="U6" i="36"/>
  <c r="Y56" i="4"/>
  <c r="X58"/>
  <c r="Y56" i="3"/>
  <c r="X58"/>
  <c r="X60" s="1"/>
  <c r="BK56" i="2"/>
  <c r="BJ58"/>
  <c r="BJ60" s="1"/>
  <c r="R29"/>
  <c r="Q31"/>
  <c r="Q33" s="1"/>
  <c r="M58" i="31" l="1"/>
  <c r="M60" s="1"/>
  <c r="N56"/>
  <c r="N56" i="30"/>
  <c r="M58"/>
  <c r="M60" s="1"/>
  <c r="R33" i="32"/>
  <c r="P34" i="36"/>
  <c r="T29" i="32"/>
  <c r="S31"/>
  <c r="O29" i="31"/>
  <c r="N31"/>
  <c r="N33" s="1"/>
  <c r="W29" i="10"/>
  <c r="V31"/>
  <c r="V33" s="1"/>
  <c r="L56" i="12"/>
  <c r="K58"/>
  <c r="K60" s="1"/>
  <c r="J50"/>
  <c r="J52" s="1"/>
  <c r="K48"/>
  <c r="AC29" i="4"/>
  <c r="AB31"/>
  <c r="AB33" s="1"/>
  <c r="AH56" i="10"/>
  <c r="AG58"/>
  <c r="AG60" s="1"/>
  <c r="N29" i="9"/>
  <c r="M31"/>
  <c r="M33" s="1"/>
  <c r="N56"/>
  <c r="M58"/>
  <c r="M60" s="1"/>
  <c r="R58" i="8"/>
  <c r="R60" s="1"/>
  <c r="S56"/>
  <c r="T48"/>
  <c r="S50"/>
  <c r="S52" s="1"/>
  <c r="AB56" i="7"/>
  <c r="AA58"/>
  <c r="AA60" s="1"/>
  <c r="AB29" i="6"/>
  <c r="AA31"/>
  <c r="AA33" s="1"/>
  <c r="W29" i="5"/>
  <c r="V31"/>
  <c r="V33" s="1"/>
  <c r="X60" i="4"/>
  <c r="V6" i="36"/>
  <c r="Z56" i="4"/>
  <c r="Y58"/>
  <c r="Z56" i="3"/>
  <c r="Y58"/>
  <c r="Y60" s="1"/>
  <c r="S29" i="2"/>
  <c r="R31"/>
  <c r="R33" s="1"/>
  <c r="BL56"/>
  <c r="BK58"/>
  <c r="BK60" s="1"/>
  <c r="O56" i="30" l="1"/>
  <c r="N58"/>
  <c r="O56" i="31"/>
  <c r="N58"/>
  <c r="N60" s="1"/>
  <c r="S33" i="32"/>
  <c r="Q34" i="36"/>
  <c r="T31" i="32"/>
  <c r="U29"/>
  <c r="O31" i="31"/>
  <c r="O33" s="1"/>
  <c r="P29"/>
  <c r="X29" i="10"/>
  <c r="W31"/>
  <c r="W33" s="1"/>
  <c r="K50" i="12"/>
  <c r="K52" s="1"/>
  <c r="L48"/>
  <c r="AD29" i="4"/>
  <c r="AC31"/>
  <c r="AC33" s="1"/>
  <c r="M56" i="12"/>
  <c r="L58"/>
  <c r="L60" s="1"/>
  <c r="AI56" i="10"/>
  <c r="AH58"/>
  <c r="AH60" s="1"/>
  <c r="O56" i="9"/>
  <c r="N58"/>
  <c r="N60" s="1"/>
  <c r="N31"/>
  <c r="N33" s="1"/>
  <c r="O29"/>
  <c r="T56" i="8"/>
  <c r="S58"/>
  <c r="S60" s="1"/>
  <c r="U48"/>
  <c r="T50"/>
  <c r="T52" s="1"/>
  <c r="AC56" i="7"/>
  <c r="AB58"/>
  <c r="AB60" s="1"/>
  <c r="AC29" i="6"/>
  <c r="AB31"/>
  <c r="AB33" s="1"/>
  <c r="X29" i="5"/>
  <c r="W31"/>
  <c r="W33" s="1"/>
  <c r="Y60" i="4"/>
  <c r="W6" i="36"/>
  <c r="AA56" i="4"/>
  <c r="Z58"/>
  <c r="AA56" i="3"/>
  <c r="Z58"/>
  <c r="Z60" s="1"/>
  <c r="BM56" i="2"/>
  <c r="BL58"/>
  <c r="BL60" s="1"/>
  <c r="T29"/>
  <c r="S31"/>
  <c r="S33" s="1"/>
  <c r="O58" i="31" l="1"/>
  <c r="O60" s="1"/>
  <c r="P56"/>
  <c r="N60" i="30"/>
  <c r="L32" i="36"/>
  <c r="P56" i="30"/>
  <c r="O58"/>
  <c r="O60" s="1"/>
  <c r="V29" i="32"/>
  <c r="U31"/>
  <c r="T33"/>
  <c r="R34" i="36"/>
  <c r="Q29" i="31"/>
  <c r="P31"/>
  <c r="P33" s="1"/>
  <c r="AE29" i="4"/>
  <c r="AD31"/>
  <c r="AD33" s="1"/>
  <c r="N56" i="12"/>
  <c r="M58"/>
  <c r="M60" s="1"/>
  <c r="Y29" i="10"/>
  <c r="X31"/>
  <c r="X33" s="1"/>
  <c r="L50" i="12"/>
  <c r="L52" s="1"/>
  <c r="M48"/>
  <c r="AJ56" i="10"/>
  <c r="AI58"/>
  <c r="AI60" s="1"/>
  <c r="P56" i="9"/>
  <c r="O58"/>
  <c r="O60" s="1"/>
  <c r="P29"/>
  <c r="O31"/>
  <c r="O33" s="1"/>
  <c r="V48" i="8"/>
  <c r="U50"/>
  <c r="U52" s="1"/>
  <c r="U56"/>
  <c r="T58"/>
  <c r="T60" s="1"/>
  <c r="AD56" i="7"/>
  <c r="AC58"/>
  <c r="AC60" s="1"/>
  <c r="AD29" i="6"/>
  <c r="AC31"/>
  <c r="AC33" s="1"/>
  <c r="Y29" i="5"/>
  <c r="X31"/>
  <c r="X33" s="1"/>
  <c r="AB56" i="4"/>
  <c r="AA58"/>
  <c r="Z60"/>
  <c r="X6" i="36"/>
  <c r="AB56" i="3"/>
  <c r="AA58"/>
  <c r="AA60" s="1"/>
  <c r="U29" i="2"/>
  <c r="T31"/>
  <c r="T33" s="1"/>
  <c r="BN56"/>
  <c r="BM58"/>
  <c r="BM60" s="1"/>
  <c r="Q56" i="31" l="1"/>
  <c r="P58"/>
  <c r="P60" s="1"/>
  <c r="Q56" i="30"/>
  <c r="P58"/>
  <c r="P60" s="1"/>
  <c r="U33" i="32"/>
  <c r="S34" i="36"/>
  <c r="W29" i="32"/>
  <c r="V31"/>
  <c r="Q31" i="31"/>
  <c r="Q33" s="1"/>
  <c r="R29"/>
  <c r="O56" i="12"/>
  <c r="N58"/>
  <c r="N60" s="1"/>
  <c r="N48"/>
  <c r="M50"/>
  <c r="M52" s="1"/>
  <c r="Z29" i="10"/>
  <c r="Y31"/>
  <c r="Y33" s="1"/>
  <c r="AF29" i="4"/>
  <c r="AE31"/>
  <c r="AE33" s="1"/>
  <c r="AK56" i="10"/>
  <c r="AJ58"/>
  <c r="AJ60" s="1"/>
  <c r="Q56" i="9"/>
  <c r="P58"/>
  <c r="P60" s="1"/>
  <c r="Q29"/>
  <c r="P31"/>
  <c r="P33" s="1"/>
  <c r="V56" i="8"/>
  <c r="U58"/>
  <c r="U60" s="1"/>
  <c r="W48"/>
  <c r="V50"/>
  <c r="V52" s="1"/>
  <c r="AE56" i="7"/>
  <c r="AD58"/>
  <c r="AD60" s="1"/>
  <c r="AE29" i="6"/>
  <c r="AD31"/>
  <c r="AD33" s="1"/>
  <c r="Z29" i="5"/>
  <c r="Y31"/>
  <c r="Y33" s="1"/>
  <c r="AA60" i="4"/>
  <c r="Y6" i="36"/>
  <c r="AC56" i="4"/>
  <c r="AB58"/>
  <c r="AC56" i="3"/>
  <c r="AB58"/>
  <c r="AB60" s="1"/>
  <c r="BO56" i="2"/>
  <c r="BN58"/>
  <c r="BN60" s="1"/>
  <c r="V29"/>
  <c r="U31"/>
  <c r="U33" s="1"/>
  <c r="R56" i="30" l="1"/>
  <c r="Q58"/>
  <c r="Q60" s="1"/>
  <c r="Q58" i="31"/>
  <c r="Q60" s="1"/>
  <c r="R56"/>
  <c r="V33" i="32"/>
  <c r="T34" i="36"/>
  <c r="X29" i="32"/>
  <c r="W31"/>
  <c r="S29" i="31"/>
  <c r="R31"/>
  <c r="R33" s="1"/>
  <c r="O48" i="12"/>
  <c r="N50"/>
  <c r="N52" s="1"/>
  <c r="AG29" i="4"/>
  <c r="AF31"/>
  <c r="AF33" s="1"/>
  <c r="AA29" i="10"/>
  <c r="Z31"/>
  <c r="Z33" s="1"/>
  <c r="P56" i="12"/>
  <c r="O58"/>
  <c r="O60" s="1"/>
  <c r="AL56" i="10"/>
  <c r="AK58"/>
  <c r="AK60" s="1"/>
  <c r="Q31" i="9"/>
  <c r="Q33" s="1"/>
  <c r="R29"/>
  <c r="R56"/>
  <c r="Q58"/>
  <c r="Q60" s="1"/>
  <c r="X48" i="8"/>
  <c r="W50"/>
  <c r="W52" s="1"/>
  <c r="W56"/>
  <c r="V58"/>
  <c r="V60" s="1"/>
  <c r="AF56" i="7"/>
  <c r="AE58"/>
  <c r="AE60" s="1"/>
  <c r="AF29" i="6"/>
  <c r="AE31"/>
  <c r="AE33" s="1"/>
  <c r="AA29" i="5"/>
  <c r="Z31"/>
  <c r="Z33" s="1"/>
  <c r="AB60" i="4"/>
  <c r="Z6" i="36"/>
  <c r="AD56" i="4"/>
  <c r="AC58"/>
  <c r="AD56" i="3"/>
  <c r="AC58"/>
  <c r="AC60" s="1"/>
  <c r="W29" i="2"/>
  <c r="V31"/>
  <c r="V33" s="1"/>
  <c r="BP56"/>
  <c r="BO58"/>
  <c r="BO60" s="1"/>
  <c r="S56" i="31" l="1"/>
  <c r="R58"/>
  <c r="R60" s="1"/>
  <c r="R58" i="30"/>
  <c r="R60" s="1"/>
  <c r="S56"/>
  <c r="W33" i="32"/>
  <c r="U34" i="36"/>
  <c r="Y29" i="32"/>
  <c r="X31"/>
  <c r="T29" i="31"/>
  <c r="S31"/>
  <c r="S33" s="1"/>
  <c r="AB29" i="10"/>
  <c r="AA31"/>
  <c r="AA33" s="1"/>
  <c r="P48" i="12"/>
  <c r="O50"/>
  <c r="O52" s="1"/>
  <c r="Q56"/>
  <c r="P58"/>
  <c r="P60" s="1"/>
  <c r="AH29" i="4"/>
  <c r="AG31"/>
  <c r="AG33" s="1"/>
  <c r="AM56" i="10"/>
  <c r="AL58"/>
  <c r="AL60" s="1"/>
  <c r="S56" i="9"/>
  <c r="R58"/>
  <c r="R60" s="1"/>
  <c r="S29"/>
  <c r="R31"/>
  <c r="R33" s="1"/>
  <c r="Y48" i="8"/>
  <c r="X50"/>
  <c r="X52" s="1"/>
  <c r="X56"/>
  <c r="W58"/>
  <c r="W60" s="1"/>
  <c r="AG56" i="7"/>
  <c r="AF58"/>
  <c r="AF60" s="1"/>
  <c r="AG29" i="6"/>
  <c r="AF31"/>
  <c r="AF33" s="1"/>
  <c r="AB29" i="5"/>
  <c r="AA31"/>
  <c r="AA33" s="1"/>
  <c r="AC60" i="4"/>
  <c r="AA6" i="36"/>
  <c r="AE56" i="4"/>
  <c r="AD58"/>
  <c r="AE56" i="3"/>
  <c r="AD58"/>
  <c r="AD60" s="1"/>
  <c r="BQ56" i="2"/>
  <c r="BP58"/>
  <c r="BP60" s="1"/>
  <c r="X29"/>
  <c r="W31"/>
  <c r="W33" s="1"/>
  <c r="T56" i="30" l="1"/>
  <c r="S58"/>
  <c r="S60" s="1"/>
  <c r="T56" i="31"/>
  <c r="S58"/>
  <c r="S60" s="1"/>
  <c r="Z29" i="32"/>
  <c r="Y31"/>
  <c r="X33"/>
  <c r="V34" i="36"/>
  <c r="U29" i="31"/>
  <c r="T31"/>
  <c r="T33" s="1"/>
  <c r="AI29" i="4"/>
  <c r="AH31"/>
  <c r="AH33" s="1"/>
  <c r="R56" i="12"/>
  <c r="Q58"/>
  <c r="Q60" s="1"/>
  <c r="AC29" i="10"/>
  <c r="AB31"/>
  <c r="AB33" s="1"/>
  <c r="Q48" i="12"/>
  <c r="P50"/>
  <c r="P52" s="1"/>
  <c r="AN56" i="10"/>
  <c r="AM58"/>
  <c r="AM60" s="1"/>
  <c r="T56" i="9"/>
  <c r="S58"/>
  <c r="S60" s="1"/>
  <c r="T29"/>
  <c r="S31"/>
  <c r="S33" s="1"/>
  <c r="Y50" i="8"/>
  <c r="Y52" s="1"/>
  <c r="Z48"/>
  <c r="X58"/>
  <c r="X60" s="1"/>
  <c r="Y56"/>
  <c r="AH56" i="7"/>
  <c r="AG58"/>
  <c r="AG60" s="1"/>
  <c r="AH29" i="6"/>
  <c r="AG31"/>
  <c r="AG33" s="1"/>
  <c r="AC29" i="5"/>
  <c r="AB31"/>
  <c r="AB33" s="1"/>
  <c r="AD60" i="4"/>
  <c r="AB6" i="36"/>
  <c r="AF56" i="4"/>
  <c r="AE58"/>
  <c r="AF56" i="3"/>
  <c r="AE58"/>
  <c r="AE60" s="1"/>
  <c r="Y29" i="2"/>
  <c r="X31"/>
  <c r="X33" s="1"/>
  <c r="BR56"/>
  <c r="BQ58"/>
  <c r="BQ60" s="1"/>
  <c r="U56" i="31" l="1"/>
  <c r="T58"/>
  <c r="T60" s="1"/>
  <c r="U56" i="30"/>
  <c r="T58"/>
  <c r="T60" s="1"/>
  <c r="Y33" i="32"/>
  <c r="W34" i="36"/>
  <c r="AA29" i="32"/>
  <c r="Z31"/>
  <c r="U31" i="31"/>
  <c r="U33" s="1"/>
  <c r="V29"/>
  <c r="R48" i="12"/>
  <c r="Q50"/>
  <c r="Q52" s="1"/>
  <c r="AD29" i="10"/>
  <c r="AC31"/>
  <c r="AC33" s="1"/>
  <c r="R58" i="12"/>
  <c r="R60" s="1"/>
  <c r="S56"/>
  <c r="AI31" i="4"/>
  <c r="AI33" s="1"/>
  <c r="AJ29"/>
  <c r="AO56" i="10"/>
  <c r="AN58"/>
  <c r="AN60" s="1"/>
  <c r="U29" i="9"/>
  <c r="T31"/>
  <c r="T33" s="1"/>
  <c r="U56"/>
  <c r="T58"/>
  <c r="T60" s="1"/>
  <c r="Z56" i="8"/>
  <c r="Y58"/>
  <c r="Y60" s="1"/>
  <c r="AA48"/>
  <c r="Z50"/>
  <c r="Z52" s="1"/>
  <c r="AI56" i="7"/>
  <c r="AH58"/>
  <c r="AH60" s="1"/>
  <c r="AI29" i="6"/>
  <c r="AH31"/>
  <c r="AH33" s="1"/>
  <c r="AC31" i="5"/>
  <c r="AC33" s="1"/>
  <c r="AD29"/>
  <c r="AE60" i="4"/>
  <c r="AC6" i="36"/>
  <c r="AG56" i="4"/>
  <c r="AF58"/>
  <c r="AG56" i="3"/>
  <c r="AF58"/>
  <c r="AF60" s="1"/>
  <c r="BS56" i="2"/>
  <c r="BR58"/>
  <c r="BR60" s="1"/>
  <c r="Z29"/>
  <c r="Y31"/>
  <c r="Y33" s="1"/>
  <c r="V56" i="30" l="1"/>
  <c r="U58"/>
  <c r="U60" s="1"/>
  <c r="V56" i="31"/>
  <c r="U58"/>
  <c r="U60" s="1"/>
  <c r="Z33" i="32"/>
  <c r="X34" i="36"/>
  <c r="AB29" i="32"/>
  <c r="AA31"/>
  <c r="W29" i="31"/>
  <c r="V31"/>
  <c r="V33" s="1"/>
  <c r="AK29" i="4"/>
  <c r="AJ31"/>
  <c r="AJ33" s="1"/>
  <c r="AE29" i="10"/>
  <c r="AD31"/>
  <c r="AD33" s="1"/>
  <c r="R50" i="12"/>
  <c r="R52" s="1"/>
  <c r="S48"/>
  <c r="T56"/>
  <c r="S58"/>
  <c r="S60" s="1"/>
  <c r="AP56" i="10"/>
  <c r="AO58"/>
  <c r="AO60" s="1"/>
  <c r="V29" i="9"/>
  <c r="U31"/>
  <c r="U33" s="1"/>
  <c r="V56"/>
  <c r="U58"/>
  <c r="U60" s="1"/>
  <c r="Z58" i="8"/>
  <c r="Z60" s="1"/>
  <c r="AA56"/>
  <c r="AB48"/>
  <c r="AA50"/>
  <c r="AA52" s="1"/>
  <c r="AI58" i="7"/>
  <c r="AI60" s="1"/>
  <c r="AJ56"/>
  <c r="AJ29" i="6"/>
  <c r="AI31"/>
  <c r="AI33" s="1"/>
  <c r="AD31" i="5"/>
  <c r="AD33" s="1"/>
  <c r="AE29"/>
  <c r="AH56" i="4"/>
  <c r="AG58"/>
  <c r="AF60"/>
  <c r="AD6" i="36"/>
  <c r="AG58" i="3"/>
  <c r="AG60" s="1"/>
  <c r="AH56"/>
  <c r="AA29" i="2"/>
  <c r="Z31"/>
  <c r="Z33" s="1"/>
  <c r="BT56"/>
  <c r="BS58"/>
  <c r="BS60" s="1"/>
  <c r="W56" i="31" l="1"/>
  <c r="V58"/>
  <c r="V60" s="1"/>
  <c r="V58" i="30"/>
  <c r="V60" s="1"/>
  <c r="W56"/>
  <c r="AC29" i="32"/>
  <c r="AB31"/>
  <c r="AA33"/>
  <c r="Y34" i="36"/>
  <c r="W31" i="31"/>
  <c r="W33" s="1"/>
  <c r="X29"/>
  <c r="AF29" i="10"/>
  <c r="AE31"/>
  <c r="AE33" s="1"/>
  <c r="S50" i="12"/>
  <c r="S52" s="1"/>
  <c r="T48"/>
  <c r="T58"/>
  <c r="T60" s="1"/>
  <c r="U56"/>
  <c r="AL29" i="4"/>
  <c r="AK31"/>
  <c r="AK33" s="1"/>
  <c r="AQ56" i="10"/>
  <c r="AP58"/>
  <c r="AP60" s="1"/>
  <c r="W29" i="9"/>
  <c r="V31"/>
  <c r="V33" s="1"/>
  <c r="W56"/>
  <c r="V58"/>
  <c r="V60" s="1"/>
  <c r="AC48" i="8"/>
  <c r="AB50"/>
  <c r="AB52" s="1"/>
  <c r="AB56"/>
  <c r="AA58"/>
  <c r="AA60" s="1"/>
  <c r="AK56" i="7"/>
  <c r="AJ58"/>
  <c r="AJ60" s="1"/>
  <c r="AK29" i="6"/>
  <c r="AJ31"/>
  <c r="AJ33" s="1"/>
  <c r="AF29" i="5"/>
  <c r="AE31"/>
  <c r="AE33" s="1"/>
  <c r="AG60" i="4"/>
  <c r="AE6" i="36"/>
  <c r="AI56" i="4"/>
  <c r="AH58"/>
  <c r="AI56" i="3"/>
  <c r="AH58"/>
  <c r="AH60" s="1"/>
  <c r="BU56" i="2"/>
  <c r="BT58"/>
  <c r="BT60" s="1"/>
  <c r="AB29"/>
  <c r="AA31"/>
  <c r="AA33" s="1"/>
  <c r="X56" i="30" l="1"/>
  <c r="W58"/>
  <c r="W60" s="1"/>
  <c r="X56" i="31"/>
  <c r="W58"/>
  <c r="W60" s="1"/>
  <c r="AB33" i="32"/>
  <c r="Z34" i="36"/>
  <c r="AD29" i="32"/>
  <c r="AC31"/>
  <c r="Y29" i="31"/>
  <c r="X31"/>
  <c r="X33" s="1"/>
  <c r="T50" i="12"/>
  <c r="T52" s="1"/>
  <c r="U48"/>
  <c r="AG29" i="10"/>
  <c r="AF31"/>
  <c r="AF33" s="1"/>
  <c r="U58" i="12"/>
  <c r="U60" s="1"/>
  <c r="V56"/>
  <c r="AM29" i="4"/>
  <c r="AL31"/>
  <c r="AL33" s="1"/>
  <c r="AR56" i="10"/>
  <c r="AQ58"/>
  <c r="AQ60" s="1"/>
  <c r="X56" i="9"/>
  <c r="W58"/>
  <c r="W60" s="1"/>
  <c r="X29"/>
  <c r="W31"/>
  <c r="W33" s="1"/>
  <c r="AC56" i="8"/>
  <c r="AB58"/>
  <c r="AB60" s="1"/>
  <c r="AD48"/>
  <c r="AC50"/>
  <c r="AC52" s="1"/>
  <c r="AL56" i="7"/>
  <c r="AK58"/>
  <c r="AK60" s="1"/>
  <c r="AL29" i="6"/>
  <c r="AK31"/>
  <c r="AK33" s="1"/>
  <c r="AG29" i="5"/>
  <c r="AF31"/>
  <c r="AF33" s="1"/>
  <c r="AH60" i="4"/>
  <c r="AF6" i="36"/>
  <c r="AJ56" i="4"/>
  <c r="AI58"/>
  <c r="AJ56" i="3"/>
  <c r="AI58"/>
  <c r="AI60" s="1"/>
  <c r="AC29" i="2"/>
  <c r="AB31"/>
  <c r="AB33" s="1"/>
  <c r="BV56"/>
  <c r="BU58"/>
  <c r="BU60" s="1"/>
  <c r="Y56" i="31" l="1"/>
  <c r="X58"/>
  <c r="X60" s="1"/>
  <c r="X58" i="30"/>
  <c r="X60" s="1"/>
  <c r="Y56"/>
  <c r="AC33" i="32"/>
  <c r="AA34" i="36"/>
  <c r="AD31" i="32"/>
  <c r="AE29"/>
  <c r="Y31" i="31"/>
  <c r="Y33" s="1"/>
  <c r="Z29"/>
  <c r="V58" i="12"/>
  <c r="V60" s="1"/>
  <c r="W56"/>
  <c r="AM31" i="4"/>
  <c r="AM33" s="1"/>
  <c r="AN29"/>
  <c r="AH29" i="10"/>
  <c r="AG31"/>
  <c r="AG33" s="1"/>
  <c r="V48" i="12"/>
  <c r="U50"/>
  <c r="U52" s="1"/>
  <c r="AS56" i="10"/>
  <c r="AR58"/>
  <c r="AR60" s="1"/>
  <c r="Y56" i="9"/>
  <c r="X58"/>
  <c r="X60" s="1"/>
  <c r="X31"/>
  <c r="X33" s="1"/>
  <c r="Y29"/>
  <c r="AD56" i="8"/>
  <c r="AC58"/>
  <c r="AC60" s="1"/>
  <c r="AE48"/>
  <c r="AD50"/>
  <c r="AD52" s="1"/>
  <c r="AM56" i="7"/>
  <c r="AL58"/>
  <c r="AL60" s="1"/>
  <c r="AM29" i="6"/>
  <c r="AL31"/>
  <c r="AL33" s="1"/>
  <c r="AH29" i="5"/>
  <c r="AG31"/>
  <c r="AG33" s="1"/>
  <c r="AI60" i="4"/>
  <c r="AG6" i="36"/>
  <c r="AK56" i="4"/>
  <c r="AJ58"/>
  <c r="AK56" i="3"/>
  <c r="AJ58"/>
  <c r="AJ60" s="1"/>
  <c r="AD29" i="2"/>
  <c r="AC31"/>
  <c r="AC33" s="1"/>
  <c r="BW56"/>
  <c r="BV58"/>
  <c r="BV60" s="1"/>
  <c r="Z56" i="30" l="1"/>
  <c r="Y58"/>
  <c r="Y60" s="1"/>
  <c r="Y58" i="31"/>
  <c r="Y60" s="1"/>
  <c r="Z56"/>
  <c r="AD33" i="32"/>
  <c r="AB34" i="36"/>
  <c r="AF29" i="32"/>
  <c r="AE31"/>
  <c r="AA29" i="31"/>
  <c r="Z31"/>
  <c r="Z33" s="1"/>
  <c r="AN31" i="4"/>
  <c r="AN33" s="1"/>
  <c r="AO29"/>
  <c r="AI29" i="10"/>
  <c r="AH31"/>
  <c r="AH33" s="1"/>
  <c r="W58" i="12"/>
  <c r="W60" s="1"/>
  <c r="X56"/>
  <c r="V50"/>
  <c r="V52" s="1"/>
  <c r="W48"/>
  <c r="AT56" i="10"/>
  <c r="AS58"/>
  <c r="AS60" s="1"/>
  <c r="Z56" i="9"/>
  <c r="Y58"/>
  <c r="Y60" s="1"/>
  <c r="Z29"/>
  <c r="Y31"/>
  <c r="Y33" s="1"/>
  <c r="AD58" i="8"/>
  <c r="AD60" s="1"/>
  <c r="AE56"/>
  <c r="AF48"/>
  <c r="AE50"/>
  <c r="AE52" s="1"/>
  <c r="AN56" i="7"/>
  <c r="AM58"/>
  <c r="AM60" s="1"/>
  <c r="AN29" i="6"/>
  <c r="AM31"/>
  <c r="AM33" s="1"/>
  <c r="AI29" i="5"/>
  <c r="AH31"/>
  <c r="AH33" s="1"/>
  <c r="AJ60" i="4"/>
  <c r="AH6" i="36"/>
  <c r="AL56" i="4"/>
  <c r="AK58"/>
  <c r="AK58" i="3"/>
  <c r="AK60" s="1"/>
  <c r="AL56"/>
  <c r="BX56" i="2"/>
  <c r="BW58"/>
  <c r="BW60" s="1"/>
  <c r="AE29"/>
  <c r="AD31"/>
  <c r="AD33" s="1"/>
  <c r="AA56" i="31" l="1"/>
  <c r="Z58"/>
  <c r="Z60" s="1"/>
  <c r="Z58" i="30"/>
  <c r="Z60" s="1"/>
  <c r="AA56"/>
  <c r="AC34" i="36"/>
  <c r="AE33" i="32"/>
  <c r="AG29"/>
  <c r="AF31"/>
  <c r="AB29" i="31"/>
  <c r="AA31"/>
  <c r="AA33" s="1"/>
  <c r="AP29" i="4"/>
  <c r="AO31"/>
  <c r="AO33" s="1"/>
  <c r="Y56" i="12"/>
  <c r="X58"/>
  <c r="X60" s="1"/>
  <c r="X48"/>
  <c r="W50"/>
  <c r="W52" s="1"/>
  <c r="AJ29" i="10"/>
  <c r="AI31"/>
  <c r="AI33" s="1"/>
  <c r="AU56"/>
  <c r="AT58"/>
  <c r="AT60" s="1"/>
  <c r="AA29" i="9"/>
  <c r="Z31"/>
  <c r="Z33" s="1"/>
  <c r="AA56"/>
  <c r="Z58"/>
  <c r="Z60" s="1"/>
  <c r="AG48" i="8"/>
  <c r="AF50"/>
  <c r="AF52" s="1"/>
  <c r="AF56"/>
  <c r="AE58"/>
  <c r="AE60" s="1"/>
  <c r="AO56" i="7"/>
  <c r="AN58"/>
  <c r="AN60" s="1"/>
  <c r="AO29" i="6"/>
  <c r="AN31"/>
  <c r="AN33" s="1"/>
  <c r="AJ29" i="5"/>
  <c r="AI31"/>
  <c r="AI33" s="1"/>
  <c r="AK60" i="4"/>
  <c r="AI6" i="36"/>
  <c r="AM56" i="4"/>
  <c r="AL58"/>
  <c r="AM56" i="3"/>
  <c r="AL58"/>
  <c r="AL60" s="1"/>
  <c r="AF29" i="2"/>
  <c r="AE31"/>
  <c r="AE33" s="1"/>
  <c r="BY56"/>
  <c r="BZ56" s="1"/>
  <c r="BX58"/>
  <c r="BX60" s="1"/>
  <c r="AB56" i="30" l="1"/>
  <c r="AA58"/>
  <c r="AA60" s="1"/>
  <c r="AB56" i="31"/>
  <c r="AA58"/>
  <c r="AA60" s="1"/>
  <c r="AF33" i="32"/>
  <c r="AD34" i="36"/>
  <c r="AH29" i="32"/>
  <c r="AG31"/>
  <c r="AC29" i="31"/>
  <c r="AB31"/>
  <c r="AB33" s="1"/>
  <c r="AK29" i="10"/>
  <c r="AJ31"/>
  <c r="AJ33" s="1"/>
  <c r="Y48" i="12"/>
  <c r="X50"/>
  <c r="X52" s="1"/>
  <c r="Y58"/>
  <c r="Y60" s="1"/>
  <c r="Z56"/>
  <c r="AQ29" i="4"/>
  <c r="AP31"/>
  <c r="AP33" s="1"/>
  <c r="AV56" i="10"/>
  <c r="AU58"/>
  <c r="AU60" s="1"/>
  <c r="AB56" i="9"/>
  <c r="AA58"/>
  <c r="AA60" s="1"/>
  <c r="AB29"/>
  <c r="AA31"/>
  <c r="AA33" s="1"/>
  <c r="AH48" i="8"/>
  <c r="AG50"/>
  <c r="AG52" s="1"/>
  <c r="AF58"/>
  <c r="AF60" s="1"/>
  <c r="AG56"/>
  <c r="AP56" i="7"/>
  <c r="AO58"/>
  <c r="AO60" s="1"/>
  <c r="AP29" i="6"/>
  <c r="AO31"/>
  <c r="AO33" s="1"/>
  <c r="AK29" i="5"/>
  <c r="AJ31"/>
  <c r="AJ33" s="1"/>
  <c r="AL60" i="4"/>
  <c r="AJ6" i="36"/>
  <c r="AN56" i="4"/>
  <c r="AM58"/>
  <c r="AN56" i="3"/>
  <c r="AM58"/>
  <c r="AM60" s="1"/>
  <c r="AG29" i="2"/>
  <c r="AF31"/>
  <c r="AF33" s="1"/>
  <c r="AC56" i="31" l="1"/>
  <c r="AB58"/>
  <c r="AB60" s="1"/>
  <c r="AC56" i="30"/>
  <c r="AB58"/>
  <c r="AB60" s="1"/>
  <c r="AG33" i="32"/>
  <c r="AE34" i="36"/>
  <c r="AH31" i="32"/>
  <c r="AI29"/>
  <c r="AC31" i="31"/>
  <c r="AC33" s="1"/>
  <c r="AD29"/>
  <c r="Y50" i="12"/>
  <c r="Y52" s="1"/>
  <c r="Z48"/>
  <c r="AL29" i="10"/>
  <c r="AK31"/>
  <c r="AK33" s="1"/>
  <c r="AA56" i="12"/>
  <c r="Z58"/>
  <c r="Z60" s="1"/>
  <c r="AR29" i="4"/>
  <c r="AQ31"/>
  <c r="AQ33" s="1"/>
  <c r="AW56" i="10"/>
  <c r="AV58"/>
  <c r="AV60" s="1"/>
  <c r="AC56" i="9"/>
  <c r="AB58"/>
  <c r="AB60" s="1"/>
  <c r="AB31"/>
  <c r="AB33" s="1"/>
  <c r="AC29"/>
  <c r="AH56" i="8"/>
  <c r="AG58"/>
  <c r="AG60" s="1"/>
  <c r="AI48"/>
  <c r="AH50"/>
  <c r="AH52" s="1"/>
  <c r="AQ56" i="7"/>
  <c r="AP58"/>
  <c r="AP60" s="1"/>
  <c r="AQ29" i="6"/>
  <c r="AP31"/>
  <c r="AP33" s="1"/>
  <c r="AL29" i="5"/>
  <c r="AK31"/>
  <c r="AK33" s="1"/>
  <c r="AO56" i="4"/>
  <c r="AN58"/>
  <c r="AM60"/>
  <c r="AK6" i="36"/>
  <c r="AO56" i="3"/>
  <c r="AN58"/>
  <c r="AN60" s="1"/>
  <c r="AH29" i="2"/>
  <c r="AG31"/>
  <c r="AG33" s="1"/>
  <c r="AD56" i="30" l="1"/>
  <c r="AC58"/>
  <c r="AC60" s="1"/>
  <c r="AC58" i="31"/>
  <c r="AC60" s="1"/>
  <c r="AD56"/>
  <c r="AJ29" i="32"/>
  <c r="AI31"/>
  <c r="AF34" i="36"/>
  <c r="AH33" i="32"/>
  <c r="AE29" i="31"/>
  <c r="AD31"/>
  <c r="AD33" s="1"/>
  <c r="Z50" i="12"/>
  <c r="Z52" s="1"/>
  <c r="AA48"/>
  <c r="AS29" i="4"/>
  <c r="AR31"/>
  <c r="AR33" s="1"/>
  <c r="AB56" i="12"/>
  <c r="AA58"/>
  <c r="AA60" s="1"/>
  <c r="AM29" i="10"/>
  <c r="AL31"/>
  <c r="AL33" s="1"/>
  <c r="AX56"/>
  <c r="AW58"/>
  <c r="AW60" s="1"/>
  <c r="AD29" i="9"/>
  <c r="AC31"/>
  <c r="AC33" s="1"/>
  <c r="AD56"/>
  <c r="AC58"/>
  <c r="AC60" s="1"/>
  <c r="AJ48" i="8"/>
  <c r="AI50"/>
  <c r="AI52" s="1"/>
  <c r="AH58"/>
  <c r="AH60" s="1"/>
  <c r="AI56"/>
  <c r="AR56" i="7"/>
  <c r="AQ58"/>
  <c r="AQ60" s="1"/>
  <c r="AR29" i="6"/>
  <c r="AQ31"/>
  <c r="AQ33" s="1"/>
  <c r="AM29" i="5"/>
  <c r="AL31"/>
  <c r="AL33" s="1"/>
  <c r="AN60" i="4"/>
  <c r="AL6" i="36"/>
  <c r="AP56" i="4"/>
  <c r="AO58"/>
  <c r="AP56" i="3"/>
  <c r="AO58"/>
  <c r="AO60" s="1"/>
  <c r="AI29" i="2"/>
  <c r="AH31"/>
  <c r="AH33" s="1"/>
  <c r="AE56" i="31" l="1"/>
  <c r="AD58"/>
  <c r="AD60" s="1"/>
  <c r="AE56" i="30"/>
  <c r="AD58"/>
  <c r="AD60" s="1"/>
  <c r="AI33" i="32"/>
  <c r="AG34" i="36"/>
  <c r="AJ31" i="32"/>
  <c r="AK29"/>
  <c r="AE31" i="31"/>
  <c r="AE33" s="1"/>
  <c r="AF29"/>
  <c r="AN29" i="10"/>
  <c r="AM31"/>
  <c r="AM33" s="1"/>
  <c r="AC56" i="12"/>
  <c r="AB58"/>
  <c r="AB60" s="1"/>
  <c r="AB48"/>
  <c r="AA50"/>
  <c r="AA52" s="1"/>
  <c r="AT29" i="4"/>
  <c r="AS31"/>
  <c r="AS33" s="1"/>
  <c r="AY56" i="10"/>
  <c r="AX58"/>
  <c r="AX60" s="1"/>
  <c r="AE29" i="9"/>
  <c r="AD31"/>
  <c r="AD33" s="1"/>
  <c r="AE56"/>
  <c r="AD58"/>
  <c r="AD60" s="1"/>
  <c r="AJ56" i="8"/>
  <c r="AI58"/>
  <c r="AI60" s="1"/>
  <c r="AK48"/>
  <c r="AJ50"/>
  <c r="AJ52" s="1"/>
  <c r="AS56" i="7"/>
  <c r="AR58"/>
  <c r="AR60" s="1"/>
  <c r="AS29" i="6"/>
  <c r="AR31"/>
  <c r="AR33" s="1"/>
  <c r="AN29" i="5"/>
  <c r="AM31"/>
  <c r="AM33" s="1"/>
  <c r="AQ56" i="4"/>
  <c r="AP58"/>
  <c r="AO60"/>
  <c r="AM6" i="36"/>
  <c r="AQ56" i="3"/>
  <c r="AP58"/>
  <c r="AP60" s="1"/>
  <c r="AJ29" i="2"/>
  <c r="AI31"/>
  <c r="AI33" s="1"/>
  <c r="AF56" i="30" l="1"/>
  <c r="AE58"/>
  <c r="AE60" s="1"/>
  <c r="AE58" i="31"/>
  <c r="AE60" s="1"/>
  <c r="AF56"/>
  <c r="AL29" i="32"/>
  <c r="AK31"/>
  <c r="AJ33"/>
  <c r="AH34" i="36"/>
  <c r="AG29" i="31"/>
  <c r="AF31"/>
  <c r="AF33" s="1"/>
  <c r="AO29" i="10"/>
  <c r="AN31"/>
  <c r="AN33" s="1"/>
  <c r="AT31" i="4"/>
  <c r="AT33" s="1"/>
  <c r="AU29"/>
  <c r="AC48" i="12"/>
  <c r="AB50"/>
  <c r="AB52" s="1"/>
  <c r="AC58"/>
  <c r="AC60" s="1"/>
  <c r="AD56"/>
  <c r="AZ56" i="10"/>
  <c r="AY58"/>
  <c r="AY60" s="1"/>
  <c r="AF29" i="9"/>
  <c r="AE31"/>
  <c r="AE33" s="1"/>
  <c r="AF56"/>
  <c r="AE58"/>
  <c r="AE60" s="1"/>
  <c r="AL48" i="8"/>
  <c r="AK50"/>
  <c r="AK52" s="1"/>
  <c r="AK56"/>
  <c r="AJ58"/>
  <c r="AJ60" s="1"/>
  <c r="AT56" i="7"/>
  <c r="AS58"/>
  <c r="AS60" s="1"/>
  <c r="AT29" i="6"/>
  <c r="AS31"/>
  <c r="AS33" s="1"/>
  <c r="AO29" i="5"/>
  <c r="AN31"/>
  <c r="AN33" s="1"/>
  <c r="AR56" i="4"/>
  <c r="AQ58"/>
  <c r="AP60"/>
  <c r="AN6" i="36"/>
  <c r="AR56" i="3"/>
  <c r="AQ58"/>
  <c r="AQ60" s="1"/>
  <c r="AK29" i="2"/>
  <c r="AJ31"/>
  <c r="AJ33" s="1"/>
  <c r="AG56" i="31" l="1"/>
  <c r="AF58"/>
  <c r="AF60" s="1"/>
  <c r="AG56" i="30"/>
  <c r="AF58"/>
  <c r="AF60" s="1"/>
  <c r="AI34" i="36"/>
  <c r="AK33" i="32"/>
  <c r="AM29"/>
  <c r="AL31"/>
  <c r="AG31" i="31"/>
  <c r="AG33" s="1"/>
  <c r="AH29"/>
  <c r="AC50" i="12"/>
  <c r="AC52" s="1"/>
  <c r="AD48"/>
  <c r="AV29" i="4"/>
  <c r="AU31"/>
  <c r="AU33" s="1"/>
  <c r="AD58" i="12"/>
  <c r="AD60" s="1"/>
  <c r="AE56"/>
  <c r="AP29" i="10"/>
  <c r="AO31"/>
  <c r="AO33" s="1"/>
  <c r="BA56"/>
  <c r="AZ58"/>
  <c r="AZ60" s="1"/>
  <c r="AG56" i="9"/>
  <c r="AF58"/>
  <c r="AF60" s="1"/>
  <c r="AF31"/>
  <c r="AF33" s="1"/>
  <c r="AG29"/>
  <c r="AL56" i="8"/>
  <c r="AK58"/>
  <c r="AK60" s="1"/>
  <c r="AM48"/>
  <c r="AL50"/>
  <c r="AL52" s="1"/>
  <c r="AU56" i="7"/>
  <c r="AT58"/>
  <c r="AT60" s="1"/>
  <c r="AU29" i="6"/>
  <c r="AT31"/>
  <c r="AT33" s="1"/>
  <c r="AP29" i="5"/>
  <c r="AO31"/>
  <c r="AO33" s="1"/>
  <c r="AQ60" i="4"/>
  <c r="AO6" i="36"/>
  <c r="AS56" i="4"/>
  <c r="AR58"/>
  <c r="AS56" i="3"/>
  <c r="AR58"/>
  <c r="AR60" s="1"/>
  <c r="AL29" i="2"/>
  <c r="AK31"/>
  <c r="AK33" s="1"/>
  <c r="AH56" i="30" l="1"/>
  <c r="AG58"/>
  <c r="AG60" s="1"/>
  <c r="AG58" i="31"/>
  <c r="AG60" s="1"/>
  <c r="AH56"/>
  <c r="AM31" i="32"/>
  <c r="AN29"/>
  <c r="AL33"/>
  <c r="AJ34" i="36"/>
  <c r="AI29" i="31"/>
  <c r="AH31"/>
  <c r="AH33" s="1"/>
  <c r="AF56" i="12"/>
  <c r="AE58"/>
  <c r="AE60" s="1"/>
  <c r="AW29" i="4"/>
  <c r="AV31"/>
  <c r="AV33" s="1"/>
  <c r="AD50" i="12"/>
  <c r="AD52" s="1"/>
  <c r="AE48"/>
  <c r="AQ29" i="10"/>
  <c r="AP31"/>
  <c r="AP33" s="1"/>
  <c r="BB56"/>
  <c r="BA58"/>
  <c r="BA60" s="1"/>
  <c r="AH29" i="9"/>
  <c r="AG31"/>
  <c r="AG33" s="1"/>
  <c r="AH56"/>
  <c r="AG58"/>
  <c r="AG60" s="1"/>
  <c r="AN48" i="8"/>
  <c r="AM50"/>
  <c r="AM52" s="1"/>
  <c r="AM56"/>
  <c r="AL58"/>
  <c r="AL60" s="1"/>
  <c r="AV56" i="7"/>
  <c r="AU58"/>
  <c r="AU60" s="1"/>
  <c r="AV29" i="6"/>
  <c r="AU31"/>
  <c r="AU33" s="1"/>
  <c r="AQ29" i="5"/>
  <c r="AP31"/>
  <c r="AP33" s="1"/>
  <c r="AR60" i="4"/>
  <c r="AP6" i="36"/>
  <c r="AT56" i="4"/>
  <c r="AS58"/>
  <c r="AT56" i="3"/>
  <c r="AS58"/>
  <c r="AS60" s="1"/>
  <c r="AM29" i="2"/>
  <c r="AL31"/>
  <c r="AL33" s="1"/>
  <c r="AH58" i="31" l="1"/>
  <c r="AH60" s="1"/>
  <c r="AI56"/>
  <c r="AI56" i="30"/>
  <c r="AH58"/>
  <c r="AH60" s="1"/>
  <c r="AO29" i="32"/>
  <c r="AN31"/>
  <c r="AM33"/>
  <c r="AK34" i="36"/>
  <c r="AJ29" i="31"/>
  <c r="AI31"/>
  <c r="AI33" s="1"/>
  <c r="AE50" i="12"/>
  <c r="AE52" s="1"/>
  <c r="AF48"/>
  <c r="AX29" i="4"/>
  <c r="AW31"/>
  <c r="AW33" s="1"/>
  <c r="AR29" i="10"/>
  <c r="AQ31"/>
  <c r="AQ33" s="1"/>
  <c r="AG56" i="12"/>
  <c r="AF58"/>
  <c r="AF60" s="1"/>
  <c r="BC56" i="10"/>
  <c r="BB58"/>
  <c r="BB60" s="1"/>
  <c r="AI29" i="9"/>
  <c r="AH31"/>
  <c r="AH33" s="1"/>
  <c r="AI56"/>
  <c r="AH58"/>
  <c r="AH60" s="1"/>
  <c r="AN56" i="8"/>
  <c r="AM58"/>
  <c r="AM60" s="1"/>
  <c r="AO48"/>
  <c r="AN50"/>
  <c r="AN52" s="1"/>
  <c r="AW56" i="7"/>
  <c r="AV58"/>
  <c r="AV60" s="1"/>
  <c r="AW29" i="6"/>
  <c r="AV31"/>
  <c r="AV33" s="1"/>
  <c r="AR29" i="5"/>
  <c r="AQ31"/>
  <c r="AQ33" s="1"/>
  <c r="AS60" i="4"/>
  <c r="AQ6" i="36"/>
  <c r="AU56" i="4"/>
  <c r="AT58"/>
  <c r="AU56" i="3"/>
  <c r="AT58"/>
  <c r="AT60" s="1"/>
  <c r="AN29" i="2"/>
  <c r="AM31"/>
  <c r="AM33" s="1"/>
  <c r="AJ56" i="30" l="1"/>
  <c r="AI58"/>
  <c r="AI60" s="1"/>
  <c r="AI58" i="31"/>
  <c r="AI60" s="1"/>
  <c r="AJ56"/>
  <c r="AL34" i="36"/>
  <c r="AN33" i="32"/>
  <c r="AP29"/>
  <c r="AO31"/>
  <c r="AK29" i="31"/>
  <c r="AJ31"/>
  <c r="AJ33" s="1"/>
  <c r="AF50" i="12"/>
  <c r="AF52" s="1"/>
  <c r="AG48"/>
  <c r="AX31" i="4"/>
  <c r="AX33" s="1"/>
  <c r="AY29"/>
  <c r="AH56" i="12"/>
  <c r="AG58"/>
  <c r="AG60" s="1"/>
  <c r="AS29" i="10"/>
  <c r="AR31"/>
  <c r="AR33" s="1"/>
  <c r="BD56"/>
  <c r="BC58"/>
  <c r="BC60" s="1"/>
  <c r="AJ29" i="9"/>
  <c r="AI31"/>
  <c r="AI33" s="1"/>
  <c r="AJ56"/>
  <c r="AI58"/>
  <c r="AI60" s="1"/>
  <c r="AP48" i="8"/>
  <c r="AO50"/>
  <c r="AO52" s="1"/>
  <c r="AN58"/>
  <c r="AN60" s="1"/>
  <c r="AO56"/>
  <c r="AX56" i="7"/>
  <c r="AW58"/>
  <c r="AW60" s="1"/>
  <c r="AX29" i="6"/>
  <c r="AW31"/>
  <c r="AW33" s="1"/>
  <c r="AS29" i="5"/>
  <c r="AR31"/>
  <c r="AR33" s="1"/>
  <c r="AV56" i="4"/>
  <c r="AU58"/>
  <c r="AT60"/>
  <c r="AR6" i="36"/>
  <c r="AV56" i="3"/>
  <c r="AU58"/>
  <c r="AU60" s="1"/>
  <c r="AO29" i="2"/>
  <c r="AN31"/>
  <c r="AN33" s="1"/>
  <c r="AK56" i="31" l="1"/>
  <c r="AJ58"/>
  <c r="AJ60" s="1"/>
  <c r="AK56" i="30"/>
  <c r="AJ58"/>
  <c r="AJ60" s="1"/>
  <c r="AQ29" i="32"/>
  <c r="AP31"/>
  <c r="AO33"/>
  <c r="AM34" i="36"/>
  <c r="AK31" i="31"/>
  <c r="AK33" s="1"/>
  <c r="AL29"/>
  <c r="AG50" i="12"/>
  <c r="AG52" s="1"/>
  <c r="AH48"/>
  <c r="AH58"/>
  <c r="AH60" s="1"/>
  <c r="AI56"/>
  <c r="AT29" i="10"/>
  <c r="AS31"/>
  <c r="AS33" s="1"/>
  <c r="AZ29" i="4"/>
  <c r="AY31"/>
  <c r="AY33" s="1"/>
  <c r="BE56" i="10"/>
  <c r="BD58"/>
  <c r="BD60" s="1"/>
  <c r="AK56" i="9"/>
  <c r="AJ58"/>
  <c r="AJ60" s="1"/>
  <c r="AJ31"/>
  <c r="AJ33" s="1"/>
  <c r="AK29"/>
  <c r="AP56" i="8"/>
  <c r="AO58"/>
  <c r="AO60" s="1"/>
  <c r="AQ48"/>
  <c r="AP50"/>
  <c r="AP52" s="1"/>
  <c r="AY56" i="7"/>
  <c r="AX58"/>
  <c r="AX60" s="1"/>
  <c r="AY29" i="6"/>
  <c r="AX31"/>
  <c r="AX33" s="1"/>
  <c r="AT29" i="5"/>
  <c r="AS31"/>
  <c r="AS33" s="1"/>
  <c r="AW56" i="4"/>
  <c r="AV58"/>
  <c r="AU60"/>
  <c r="AS6" i="36"/>
  <c r="AW56" i="3"/>
  <c r="AV58"/>
  <c r="AV60" s="1"/>
  <c r="AP29" i="2"/>
  <c r="AO31"/>
  <c r="AO33" s="1"/>
  <c r="AL56" i="30" l="1"/>
  <c r="AK58"/>
  <c r="AK60" s="1"/>
  <c r="AK58" i="31"/>
  <c r="AK60" s="1"/>
  <c r="AL56"/>
  <c r="AP33" i="32"/>
  <c r="AN34" i="36"/>
  <c r="AR29" i="32"/>
  <c r="AQ31"/>
  <c r="AM29" i="31"/>
  <c r="AL31"/>
  <c r="AL33" s="1"/>
  <c r="BA29" i="4"/>
  <c r="AZ31"/>
  <c r="AZ33" s="1"/>
  <c r="AH50" i="12"/>
  <c r="AH52" s="1"/>
  <c r="AI48"/>
  <c r="AU29" i="10"/>
  <c r="AT31"/>
  <c r="AT33" s="1"/>
  <c r="AI58" i="12"/>
  <c r="AI60" s="1"/>
  <c r="AJ56"/>
  <c r="BF56" i="10"/>
  <c r="BE58"/>
  <c r="BE60" s="1"/>
  <c r="AL29" i="9"/>
  <c r="AK31"/>
  <c r="AK33" s="1"/>
  <c r="AL56"/>
  <c r="AK58"/>
  <c r="AK60" s="1"/>
  <c r="AR48" i="8"/>
  <c r="AQ50"/>
  <c r="AQ52" s="1"/>
  <c r="AP58"/>
  <c r="AP60" s="1"/>
  <c r="AQ56"/>
  <c r="AY58" i="7"/>
  <c r="AY60" s="1"/>
  <c r="AZ56"/>
  <c r="AZ29" i="6"/>
  <c r="AY31"/>
  <c r="AY33" s="1"/>
  <c r="AU29" i="5"/>
  <c r="AT31"/>
  <c r="AT33" s="1"/>
  <c r="AV60" i="4"/>
  <c r="AT6" i="36"/>
  <c r="AX56" i="4"/>
  <c r="AW58"/>
  <c r="AW58" i="3"/>
  <c r="AW60" s="1"/>
  <c r="AX56"/>
  <c r="AQ29" i="2"/>
  <c r="AP31"/>
  <c r="AP33" s="1"/>
  <c r="AL58" i="31" l="1"/>
  <c r="AL60" s="1"/>
  <c r="AM56"/>
  <c r="AM56" i="30"/>
  <c r="AL58"/>
  <c r="AL60" s="1"/>
  <c r="AS29" i="32"/>
  <c r="AR31"/>
  <c r="AQ33"/>
  <c r="AO34" i="36"/>
  <c r="AM31" i="31"/>
  <c r="AM33" s="1"/>
  <c r="AN29"/>
  <c r="AJ48" i="12"/>
  <c r="AI50"/>
  <c r="AI52" s="1"/>
  <c r="AV29" i="10"/>
  <c r="AU31"/>
  <c r="AU33" s="1"/>
  <c r="BB29" i="4"/>
  <c r="BA31"/>
  <c r="BA33" s="1"/>
  <c r="AJ58" i="12"/>
  <c r="AJ60" s="1"/>
  <c r="AK56"/>
  <c r="BG56" i="10"/>
  <c r="BF58"/>
  <c r="BF60" s="1"/>
  <c r="AM56" i="9"/>
  <c r="AL58"/>
  <c r="AL60" s="1"/>
  <c r="AM29"/>
  <c r="AL31"/>
  <c r="AL33" s="1"/>
  <c r="AR56" i="8"/>
  <c r="AQ58"/>
  <c r="AQ60" s="1"/>
  <c r="AS48"/>
  <c r="AR50"/>
  <c r="AR52" s="1"/>
  <c r="BA56" i="7"/>
  <c r="AZ58"/>
  <c r="AZ60" s="1"/>
  <c r="BA29" i="6"/>
  <c r="AZ31"/>
  <c r="AZ33" s="1"/>
  <c r="AV29" i="5"/>
  <c r="AU31"/>
  <c r="AU33" s="1"/>
  <c r="AW60" i="4"/>
  <c r="AU6" i="36"/>
  <c r="AY56" i="4"/>
  <c r="AX58"/>
  <c r="AY56" i="3"/>
  <c r="AX58"/>
  <c r="AX60" s="1"/>
  <c r="AR29" i="2"/>
  <c r="AQ31"/>
  <c r="AQ33" s="1"/>
  <c r="AN56" i="30" l="1"/>
  <c r="AM58"/>
  <c r="AM60" s="1"/>
  <c r="AM58" i="31"/>
  <c r="AM60" s="1"/>
  <c r="AN56"/>
  <c r="AR33" i="32"/>
  <c r="AP34" i="36"/>
  <c r="AT29" i="32"/>
  <c r="AS31"/>
  <c r="AO29" i="31"/>
  <c r="AN31"/>
  <c r="AN33" s="1"/>
  <c r="AK58" i="12"/>
  <c r="AK60" s="1"/>
  <c r="AL56"/>
  <c r="BC29" i="4"/>
  <c r="BB31"/>
  <c r="BB33" s="1"/>
  <c r="AW29" i="10"/>
  <c r="AV31"/>
  <c r="AV33" s="1"/>
  <c r="AJ50" i="12"/>
  <c r="AJ52" s="1"/>
  <c r="AK48"/>
  <c r="BH56" i="10"/>
  <c r="BG58"/>
  <c r="BG60" s="1"/>
  <c r="AN29" i="9"/>
  <c r="AM31"/>
  <c r="AM33" s="1"/>
  <c r="AN56"/>
  <c r="AM58"/>
  <c r="AM60" s="1"/>
  <c r="AT48" i="8"/>
  <c r="AS50"/>
  <c r="AS52" s="1"/>
  <c r="AS56"/>
  <c r="AR58"/>
  <c r="AR60" s="1"/>
  <c r="BB56" i="7"/>
  <c r="BA58"/>
  <c r="BA60" s="1"/>
  <c r="BB29" i="6"/>
  <c r="BA31"/>
  <c r="BA33" s="1"/>
  <c r="AW29" i="5"/>
  <c r="AV31"/>
  <c r="AV33" s="1"/>
  <c r="AX60" i="4"/>
  <c r="AV6" i="36"/>
  <c r="AZ56" i="4"/>
  <c r="AY58"/>
  <c r="AZ56" i="3"/>
  <c r="AY58"/>
  <c r="AY60" s="1"/>
  <c r="AS29" i="2"/>
  <c r="AR31"/>
  <c r="AR33" s="1"/>
  <c r="AO56" i="31" l="1"/>
  <c r="AN58"/>
  <c r="AN60" s="1"/>
  <c r="AO56" i="30"/>
  <c r="AN58"/>
  <c r="AN60" s="1"/>
  <c r="AT31" i="32"/>
  <c r="AU29"/>
  <c r="AS33"/>
  <c r="AQ34" i="36"/>
  <c r="AP29" i="31"/>
  <c r="AO31"/>
  <c r="AO33" s="1"/>
  <c r="AX29" i="10"/>
  <c r="AW31"/>
  <c r="AW33" s="1"/>
  <c r="AM56" i="12"/>
  <c r="AL58"/>
  <c r="AL60" s="1"/>
  <c r="BD29" i="4"/>
  <c r="BC31"/>
  <c r="BC33" s="1"/>
  <c r="AL48" i="12"/>
  <c r="AK50"/>
  <c r="AK52" s="1"/>
  <c r="BI56" i="10"/>
  <c r="BH58"/>
  <c r="BH60" s="1"/>
  <c r="AO56" i="9"/>
  <c r="AN58"/>
  <c r="AN60" s="1"/>
  <c r="AO29"/>
  <c r="AN31"/>
  <c r="AN33" s="1"/>
  <c r="AT56" i="8"/>
  <c r="AS58"/>
  <c r="AS60" s="1"/>
  <c r="AU48"/>
  <c r="AT50"/>
  <c r="AT52" s="1"/>
  <c r="BC56" i="7"/>
  <c r="BB58"/>
  <c r="BB60" s="1"/>
  <c r="BC29" i="6"/>
  <c r="BB31"/>
  <c r="BB33" s="1"/>
  <c r="AX29" i="5"/>
  <c r="AW31"/>
  <c r="AW33" s="1"/>
  <c r="AY60" i="4"/>
  <c r="AW6" i="36"/>
  <c r="BA56" i="4"/>
  <c r="AZ58"/>
  <c r="BA56" i="3"/>
  <c r="AZ58"/>
  <c r="AZ60" s="1"/>
  <c r="AT29" i="2"/>
  <c r="AS31"/>
  <c r="AS33" s="1"/>
  <c r="AP56" i="30" l="1"/>
  <c r="AO58"/>
  <c r="AO60" s="1"/>
  <c r="AO58" i="31"/>
  <c r="AO60" s="1"/>
  <c r="AP56"/>
  <c r="AV29" i="32"/>
  <c r="AU31"/>
  <c r="AT33"/>
  <c r="AR34" i="36"/>
  <c r="AQ29" i="31"/>
  <c r="AP31"/>
  <c r="AP33" s="1"/>
  <c r="AY29" i="10"/>
  <c r="AX31"/>
  <c r="AX33" s="1"/>
  <c r="AL50" i="12"/>
  <c r="AL52" s="1"/>
  <c r="AM48"/>
  <c r="BE29" i="4"/>
  <c r="BD31"/>
  <c r="BD33" s="1"/>
  <c r="AM58" i="12"/>
  <c r="AM60" s="1"/>
  <c r="AN56"/>
  <c r="BJ56" i="10"/>
  <c r="BI58"/>
  <c r="BI60" s="1"/>
  <c r="AP29" i="9"/>
  <c r="AO31"/>
  <c r="AO33" s="1"/>
  <c r="AP56"/>
  <c r="AO58"/>
  <c r="AO60" s="1"/>
  <c r="AV48" i="8"/>
  <c r="AU50"/>
  <c r="AU52" s="1"/>
  <c r="AT58"/>
  <c r="AT60" s="1"/>
  <c r="AU56"/>
  <c r="BD56" i="7"/>
  <c r="BC58"/>
  <c r="BC60" s="1"/>
  <c r="BD29" i="6"/>
  <c r="BC31"/>
  <c r="BC33" s="1"/>
  <c r="AY29" i="5"/>
  <c r="AX31"/>
  <c r="AX33" s="1"/>
  <c r="BB56" i="4"/>
  <c r="BA58"/>
  <c r="AZ60"/>
  <c r="AX6" i="36"/>
  <c r="BA58" i="3"/>
  <c r="BA60" s="1"/>
  <c r="BB56"/>
  <c r="AU29" i="2"/>
  <c r="AT31"/>
  <c r="AT33" s="1"/>
  <c r="AQ56" i="31" l="1"/>
  <c r="AP58"/>
  <c r="AP60" s="1"/>
  <c r="AQ56" i="30"/>
  <c r="AP58"/>
  <c r="AP60" s="1"/>
  <c r="AS34" i="36"/>
  <c r="AU33" i="32"/>
  <c r="AW29"/>
  <c r="AV31"/>
  <c r="AR29" i="31"/>
  <c r="AQ31"/>
  <c r="AQ33" s="1"/>
  <c r="AZ29" i="10"/>
  <c r="AY31"/>
  <c r="AY33" s="1"/>
  <c r="AN48" i="12"/>
  <c r="AM50"/>
  <c r="AM52" s="1"/>
  <c r="AN58"/>
  <c r="AN60" s="1"/>
  <c r="AO56"/>
  <c r="BF29" i="4"/>
  <c r="BE31"/>
  <c r="BE33" s="1"/>
  <c r="BK56" i="10"/>
  <c r="BJ58"/>
  <c r="BJ60" s="1"/>
  <c r="AQ56" i="9"/>
  <c r="AP58"/>
  <c r="AP60" s="1"/>
  <c r="AQ29"/>
  <c r="AP31"/>
  <c r="AP33" s="1"/>
  <c r="AV56" i="8"/>
  <c r="AU58"/>
  <c r="AU60" s="1"/>
  <c r="AW48"/>
  <c r="AV50"/>
  <c r="AV52" s="1"/>
  <c r="BE56" i="7"/>
  <c r="BD58"/>
  <c r="BD60" s="1"/>
  <c r="BE29" i="6"/>
  <c r="BD31"/>
  <c r="BD33" s="1"/>
  <c r="AZ29" i="5"/>
  <c r="AY31"/>
  <c r="AY33" s="1"/>
  <c r="BA60" i="4"/>
  <c r="AY6" i="36"/>
  <c r="BC56" i="4"/>
  <c r="BB58"/>
  <c r="BC56" i="3"/>
  <c r="BB58"/>
  <c r="BB60" s="1"/>
  <c r="AV29" i="2"/>
  <c r="AU31"/>
  <c r="AU33" s="1"/>
  <c r="AR56" i="30" l="1"/>
  <c r="AQ58"/>
  <c r="AQ60" s="1"/>
  <c r="AQ58" i="31"/>
  <c r="AQ60" s="1"/>
  <c r="AR56"/>
  <c r="AX29" i="32"/>
  <c r="AW31"/>
  <c r="AV33"/>
  <c r="AT34" i="36"/>
  <c r="AS29" i="31"/>
  <c r="AR31"/>
  <c r="AR33" s="1"/>
  <c r="AO48" i="12"/>
  <c r="AN50"/>
  <c r="AN52" s="1"/>
  <c r="BA29" i="10"/>
  <c r="AZ31"/>
  <c r="AZ33" s="1"/>
  <c r="AP56" i="12"/>
  <c r="AO58"/>
  <c r="AO60" s="1"/>
  <c r="BF31" i="4"/>
  <c r="BF33" s="1"/>
  <c r="BG29"/>
  <c r="BL56" i="10"/>
  <c r="BK58"/>
  <c r="BK60" s="1"/>
  <c r="AR56" i="9"/>
  <c r="AQ58"/>
  <c r="AQ60" s="1"/>
  <c r="AR29"/>
  <c r="AQ31"/>
  <c r="AQ33" s="1"/>
  <c r="AW50" i="8"/>
  <c r="AW52" s="1"/>
  <c r="AX48"/>
  <c r="AW56"/>
  <c r="AV58"/>
  <c r="AV60" s="1"/>
  <c r="BF56" i="7"/>
  <c r="BE58"/>
  <c r="BE60" s="1"/>
  <c r="BF29" i="6"/>
  <c r="BE31"/>
  <c r="BE33" s="1"/>
  <c r="BA29" i="5"/>
  <c r="AZ31"/>
  <c r="AZ33" s="1"/>
  <c r="BB60" i="4"/>
  <c r="AZ6" i="36"/>
  <c r="BD56" i="4"/>
  <c r="BC58"/>
  <c r="BD56" i="3"/>
  <c r="BC58"/>
  <c r="BC60" s="1"/>
  <c r="AW29" i="2"/>
  <c r="AV31"/>
  <c r="AV33" s="1"/>
  <c r="AS56" i="31" l="1"/>
  <c r="AR58"/>
  <c r="AR60" s="1"/>
  <c r="AS56" i="30"/>
  <c r="AR58"/>
  <c r="AR60" s="1"/>
  <c r="AW33" i="32"/>
  <c r="AU34" i="36"/>
  <c r="AX31" i="32"/>
  <c r="AY29"/>
  <c r="AS31" i="31"/>
  <c r="AS33" s="1"/>
  <c r="AT29"/>
  <c r="BB29" i="10"/>
  <c r="BA31"/>
  <c r="BA33" s="1"/>
  <c r="BH29" i="4"/>
  <c r="BG31"/>
  <c r="BG33" s="1"/>
  <c r="AP58" i="12"/>
  <c r="AP60" s="1"/>
  <c r="AQ56"/>
  <c r="AP48"/>
  <c r="AO50"/>
  <c r="AO52" s="1"/>
  <c r="BM56" i="10"/>
  <c r="BL58"/>
  <c r="BL60" s="1"/>
  <c r="AS29" i="9"/>
  <c r="AR31"/>
  <c r="AR33" s="1"/>
  <c r="AS56"/>
  <c r="AR58"/>
  <c r="AR60" s="1"/>
  <c r="AX56" i="8"/>
  <c r="AW58"/>
  <c r="AW60" s="1"/>
  <c r="AY48"/>
  <c r="AX50"/>
  <c r="AX52" s="1"/>
  <c r="BG56" i="7"/>
  <c r="BF58"/>
  <c r="BF60" s="1"/>
  <c r="BG29" i="6"/>
  <c r="BF31"/>
  <c r="BF33" s="1"/>
  <c r="BB29" i="5"/>
  <c r="BA31"/>
  <c r="BA33" s="1"/>
  <c r="BC60" i="4"/>
  <c r="BA6" i="36"/>
  <c r="BE56" i="4"/>
  <c r="BD58"/>
  <c r="BE56" i="3"/>
  <c r="BD58"/>
  <c r="BD60" s="1"/>
  <c r="AX29" i="2"/>
  <c r="AW31"/>
  <c r="AW33" s="1"/>
  <c r="AT56" i="30" l="1"/>
  <c r="AS58"/>
  <c r="AS60" s="1"/>
  <c r="AS58" i="31"/>
  <c r="AS60" s="1"/>
  <c r="AT56"/>
  <c r="AV34" i="36"/>
  <c r="AX33" i="32"/>
  <c r="AZ29"/>
  <c r="AY31"/>
  <c r="AU29" i="31"/>
  <c r="AT31"/>
  <c r="AT33" s="1"/>
  <c r="AR56" i="12"/>
  <c r="AQ58"/>
  <c r="AQ60" s="1"/>
  <c r="BC29" i="10"/>
  <c r="BB31"/>
  <c r="BB33" s="1"/>
  <c r="AP50" i="12"/>
  <c r="AP52" s="1"/>
  <c r="AQ48"/>
  <c r="BI29" i="4"/>
  <c r="BH31"/>
  <c r="BH33" s="1"/>
  <c r="BN56" i="10"/>
  <c r="BM58"/>
  <c r="BM60" s="1"/>
  <c r="AS31" i="9"/>
  <c r="AS33" s="1"/>
  <c r="AT29"/>
  <c r="AT56"/>
  <c r="AS58"/>
  <c r="AS60" s="1"/>
  <c r="AZ48" i="8"/>
  <c r="AY50"/>
  <c r="AY52" s="1"/>
  <c r="AX58"/>
  <c r="AX60" s="1"/>
  <c r="AY56"/>
  <c r="BH56" i="7"/>
  <c r="BG58"/>
  <c r="BG60" s="1"/>
  <c r="BH29" i="6"/>
  <c r="BG31"/>
  <c r="BG33" s="1"/>
  <c r="BC29" i="5"/>
  <c r="BB31"/>
  <c r="BB33" s="1"/>
  <c r="BD60" i="4"/>
  <c r="BB6" i="36"/>
  <c r="BF56" i="4"/>
  <c r="BE58"/>
  <c r="BF56" i="3"/>
  <c r="BE58"/>
  <c r="BE60" s="1"/>
  <c r="AY29" i="2"/>
  <c r="AX31"/>
  <c r="AX33" s="1"/>
  <c r="AU56" i="31" l="1"/>
  <c r="AT58"/>
  <c r="AT60" s="1"/>
  <c r="AU56" i="30"/>
  <c r="AT58"/>
  <c r="AT60" s="1"/>
  <c r="AZ31" i="32"/>
  <c r="BA29"/>
  <c r="AY33"/>
  <c r="AW34" i="36"/>
  <c r="AU31" i="31"/>
  <c r="AU33" s="1"/>
  <c r="AV29"/>
  <c r="AQ50" i="12"/>
  <c r="AQ52" s="1"/>
  <c r="AR48"/>
  <c r="BD29" i="10"/>
  <c r="BC31"/>
  <c r="BC33" s="1"/>
  <c r="BJ29" i="4"/>
  <c r="BI31"/>
  <c r="BI33" s="1"/>
  <c r="AS56" i="12"/>
  <c r="AR58"/>
  <c r="AR60" s="1"/>
  <c r="BO56" i="10"/>
  <c r="BN58"/>
  <c r="BN60" s="1"/>
  <c r="AU29" i="9"/>
  <c r="AT31"/>
  <c r="AT33" s="1"/>
  <c r="AU56"/>
  <c r="AT58"/>
  <c r="AT60" s="1"/>
  <c r="AZ56" i="8"/>
  <c r="AY58"/>
  <c r="AY60" s="1"/>
  <c r="BA48"/>
  <c r="AZ50"/>
  <c r="AZ52" s="1"/>
  <c r="BI56" i="7"/>
  <c r="BH58"/>
  <c r="BH60" s="1"/>
  <c r="BI29" i="6"/>
  <c r="BH31"/>
  <c r="BH33" s="1"/>
  <c r="BD29" i="5"/>
  <c r="BC31"/>
  <c r="BC33" s="1"/>
  <c r="BE60" i="4"/>
  <c r="BC6" i="36"/>
  <c r="BG56" i="4"/>
  <c r="BF58"/>
  <c r="BG56" i="3"/>
  <c r="BF58"/>
  <c r="BF60" s="1"/>
  <c r="AZ29" i="2"/>
  <c r="AY31"/>
  <c r="AY33" s="1"/>
  <c r="AV56" i="30" l="1"/>
  <c r="AU58"/>
  <c r="AU60" s="1"/>
  <c r="AU58" i="31"/>
  <c r="AU60" s="1"/>
  <c r="AV56"/>
  <c r="BB29" i="32"/>
  <c r="BA31"/>
  <c r="AZ33"/>
  <c r="AX34" i="36"/>
  <c r="AW29" i="31"/>
  <c r="AV31"/>
  <c r="AV33" s="1"/>
  <c r="AS58" i="12"/>
  <c r="AS60" s="1"/>
  <c r="AT56"/>
  <c r="BK29" i="4"/>
  <c r="BJ31"/>
  <c r="BJ33" s="1"/>
  <c r="BE29" i="10"/>
  <c r="BD31"/>
  <c r="BD33" s="1"/>
  <c r="AS48" i="12"/>
  <c r="AR50"/>
  <c r="AR52" s="1"/>
  <c r="BP56" i="10"/>
  <c r="BO58"/>
  <c r="BO60" s="1"/>
  <c r="AV56" i="9"/>
  <c r="AU58"/>
  <c r="AU60" s="1"/>
  <c r="AV29"/>
  <c r="AU31"/>
  <c r="AU33" s="1"/>
  <c r="BB48" i="8"/>
  <c r="BA50"/>
  <c r="BA52" s="1"/>
  <c r="BA56"/>
  <c r="AZ58"/>
  <c r="AZ60" s="1"/>
  <c r="BJ56" i="7"/>
  <c r="BI58"/>
  <c r="BI60" s="1"/>
  <c r="BJ29" i="6"/>
  <c r="BI31"/>
  <c r="BI33" s="1"/>
  <c r="BE29" i="5"/>
  <c r="BD31"/>
  <c r="BD33" s="1"/>
  <c r="BF60" i="4"/>
  <c r="BD6" i="36"/>
  <c r="BH56" i="4"/>
  <c r="BG58"/>
  <c r="BH56" i="3"/>
  <c r="BG58"/>
  <c r="BG60" s="1"/>
  <c r="BA29" i="2"/>
  <c r="AZ31"/>
  <c r="AZ33" s="1"/>
  <c r="AW56" i="31" l="1"/>
  <c r="AV58"/>
  <c r="AV60" s="1"/>
  <c r="AW56" i="30"/>
  <c r="AV58"/>
  <c r="AV60" s="1"/>
  <c r="AY34" i="36"/>
  <c r="BA33" i="32"/>
  <c r="BC29"/>
  <c r="BB31"/>
  <c r="AX29" i="31"/>
  <c r="AW31"/>
  <c r="AW33" s="1"/>
  <c r="AS50" i="12"/>
  <c r="AS52" s="1"/>
  <c r="AT48"/>
  <c r="BF29" i="10"/>
  <c r="BE31"/>
  <c r="BE33" s="1"/>
  <c r="AU56" i="12"/>
  <c r="AT58"/>
  <c r="AT60" s="1"/>
  <c r="BK31" i="4"/>
  <c r="BK33" s="1"/>
  <c r="BL29"/>
  <c r="BQ56" i="10"/>
  <c r="BP58"/>
  <c r="BP60" s="1"/>
  <c r="AW56" i="9"/>
  <c r="AV58"/>
  <c r="AV60" s="1"/>
  <c r="AW29"/>
  <c r="AV31"/>
  <c r="AV33" s="1"/>
  <c r="BB56" i="8"/>
  <c r="BA58"/>
  <c r="BA60" s="1"/>
  <c r="BC48"/>
  <c r="BB50"/>
  <c r="BB52" s="1"/>
  <c r="BK56" i="7"/>
  <c r="BJ58"/>
  <c r="BJ60" s="1"/>
  <c r="BK29" i="6"/>
  <c r="BJ31"/>
  <c r="BJ33" s="1"/>
  <c r="BF29" i="5"/>
  <c r="BE31"/>
  <c r="BE33" s="1"/>
  <c r="BG60" i="4"/>
  <c r="BE6" i="36"/>
  <c r="BI56" i="4"/>
  <c r="BH58"/>
  <c r="BI56" i="3"/>
  <c r="BH58"/>
  <c r="BH60" s="1"/>
  <c r="BB29" i="2"/>
  <c r="BA31"/>
  <c r="BA33" s="1"/>
  <c r="AX56" i="30" l="1"/>
  <c r="AW58"/>
  <c r="AW60" s="1"/>
  <c r="AW58" i="31"/>
  <c r="AW60" s="1"/>
  <c r="AX56"/>
  <c r="AZ34" i="36"/>
  <c r="BB33" i="32"/>
  <c r="BD29"/>
  <c r="BC31"/>
  <c r="AY29" i="31"/>
  <c r="AX31"/>
  <c r="AX33" s="1"/>
  <c r="AU48" i="12"/>
  <c r="AT50"/>
  <c r="AT52" s="1"/>
  <c r="BL31" i="4"/>
  <c r="BL33" s="1"/>
  <c r="BM29"/>
  <c r="AV56" i="12"/>
  <c r="AU58"/>
  <c r="AU60" s="1"/>
  <c r="BG29" i="10"/>
  <c r="BF31"/>
  <c r="BF33" s="1"/>
  <c r="BR56"/>
  <c r="BQ58"/>
  <c r="BQ60" s="1"/>
  <c r="AX56" i="9"/>
  <c r="AW58"/>
  <c r="AW60" s="1"/>
  <c r="AW31"/>
  <c r="AW33" s="1"/>
  <c r="AX29"/>
  <c r="BD48" i="8"/>
  <c r="BC50"/>
  <c r="BC52" s="1"/>
  <c r="BC56"/>
  <c r="BB58"/>
  <c r="BB60" s="1"/>
  <c r="BL56" i="7"/>
  <c r="BK58"/>
  <c r="BK60" s="1"/>
  <c r="BL29" i="6"/>
  <c r="BK31"/>
  <c r="BK33" s="1"/>
  <c r="BG29" i="5"/>
  <c r="BF31"/>
  <c r="BF33" s="1"/>
  <c r="BJ56" i="4"/>
  <c r="BI58"/>
  <c r="BH60"/>
  <c r="BF6" i="36"/>
  <c r="BJ56" i="3"/>
  <c r="BI58"/>
  <c r="BI60" s="1"/>
  <c r="BC29" i="2"/>
  <c r="BB31"/>
  <c r="BB33" s="1"/>
  <c r="AY56" i="31" l="1"/>
  <c r="AX58"/>
  <c r="AX60" s="1"/>
  <c r="AY56" i="30"/>
  <c r="AX58"/>
  <c r="AX60" s="1"/>
  <c r="BC33" i="32"/>
  <c r="BA34" i="36"/>
  <c r="BD31" i="32"/>
  <c r="BE29"/>
  <c r="AZ29" i="31"/>
  <c r="AY31"/>
  <c r="AY33" s="1"/>
  <c r="AW56" i="12"/>
  <c r="AV58"/>
  <c r="AV60" s="1"/>
  <c r="AV48"/>
  <c r="AU50"/>
  <c r="AU52" s="1"/>
  <c r="BN29" i="4"/>
  <c r="BM31"/>
  <c r="BM33" s="1"/>
  <c r="BH29" i="10"/>
  <c r="BG31"/>
  <c r="BG33" s="1"/>
  <c r="BS56"/>
  <c r="BR58"/>
  <c r="BR60" s="1"/>
  <c r="AX31" i="9"/>
  <c r="AX33" s="1"/>
  <c r="AY29"/>
  <c r="AY56"/>
  <c r="AX58"/>
  <c r="AX60" s="1"/>
  <c r="BD56" i="8"/>
  <c r="BC58"/>
  <c r="BC60" s="1"/>
  <c r="BE48"/>
  <c r="BD50"/>
  <c r="BD52" s="1"/>
  <c r="BM56" i="7"/>
  <c r="BL58"/>
  <c r="BL60" s="1"/>
  <c r="BM29" i="6"/>
  <c r="BL31"/>
  <c r="BL33" s="1"/>
  <c r="BH29" i="5"/>
  <c r="BG31"/>
  <c r="BG33" s="1"/>
  <c r="BI60" i="4"/>
  <c r="BG6" i="36"/>
  <c r="BK56" i="4"/>
  <c r="BJ58"/>
  <c r="BK56" i="3"/>
  <c r="BJ58"/>
  <c r="BJ60" s="1"/>
  <c r="BD29" i="2"/>
  <c r="BC31"/>
  <c r="BC33" s="1"/>
  <c r="AZ56" i="30" l="1"/>
  <c r="AY58"/>
  <c r="AY60" s="1"/>
  <c r="AY58" i="31"/>
  <c r="AY60" s="1"/>
  <c r="AZ56"/>
  <c r="BF29" i="32"/>
  <c r="BE31"/>
  <c r="BB34" i="36"/>
  <c r="BD33" i="32"/>
  <c r="BA29" i="31"/>
  <c r="AZ31"/>
  <c r="AZ33" s="1"/>
  <c r="BI29" i="10"/>
  <c r="BH31"/>
  <c r="BH33" s="1"/>
  <c r="BO29" i="4"/>
  <c r="BN31"/>
  <c r="BN33" s="1"/>
  <c r="AV50" i="12"/>
  <c r="AV52" s="1"/>
  <c r="AW48"/>
  <c r="AX56"/>
  <c r="AW58"/>
  <c r="AW60" s="1"/>
  <c r="BT56" i="10"/>
  <c r="BS58"/>
  <c r="BS60" s="1"/>
  <c r="AZ29" i="9"/>
  <c r="AY31"/>
  <c r="AY33" s="1"/>
  <c r="AZ56"/>
  <c r="AY58"/>
  <c r="AY60" s="1"/>
  <c r="BF48" i="8"/>
  <c r="BE50"/>
  <c r="BE52" s="1"/>
  <c r="BD58"/>
  <c r="BD60" s="1"/>
  <c r="BE56"/>
  <c r="BN56" i="7"/>
  <c r="BM58"/>
  <c r="BM60" s="1"/>
  <c r="BN29" i="6"/>
  <c r="BM31"/>
  <c r="BM33" s="1"/>
  <c r="BI29" i="5"/>
  <c r="BH31"/>
  <c r="BH33" s="1"/>
  <c r="BL56" i="4"/>
  <c r="BK58"/>
  <c r="BJ60"/>
  <c r="BH6" i="36"/>
  <c r="BL56" i="3"/>
  <c r="BK58"/>
  <c r="BK60" s="1"/>
  <c r="BE29" i="2"/>
  <c r="BD31"/>
  <c r="BD33" s="1"/>
  <c r="BA56" i="31" l="1"/>
  <c r="AZ58"/>
  <c r="AZ60" s="1"/>
  <c r="BA56" i="30"/>
  <c r="AZ58"/>
  <c r="AZ60" s="1"/>
  <c r="BE33" i="32"/>
  <c r="BC34" i="36"/>
  <c r="BF31" i="32"/>
  <c r="BG29"/>
  <c r="BA31" i="31"/>
  <c r="BA33" s="1"/>
  <c r="BB29"/>
  <c r="BJ29" i="10"/>
  <c r="BI31"/>
  <c r="BI33" s="1"/>
  <c r="BP29" i="4"/>
  <c r="BO31"/>
  <c r="BO33" s="1"/>
  <c r="AX48" i="12"/>
  <c r="AW50"/>
  <c r="AW52" s="1"/>
  <c r="AX58"/>
  <c r="AX60" s="1"/>
  <c r="AY56"/>
  <c r="BU56" i="10"/>
  <c r="BT58"/>
  <c r="BT60" s="1"/>
  <c r="BA29" i="9"/>
  <c r="AZ31"/>
  <c r="AZ33" s="1"/>
  <c r="BA56"/>
  <c r="AZ58"/>
  <c r="AZ60" s="1"/>
  <c r="BG48" i="8"/>
  <c r="BF50"/>
  <c r="BF52" s="1"/>
  <c r="BF56"/>
  <c r="BE58"/>
  <c r="BE60" s="1"/>
  <c r="BO56" i="7"/>
  <c r="BN58"/>
  <c r="BN60" s="1"/>
  <c r="BO29" i="6"/>
  <c r="BN31"/>
  <c r="BN33" s="1"/>
  <c r="BJ29" i="5"/>
  <c r="BI31"/>
  <c r="BI33" s="1"/>
  <c r="BK60" i="4"/>
  <c r="BI6" i="36"/>
  <c r="BM56" i="4"/>
  <c r="BL58"/>
  <c r="BM56" i="3"/>
  <c r="BL58"/>
  <c r="BL60" s="1"/>
  <c r="BF29" i="2"/>
  <c r="BE31"/>
  <c r="BE33" s="1"/>
  <c r="BB56" i="30" l="1"/>
  <c r="BA58"/>
  <c r="BA60" s="1"/>
  <c r="BA58" i="31"/>
  <c r="BA60" s="1"/>
  <c r="BB56"/>
  <c r="BG31" i="32"/>
  <c r="BH29"/>
  <c r="BD34" i="36"/>
  <c r="BF33" i="32"/>
  <c r="BC29" i="31"/>
  <c r="BB31"/>
  <c r="BB33" s="1"/>
  <c r="AY58" i="12"/>
  <c r="AY60" s="1"/>
  <c r="AZ56"/>
  <c r="AY48"/>
  <c r="AX50"/>
  <c r="AX52" s="1"/>
  <c r="BP31" i="4"/>
  <c r="BP33" s="1"/>
  <c r="BQ29"/>
  <c r="BJ31" i="10"/>
  <c r="BJ33" s="1"/>
  <c r="BK29"/>
  <c r="BV56"/>
  <c r="BU58"/>
  <c r="BU60" s="1"/>
  <c r="BB56" i="9"/>
  <c r="BA58"/>
  <c r="BA60" s="1"/>
  <c r="BB29"/>
  <c r="BA31"/>
  <c r="BA33" s="1"/>
  <c r="BH48" i="8"/>
  <c r="BG50"/>
  <c r="BG52" s="1"/>
  <c r="BG56"/>
  <c r="BF58"/>
  <c r="BF60" s="1"/>
  <c r="BO58" i="7"/>
  <c r="BO60" s="1"/>
  <c r="BP56"/>
  <c r="BP29" i="6"/>
  <c r="BO31"/>
  <c r="BO33" s="1"/>
  <c r="BJ31" i="5"/>
  <c r="BJ33" s="1"/>
  <c r="BK29"/>
  <c r="BL60" i="4"/>
  <c r="BJ6" i="36"/>
  <c r="BN56" i="4"/>
  <c r="BM58"/>
  <c r="BN56" i="3"/>
  <c r="BM58"/>
  <c r="BM60" s="1"/>
  <c r="BG29" i="2"/>
  <c r="BF31"/>
  <c r="BF33" s="1"/>
  <c r="BC56" i="31" l="1"/>
  <c r="BB58"/>
  <c r="BB60" s="1"/>
  <c r="BC56" i="30"/>
  <c r="BB58"/>
  <c r="BB60" s="1"/>
  <c r="BI29" i="32"/>
  <c r="BH31"/>
  <c r="BG33"/>
  <c r="BE34" i="36"/>
  <c r="BC31" i="31"/>
  <c r="BC33" s="1"/>
  <c r="BD29"/>
  <c r="BR29" i="4"/>
  <c r="BQ31"/>
  <c r="BQ33" s="1"/>
  <c r="AZ58" i="12"/>
  <c r="AZ60" s="1"/>
  <c r="BA56"/>
  <c r="BK31" i="10"/>
  <c r="BK33" s="1"/>
  <c r="BL29"/>
  <c r="AY50" i="12"/>
  <c r="AY52" s="1"/>
  <c r="AZ48"/>
  <c r="BW56" i="10"/>
  <c r="BV58"/>
  <c r="BV60" s="1"/>
  <c r="BC56" i="9"/>
  <c r="BB58"/>
  <c r="BB60" s="1"/>
  <c r="BC29"/>
  <c r="BB31"/>
  <c r="BB33" s="1"/>
  <c r="BI48" i="8"/>
  <c r="BH50"/>
  <c r="BH52" s="1"/>
  <c r="BH56"/>
  <c r="BG58"/>
  <c r="BG60" s="1"/>
  <c r="BQ56" i="7"/>
  <c r="BP58"/>
  <c r="BP60" s="1"/>
  <c r="BQ29" i="6"/>
  <c r="BP31"/>
  <c r="BP33" s="1"/>
  <c r="BL29" i="5"/>
  <c r="BK31"/>
  <c r="BK33" s="1"/>
  <c r="BO56" i="4"/>
  <c r="BN58"/>
  <c r="BM60"/>
  <c r="BK6" i="36"/>
  <c r="BO56" i="3"/>
  <c r="BN58"/>
  <c r="BN60" s="1"/>
  <c r="BH29" i="2"/>
  <c r="BG31"/>
  <c r="BG33" s="1"/>
  <c r="BD56" i="30" l="1"/>
  <c r="BC58"/>
  <c r="BC60" s="1"/>
  <c r="BC58" i="31"/>
  <c r="BC60" s="1"/>
  <c r="BD56"/>
  <c r="BF34" i="36"/>
  <c r="BH33" i="32"/>
  <c r="BJ29"/>
  <c r="BI31"/>
  <c r="BE29" i="31"/>
  <c r="BD31"/>
  <c r="BD33" s="1"/>
  <c r="BM29" i="10"/>
  <c r="BL31"/>
  <c r="BL33" s="1"/>
  <c r="BR31" i="4"/>
  <c r="BR33" s="1"/>
  <c r="BS29"/>
  <c r="AZ50" i="12"/>
  <c r="AZ52" s="1"/>
  <c r="BA48"/>
  <c r="BA58"/>
  <c r="BA60" s="1"/>
  <c r="BB56"/>
  <c r="BX56" i="10"/>
  <c r="BX58" s="1"/>
  <c r="BX60" s="1"/>
  <c r="BW58"/>
  <c r="BW60" s="1"/>
  <c r="BD29" i="9"/>
  <c r="BC31"/>
  <c r="BC33" s="1"/>
  <c r="BD56"/>
  <c r="BC58"/>
  <c r="BC60" s="1"/>
  <c r="BJ48" i="8"/>
  <c r="BI50"/>
  <c r="BI52" s="1"/>
  <c r="BI56"/>
  <c r="BH58"/>
  <c r="BH60" s="1"/>
  <c r="BR56" i="7"/>
  <c r="BQ58"/>
  <c r="BQ60" s="1"/>
  <c r="BR29" i="6"/>
  <c r="BQ31"/>
  <c r="BQ33" s="1"/>
  <c r="BM29" i="5"/>
  <c r="BL31"/>
  <c r="BL33" s="1"/>
  <c r="BP56" i="4"/>
  <c r="BO58"/>
  <c r="BN60"/>
  <c r="BL6" i="36"/>
  <c r="BP56" i="3"/>
  <c r="BO58"/>
  <c r="BO60" s="1"/>
  <c r="BI29" i="2"/>
  <c r="BH31"/>
  <c r="BH33" s="1"/>
  <c r="BE56" i="31" l="1"/>
  <c r="BD58"/>
  <c r="BD60" s="1"/>
  <c r="BE56" i="30"/>
  <c r="BD58"/>
  <c r="BD60" s="1"/>
  <c r="BJ31" i="32"/>
  <c r="BK29"/>
  <c r="BG34" i="36"/>
  <c r="BI33" i="32"/>
  <c r="BF29" i="31"/>
  <c r="BE31"/>
  <c r="BE33" s="1"/>
  <c r="C60" i="10"/>
  <c r="C61" s="1"/>
  <c r="BT29" i="4"/>
  <c r="BS31"/>
  <c r="BS33" s="1"/>
  <c r="BB48" i="12"/>
  <c r="BA50"/>
  <c r="BA52" s="1"/>
  <c r="BB58"/>
  <c r="BB60" s="1"/>
  <c r="BC56"/>
  <c r="BN29" i="10"/>
  <c r="BM31"/>
  <c r="BM33" s="1"/>
  <c r="BE56" i="9"/>
  <c r="BD58"/>
  <c r="BD60" s="1"/>
  <c r="BE29"/>
  <c r="BD31"/>
  <c r="BD33" s="1"/>
  <c r="BK48" i="8"/>
  <c r="BJ50"/>
  <c r="BJ52" s="1"/>
  <c r="BJ56"/>
  <c r="BI58"/>
  <c r="BI60" s="1"/>
  <c r="BS56" i="7"/>
  <c r="BR58"/>
  <c r="BR60" s="1"/>
  <c r="BS29" i="6"/>
  <c r="BR31"/>
  <c r="BR33" s="1"/>
  <c r="BN29" i="5"/>
  <c r="BM31"/>
  <c r="BM33" s="1"/>
  <c r="BO60" i="4"/>
  <c r="BM6" i="36"/>
  <c r="BQ56" i="4"/>
  <c r="BP58"/>
  <c r="BQ56" i="3"/>
  <c r="BP58"/>
  <c r="BP60" s="1"/>
  <c r="BJ29" i="2"/>
  <c r="BI31"/>
  <c r="BI33" s="1"/>
  <c r="BF56" i="30" l="1"/>
  <c r="BE58"/>
  <c r="BE60" s="1"/>
  <c r="BE58" i="31"/>
  <c r="BE60" s="1"/>
  <c r="BF56"/>
  <c r="BK31" i="32"/>
  <c r="BL29"/>
  <c r="BJ33"/>
  <c r="BH34" i="36"/>
  <c r="BG29" i="31"/>
  <c r="BF31"/>
  <c r="BF33" s="1"/>
  <c r="BD56" i="12"/>
  <c r="BC58"/>
  <c r="BC60" s="1"/>
  <c r="BO29" i="10"/>
  <c r="BN31"/>
  <c r="BN33" s="1"/>
  <c r="BU29" i="4"/>
  <c r="BT31"/>
  <c r="BT33" s="1"/>
  <c r="BB50" i="12"/>
  <c r="BB52" s="1"/>
  <c r="BC48"/>
  <c r="BF56" i="9"/>
  <c r="BE58"/>
  <c r="BE60" s="1"/>
  <c r="BF29"/>
  <c r="BE31"/>
  <c r="BE33" s="1"/>
  <c r="BL48" i="8"/>
  <c r="BK50"/>
  <c r="BK52" s="1"/>
  <c r="BJ58"/>
  <c r="BJ60" s="1"/>
  <c r="BK56"/>
  <c r="BT56" i="7"/>
  <c r="BS58"/>
  <c r="BS60" s="1"/>
  <c r="BT29" i="6"/>
  <c r="BS31"/>
  <c r="BS33" s="1"/>
  <c r="BO29" i="5"/>
  <c r="BN31"/>
  <c r="BN33" s="1"/>
  <c r="BP60" i="4"/>
  <c r="BN6" i="36"/>
  <c r="BR56" i="4"/>
  <c r="BQ58"/>
  <c r="BQ58" i="3"/>
  <c r="BQ60" s="1"/>
  <c r="BR56"/>
  <c r="BK29" i="2"/>
  <c r="BJ31"/>
  <c r="BJ33" s="1"/>
  <c r="BG56" i="31" l="1"/>
  <c r="BF58"/>
  <c r="BF60" s="1"/>
  <c r="BG56" i="30"/>
  <c r="BF58"/>
  <c r="BF60" s="1"/>
  <c r="BM29" i="32"/>
  <c r="BL31"/>
  <c r="BK33"/>
  <c r="BI34" i="36"/>
  <c r="BH29" i="31"/>
  <c r="BG31"/>
  <c r="BG33" s="1"/>
  <c r="BD48" i="12"/>
  <c r="BC50"/>
  <c r="BC52" s="1"/>
  <c r="BV29" i="4"/>
  <c r="BU31"/>
  <c r="BU33" s="1"/>
  <c r="BO31" i="10"/>
  <c r="BO33" s="1"/>
  <c r="BP29"/>
  <c r="BE56" i="12"/>
  <c r="BD58"/>
  <c r="BD60" s="1"/>
  <c r="BG29" i="9"/>
  <c r="BF31"/>
  <c r="BF33" s="1"/>
  <c r="BG56"/>
  <c r="BF58"/>
  <c r="BF60" s="1"/>
  <c r="BM48" i="8"/>
  <c r="BL50"/>
  <c r="BL52" s="1"/>
  <c r="BL56"/>
  <c r="BK58"/>
  <c r="BK60" s="1"/>
  <c r="BU56" i="7"/>
  <c r="BT58"/>
  <c r="BT60" s="1"/>
  <c r="BU29" i="6"/>
  <c r="BT31"/>
  <c r="BT33" s="1"/>
  <c r="BP29" i="5"/>
  <c r="BO31"/>
  <c r="BO33" s="1"/>
  <c r="BQ60" i="4"/>
  <c r="BO6" i="36"/>
  <c r="BS56" i="4"/>
  <c r="BR58"/>
  <c r="BS56" i="3"/>
  <c r="BR58"/>
  <c r="BR60" s="1"/>
  <c r="BL29" i="2"/>
  <c r="BK31"/>
  <c r="BK33" s="1"/>
  <c r="BH56" i="30" l="1"/>
  <c r="BG58"/>
  <c r="BG60" s="1"/>
  <c r="BG58" i="31"/>
  <c r="BG60" s="1"/>
  <c r="BH56"/>
  <c r="BL33" i="32"/>
  <c r="BJ34" i="36"/>
  <c r="BN29" i="32"/>
  <c r="BM31"/>
  <c r="BI29" i="31"/>
  <c r="BH31"/>
  <c r="BH33" s="1"/>
  <c r="BF56" i="12"/>
  <c r="BE58"/>
  <c r="BE60" s="1"/>
  <c r="BW29" i="4"/>
  <c r="BV31"/>
  <c r="BV33" s="1"/>
  <c r="BP31" i="10"/>
  <c r="BP33" s="1"/>
  <c r="BQ29"/>
  <c r="BE48" i="12"/>
  <c r="BD50"/>
  <c r="BD52" s="1"/>
  <c r="BH56" i="9"/>
  <c r="BG58"/>
  <c r="BG60" s="1"/>
  <c r="BH29"/>
  <c r="BG31"/>
  <c r="BG33" s="1"/>
  <c r="BN48" i="8"/>
  <c r="BM50"/>
  <c r="BM52" s="1"/>
  <c r="BM56"/>
  <c r="BL58"/>
  <c r="BL60" s="1"/>
  <c r="BV56" i="7"/>
  <c r="BU58"/>
  <c r="BU60" s="1"/>
  <c r="BV29" i="6"/>
  <c r="BU31"/>
  <c r="BU33" s="1"/>
  <c r="BQ29" i="5"/>
  <c r="BP31"/>
  <c r="BP33" s="1"/>
  <c r="BR60" i="4"/>
  <c r="BP6" i="36"/>
  <c r="BT56" i="4"/>
  <c r="BS58"/>
  <c r="BT56" i="3"/>
  <c r="BS58"/>
  <c r="BS60" s="1"/>
  <c r="BM29" i="2"/>
  <c r="BL31"/>
  <c r="BL33" s="1"/>
  <c r="BI56" i="31" l="1"/>
  <c r="BH58"/>
  <c r="BH60" s="1"/>
  <c r="BI56" i="30"/>
  <c r="BH58"/>
  <c r="BH60" s="1"/>
  <c r="BM33" i="32"/>
  <c r="BK34" i="36"/>
  <c r="BN31" i="32"/>
  <c r="BO29"/>
  <c r="BI31" i="31"/>
  <c r="BI33" s="1"/>
  <c r="BJ29"/>
  <c r="BG56" i="12"/>
  <c r="BF58"/>
  <c r="BF60" s="1"/>
  <c r="BR29" i="10"/>
  <c r="BQ31"/>
  <c r="BQ33" s="1"/>
  <c r="BF48" i="12"/>
  <c r="BE50"/>
  <c r="BE52" s="1"/>
  <c r="BX29" i="4"/>
  <c r="BW31"/>
  <c r="BW33" s="1"/>
  <c r="BI29" i="9"/>
  <c r="BH31"/>
  <c r="BH33" s="1"/>
  <c r="BI56"/>
  <c r="BH58"/>
  <c r="BH60" s="1"/>
  <c r="BO48" i="8"/>
  <c r="BN50"/>
  <c r="BN52" s="1"/>
  <c r="BN56"/>
  <c r="BM58"/>
  <c r="BM60" s="1"/>
  <c r="BW56" i="7"/>
  <c r="BV58"/>
  <c r="BV60" s="1"/>
  <c r="BW29" i="6"/>
  <c r="BV31"/>
  <c r="BV33" s="1"/>
  <c r="BR29" i="5"/>
  <c r="BQ31"/>
  <c r="BQ33" s="1"/>
  <c r="BS60" i="4"/>
  <c r="BQ6" i="36"/>
  <c r="BU56" i="4"/>
  <c r="BT58"/>
  <c r="BU56" i="3"/>
  <c r="BT58"/>
  <c r="BT60" s="1"/>
  <c r="BN29" i="2"/>
  <c r="BM31"/>
  <c r="BM33" s="1"/>
  <c r="BJ56" i="30" l="1"/>
  <c r="BI58"/>
  <c r="BI60" s="1"/>
  <c r="BI58" i="31"/>
  <c r="BI60" s="1"/>
  <c r="BJ56"/>
  <c r="BN33" i="32"/>
  <c r="BL34" i="36"/>
  <c r="BP29" i="32"/>
  <c r="BO31"/>
  <c r="BK29" i="31"/>
  <c r="BJ31"/>
  <c r="BJ33" s="1"/>
  <c r="BY29" i="4"/>
  <c r="BX31"/>
  <c r="BX33" s="1"/>
  <c r="BG48" i="12"/>
  <c r="BF50"/>
  <c r="BF52" s="1"/>
  <c r="BH56"/>
  <c r="BG58"/>
  <c r="BG60" s="1"/>
  <c r="BS29" i="10"/>
  <c r="BR31"/>
  <c r="BR33" s="1"/>
  <c r="BJ56" i="9"/>
  <c r="BI58"/>
  <c r="BI60" s="1"/>
  <c r="BI31"/>
  <c r="BI33" s="1"/>
  <c r="BJ29"/>
  <c r="BP48" i="8"/>
  <c r="BO50"/>
  <c r="BO52" s="1"/>
  <c r="BN58"/>
  <c r="BN60" s="1"/>
  <c r="BO56"/>
  <c r="BX56" i="7"/>
  <c r="BW58"/>
  <c r="BW60" s="1"/>
  <c r="BX29" i="6"/>
  <c r="BW31"/>
  <c r="BW33" s="1"/>
  <c r="BS29" i="5"/>
  <c r="BR31"/>
  <c r="BR33" s="1"/>
  <c r="BT60" i="4"/>
  <c r="BR6" i="36"/>
  <c r="BV56" i="4"/>
  <c r="BU58"/>
  <c r="BV56" i="3"/>
  <c r="BU58"/>
  <c r="BU60" s="1"/>
  <c r="BO29" i="2"/>
  <c r="BN31"/>
  <c r="BN33" s="1"/>
  <c r="BK56" i="31" l="1"/>
  <c r="BJ58"/>
  <c r="BJ60" s="1"/>
  <c r="BK56" i="30"/>
  <c r="BJ58"/>
  <c r="BJ60" s="1"/>
  <c r="BP31" i="32"/>
  <c r="BQ29"/>
  <c r="BO33"/>
  <c r="BM34" i="36"/>
  <c r="BK31" i="31"/>
  <c r="BK33" s="1"/>
  <c r="BL29"/>
  <c r="BI56" i="12"/>
  <c r="BH58"/>
  <c r="BH60" s="1"/>
  <c r="BY31" i="4"/>
  <c r="BY33" s="1"/>
  <c r="BZ29"/>
  <c r="BZ31" s="1"/>
  <c r="BZ33" s="1"/>
  <c r="BT29" i="10"/>
  <c r="BS31"/>
  <c r="BS33" s="1"/>
  <c r="BH48" i="12"/>
  <c r="BG50"/>
  <c r="BG52" s="1"/>
  <c r="BK29" i="9"/>
  <c r="BJ31"/>
  <c r="BJ33" s="1"/>
  <c r="BK56"/>
  <c r="BJ58"/>
  <c r="BJ60" s="1"/>
  <c r="BQ48" i="8"/>
  <c r="BP50"/>
  <c r="BP52" s="1"/>
  <c r="BP56"/>
  <c r="BO58"/>
  <c r="BO60" s="1"/>
  <c r="BY56" i="7"/>
  <c r="BX58"/>
  <c r="BX60" s="1"/>
  <c r="BY29" i="6"/>
  <c r="BX31"/>
  <c r="BX33" s="1"/>
  <c r="BT29" i="5"/>
  <c r="BS31"/>
  <c r="BS33" s="1"/>
  <c r="BU60" i="4"/>
  <c r="BS6" i="36"/>
  <c r="BW56" i="4"/>
  <c r="BV58"/>
  <c r="BW56" i="3"/>
  <c r="BV58"/>
  <c r="BV60" s="1"/>
  <c r="BP29" i="2"/>
  <c r="BO31"/>
  <c r="BO33" s="1"/>
  <c r="BL56" i="30" l="1"/>
  <c r="BK58"/>
  <c r="BK60" s="1"/>
  <c r="BK58" i="31"/>
  <c r="BK60" s="1"/>
  <c r="BL56"/>
  <c r="BR29" i="32"/>
  <c r="BQ31"/>
  <c r="BP33"/>
  <c r="BN34" i="36"/>
  <c r="BM29" i="31"/>
  <c r="BL31"/>
  <c r="BL33" s="1"/>
  <c r="C33" i="4"/>
  <c r="C34" s="1"/>
  <c r="BU29" i="10"/>
  <c r="BT31"/>
  <c r="BT33" s="1"/>
  <c r="BI48" i="12"/>
  <c r="BH50"/>
  <c r="BH52" s="1"/>
  <c r="BJ56"/>
  <c r="BI58"/>
  <c r="BI60" s="1"/>
  <c r="BL56" i="9"/>
  <c r="BK58"/>
  <c r="BK60" s="1"/>
  <c r="BL29"/>
  <c r="BK31"/>
  <c r="BK33" s="1"/>
  <c r="BQ50" i="8"/>
  <c r="BQ52" s="1"/>
  <c r="BR48"/>
  <c r="BQ56"/>
  <c r="BP58"/>
  <c r="BP60" s="1"/>
  <c r="BZ56" i="7"/>
  <c r="BZ58" s="1"/>
  <c r="BZ60" s="1"/>
  <c r="BY58"/>
  <c r="BY60" s="1"/>
  <c r="BZ29" i="6"/>
  <c r="BZ31" s="1"/>
  <c r="BZ33" s="1"/>
  <c r="BY31"/>
  <c r="BY33" s="1"/>
  <c r="BU29" i="5"/>
  <c r="BT31"/>
  <c r="BT33" s="1"/>
  <c r="BV60" i="4"/>
  <c r="BT6" i="36"/>
  <c r="BX56" i="4"/>
  <c r="BW58"/>
  <c r="BX56" i="3"/>
  <c r="BW58"/>
  <c r="BW60" s="1"/>
  <c r="BQ29" i="2"/>
  <c r="BP31"/>
  <c r="BP33" s="1"/>
  <c r="BM56" i="31" l="1"/>
  <c r="BL58"/>
  <c r="BL60" s="1"/>
  <c r="BM56" i="30"/>
  <c r="BL58"/>
  <c r="BL60" s="1"/>
  <c r="BO34" i="36"/>
  <c r="BQ33" i="32"/>
  <c r="BS29"/>
  <c r="BR31"/>
  <c r="BN29" i="31"/>
  <c r="BM31"/>
  <c r="BM33" s="1"/>
  <c r="C33" i="6"/>
  <c r="BY8" i="36" s="1"/>
  <c r="C60" i="7"/>
  <c r="BY9" i="36" s="1"/>
  <c r="BJ48" i="12"/>
  <c r="BI50"/>
  <c r="BI52" s="1"/>
  <c r="BV29" i="10"/>
  <c r="BU31"/>
  <c r="BU33" s="1"/>
  <c r="BJ58" i="12"/>
  <c r="BJ60" s="1"/>
  <c r="BK56"/>
  <c r="BM29" i="9"/>
  <c r="BL31"/>
  <c r="BL33" s="1"/>
  <c r="BM56"/>
  <c r="BL58"/>
  <c r="BL60" s="1"/>
  <c r="BR56" i="8"/>
  <c r="BQ58"/>
  <c r="BQ60" s="1"/>
  <c r="BS48"/>
  <c r="BR50"/>
  <c r="BR52" s="1"/>
  <c r="BV29" i="5"/>
  <c r="BU31"/>
  <c r="BU33" s="1"/>
  <c r="BW60" i="4"/>
  <c r="BU6" i="36"/>
  <c r="BY56" i="4"/>
  <c r="BX58"/>
  <c r="BY56" i="3"/>
  <c r="BX58"/>
  <c r="BX60" s="1"/>
  <c r="BR29" i="2"/>
  <c r="BQ31"/>
  <c r="BQ33" s="1"/>
  <c r="BN56" i="30" l="1"/>
  <c r="BM58"/>
  <c r="BM60" s="1"/>
  <c r="BM58" i="31"/>
  <c r="BM60" s="1"/>
  <c r="BN56"/>
  <c r="BT29" i="32"/>
  <c r="BS31"/>
  <c r="BR33"/>
  <c r="BP34" i="36"/>
  <c r="BO29" i="31"/>
  <c r="BN31"/>
  <c r="BN33" s="1"/>
  <c r="C61" i="7"/>
  <c r="C34" i="6"/>
  <c r="BJ50" i="12"/>
  <c r="BJ52" s="1"/>
  <c r="BK48"/>
  <c r="BK58"/>
  <c r="BK60" s="1"/>
  <c r="BL56"/>
  <c r="BV31" i="10"/>
  <c r="BV33" s="1"/>
  <c r="BW29"/>
  <c r="BN56" i="9"/>
  <c r="BM58"/>
  <c r="BM60" s="1"/>
  <c r="BM31"/>
  <c r="BM33" s="1"/>
  <c r="BN29"/>
  <c r="BT48" i="8"/>
  <c r="BS50"/>
  <c r="BS52" s="1"/>
  <c r="BS56"/>
  <c r="BR58"/>
  <c r="BR60" s="1"/>
  <c r="BW29" i="5"/>
  <c r="BV31"/>
  <c r="BV33" s="1"/>
  <c r="BZ56" i="4"/>
  <c r="BZ58" s="1"/>
  <c r="BY58"/>
  <c r="BX60"/>
  <c r="BV6" i="36"/>
  <c r="BZ56" i="3"/>
  <c r="BS29" i="2"/>
  <c r="BR31"/>
  <c r="BR33" s="1"/>
  <c r="BN58" i="31" l="1"/>
  <c r="BN60" s="1"/>
  <c r="BO56"/>
  <c r="BO56" i="30"/>
  <c r="BN58"/>
  <c r="BN60" s="1"/>
  <c r="BQ34" i="36"/>
  <c r="BS33" i="32"/>
  <c r="BU29"/>
  <c r="BT31"/>
  <c r="BP29" i="31"/>
  <c r="BO31"/>
  <c r="BO33" s="1"/>
  <c r="BX29" i="10"/>
  <c r="BW31"/>
  <c r="BW33" s="1"/>
  <c r="BM56" i="12"/>
  <c r="BL58"/>
  <c r="BL60" s="1"/>
  <c r="BL48"/>
  <c r="BK50"/>
  <c r="BK52" s="1"/>
  <c r="BN31" i="9"/>
  <c r="BN33" s="1"/>
  <c r="BO29"/>
  <c r="BO56"/>
  <c r="BN58"/>
  <c r="BN60" s="1"/>
  <c r="BT56" i="8"/>
  <c r="BS58"/>
  <c r="BS60" s="1"/>
  <c r="BU48"/>
  <c r="BT50"/>
  <c r="BT52" s="1"/>
  <c r="BX29" i="5"/>
  <c r="BW31"/>
  <c r="BW33" s="1"/>
  <c r="BY60" i="4"/>
  <c r="BW6" i="36"/>
  <c r="BZ60" i="4"/>
  <c r="BX6" i="36"/>
  <c r="BT29" i="2"/>
  <c r="BS31"/>
  <c r="BS33" s="1"/>
  <c r="BP56" i="30" l="1"/>
  <c r="BO58"/>
  <c r="BO60" s="1"/>
  <c r="BO58" i="31"/>
  <c r="BO60" s="1"/>
  <c r="BP56"/>
  <c r="BV29" i="32"/>
  <c r="BU31"/>
  <c r="BT33"/>
  <c r="BR34" i="36"/>
  <c r="BQ29" i="31"/>
  <c r="BP31"/>
  <c r="BP33" s="1"/>
  <c r="C60" i="4"/>
  <c r="BY6" i="36" s="1"/>
  <c r="BM48" i="12"/>
  <c r="BL50"/>
  <c r="BL52" s="1"/>
  <c r="BM58"/>
  <c r="BM60" s="1"/>
  <c r="BN56"/>
  <c r="BY29" i="10"/>
  <c r="BX31"/>
  <c r="BX33" s="1"/>
  <c r="BP29" i="9"/>
  <c r="BO31"/>
  <c r="BO33" s="1"/>
  <c r="BP56"/>
  <c r="BO58"/>
  <c r="BO60" s="1"/>
  <c r="BV48" i="8"/>
  <c r="BU50"/>
  <c r="BU52" s="1"/>
  <c r="BT58"/>
  <c r="BT60" s="1"/>
  <c r="BU56"/>
  <c r="BY29" i="5"/>
  <c r="BX31"/>
  <c r="BX33" s="1"/>
  <c r="BU29" i="2"/>
  <c r="BT31"/>
  <c r="BT33" s="1"/>
  <c r="BP58" i="31" l="1"/>
  <c r="BP60" s="1"/>
  <c r="BQ56"/>
  <c r="BQ56" i="30"/>
  <c r="BP58"/>
  <c r="BP60" s="1"/>
  <c r="BU33" i="32"/>
  <c r="BS34" i="36"/>
  <c r="BW29" i="32"/>
  <c r="BV31"/>
  <c r="BQ31" i="31"/>
  <c r="BQ33" s="1"/>
  <c r="BR29"/>
  <c r="C61" i="4"/>
  <c r="BO56" i="12"/>
  <c r="BN58"/>
  <c r="BN60" s="1"/>
  <c r="BN48"/>
  <c r="BM50"/>
  <c r="BM52" s="1"/>
  <c r="BY31" i="10"/>
  <c r="BY33" s="1"/>
  <c r="BZ29"/>
  <c r="BZ31" s="1"/>
  <c r="BZ33" s="1"/>
  <c r="BQ29" i="9"/>
  <c r="BP31"/>
  <c r="BP33" s="1"/>
  <c r="BQ56"/>
  <c r="BP58"/>
  <c r="BP60" s="1"/>
  <c r="BV56" i="8"/>
  <c r="BU58"/>
  <c r="BU60" s="1"/>
  <c r="BW48"/>
  <c r="BV50"/>
  <c r="BV52" s="1"/>
  <c r="BZ29" i="5"/>
  <c r="BZ31" s="1"/>
  <c r="BZ33" s="1"/>
  <c r="BY31"/>
  <c r="BY33" s="1"/>
  <c r="BV29" i="2"/>
  <c r="BU31"/>
  <c r="BU33" s="1"/>
  <c r="C57" i="11"/>
  <c r="C56" s="1"/>
  <c r="D56" s="1"/>
  <c r="C57" i="13"/>
  <c r="C56" s="1"/>
  <c r="D56" s="1"/>
  <c r="C57" i="14"/>
  <c r="C56" s="1"/>
  <c r="D56" s="1"/>
  <c r="C57" i="16"/>
  <c r="C56" s="1"/>
  <c r="D56" s="1"/>
  <c r="C57" i="17"/>
  <c r="C56" s="1"/>
  <c r="D56" s="1"/>
  <c r="C57" i="18"/>
  <c r="C56" s="1"/>
  <c r="D56" s="1"/>
  <c r="C57" i="19"/>
  <c r="C56" s="1"/>
  <c r="D56" s="1"/>
  <c r="C57" i="20"/>
  <c r="C56" s="1"/>
  <c r="D56" s="1"/>
  <c r="C57" i="21"/>
  <c r="C56" s="1"/>
  <c r="D56" s="1"/>
  <c r="C57" i="23"/>
  <c r="C56" s="1"/>
  <c r="D56" s="1"/>
  <c r="C57" i="24"/>
  <c r="C56" s="1"/>
  <c r="D56" s="1"/>
  <c r="C57" i="25"/>
  <c r="C56" s="1"/>
  <c r="D56" s="1"/>
  <c r="C57" i="26"/>
  <c r="C56" s="1"/>
  <c r="D56" s="1"/>
  <c r="C30" i="11"/>
  <c r="C29" s="1"/>
  <c r="D29" s="1"/>
  <c r="C30" i="12"/>
  <c r="C29" s="1"/>
  <c r="D29" s="1"/>
  <c r="C30" i="13"/>
  <c r="C29" s="1"/>
  <c r="D29" s="1"/>
  <c r="C30" i="14"/>
  <c r="C29" s="1"/>
  <c r="D29" s="1"/>
  <c r="C30" i="16"/>
  <c r="C29" s="1"/>
  <c r="D29" s="1"/>
  <c r="C30" i="17"/>
  <c r="C29" s="1"/>
  <c r="D29" s="1"/>
  <c r="C30" i="18"/>
  <c r="C29" s="1"/>
  <c r="D29" s="1"/>
  <c r="C30" i="19"/>
  <c r="C29" s="1"/>
  <c r="D29" s="1"/>
  <c r="C30" i="20"/>
  <c r="C29" s="1"/>
  <c r="D29" s="1"/>
  <c r="C30" i="21"/>
  <c r="C29" s="1"/>
  <c r="D29" s="1"/>
  <c r="C30" i="23"/>
  <c r="C29" s="1"/>
  <c r="D29" s="1"/>
  <c r="C30" i="24"/>
  <c r="C29" s="1"/>
  <c r="D29" s="1"/>
  <c r="C30" i="25"/>
  <c r="C29" s="1"/>
  <c r="D29" s="1"/>
  <c r="BR56" i="30" l="1"/>
  <c r="BQ58"/>
  <c r="BQ60" s="1"/>
  <c r="BQ58" i="31"/>
  <c r="BQ60" s="1"/>
  <c r="BR56"/>
  <c r="BW31" i="32"/>
  <c r="BX29"/>
  <c r="BT34" i="36"/>
  <c r="BV33" i="32"/>
  <c r="BS29" i="31"/>
  <c r="BR31"/>
  <c r="BR33" s="1"/>
  <c r="E29" i="21"/>
  <c r="D31"/>
  <c r="D33" s="1"/>
  <c r="E29" i="17"/>
  <c r="D31"/>
  <c r="D33" s="1"/>
  <c r="E29" i="13"/>
  <c r="D31"/>
  <c r="D33" s="1"/>
  <c r="E29" i="25"/>
  <c r="D31"/>
  <c r="D33" s="1"/>
  <c r="E29" i="20"/>
  <c r="D31"/>
  <c r="D33" s="1"/>
  <c r="E29" i="16"/>
  <c r="D31"/>
  <c r="D33" s="1"/>
  <c r="E29" i="23"/>
  <c r="D31"/>
  <c r="D33" s="1"/>
  <c r="E29" i="19"/>
  <c r="D31"/>
  <c r="D33" s="1"/>
  <c r="E29" i="24"/>
  <c r="D31"/>
  <c r="D33" s="1"/>
  <c r="E29" i="18"/>
  <c r="D31"/>
  <c r="D33" s="1"/>
  <c r="E29" i="14"/>
  <c r="D31"/>
  <c r="D33" s="1"/>
  <c r="E56" i="21"/>
  <c r="D58"/>
  <c r="D60" s="1"/>
  <c r="E56" i="20"/>
  <c r="D58"/>
  <c r="D60" s="1"/>
  <c r="E56" i="16"/>
  <c r="D58"/>
  <c r="D60" s="1"/>
  <c r="E56" i="13"/>
  <c r="D58"/>
  <c r="D60" s="1"/>
  <c r="E56" i="24"/>
  <c r="D58"/>
  <c r="D60" s="1"/>
  <c r="E56" i="23"/>
  <c r="D58"/>
  <c r="D60" s="1"/>
  <c r="E56" i="19"/>
  <c r="D58"/>
  <c r="D60" s="1"/>
  <c r="E56" i="25"/>
  <c r="D58"/>
  <c r="E56" i="17"/>
  <c r="D58"/>
  <c r="D60" s="1"/>
  <c r="E56" i="26"/>
  <c r="D58"/>
  <c r="D60" s="1"/>
  <c r="E56" i="18"/>
  <c r="D58"/>
  <c r="E56" i="14"/>
  <c r="D58"/>
  <c r="D60" s="1"/>
  <c r="E56" i="11"/>
  <c r="D58"/>
  <c r="D60" s="1"/>
  <c r="C33" i="5"/>
  <c r="C34" s="1"/>
  <c r="C33" i="10"/>
  <c r="E29" i="12"/>
  <c r="D31"/>
  <c r="D33" s="1"/>
  <c r="BO48"/>
  <c r="BN50"/>
  <c r="BN52" s="1"/>
  <c r="E29" i="11"/>
  <c r="D31"/>
  <c r="BP56" i="12"/>
  <c r="BO58"/>
  <c r="BO60" s="1"/>
  <c r="BR29" i="9"/>
  <c r="BQ31"/>
  <c r="BQ33" s="1"/>
  <c r="BR56"/>
  <c r="BQ58"/>
  <c r="BQ60" s="1"/>
  <c r="BX48" i="8"/>
  <c r="BX50" s="1"/>
  <c r="BX52" s="1"/>
  <c r="BW50"/>
  <c r="BW52" s="1"/>
  <c r="BW56"/>
  <c r="BV58"/>
  <c r="BV60" s="1"/>
  <c r="BW29" i="2"/>
  <c r="BV31"/>
  <c r="BV33" s="1"/>
  <c r="BR58" i="31" l="1"/>
  <c r="BR60" s="1"/>
  <c r="BS56"/>
  <c r="BS56" i="30"/>
  <c r="BR58"/>
  <c r="BR60" s="1"/>
  <c r="BY29" i="32"/>
  <c r="BX31"/>
  <c r="BW33"/>
  <c r="BU34" i="36"/>
  <c r="BS31" i="31"/>
  <c r="BS33" s="1"/>
  <c r="BT29"/>
  <c r="C18" i="12"/>
  <c r="C17" s="1"/>
  <c r="D17" s="1"/>
  <c r="D19" s="1"/>
  <c r="D21" s="1"/>
  <c r="F29" i="18"/>
  <c r="E31"/>
  <c r="E33" s="1"/>
  <c r="F29" i="19"/>
  <c r="E31"/>
  <c r="E33" s="1"/>
  <c r="F29" i="16"/>
  <c r="E31"/>
  <c r="E33" s="1"/>
  <c r="F29" i="25"/>
  <c r="E31"/>
  <c r="E33" s="1"/>
  <c r="F29" i="17"/>
  <c r="E31"/>
  <c r="E33" s="1"/>
  <c r="F29" i="14"/>
  <c r="E31"/>
  <c r="E33" s="1"/>
  <c r="F29" i="24"/>
  <c r="E31"/>
  <c r="E33" s="1"/>
  <c r="F29" i="23"/>
  <c r="E31"/>
  <c r="E33" s="1"/>
  <c r="F29" i="20"/>
  <c r="E31"/>
  <c r="E33" s="1"/>
  <c r="F29" i="13"/>
  <c r="E31"/>
  <c r="E33" s="1"/>
  <c r="F29" i="21"/>
  <c r="E31"/>
  <c r="E33" s="1"/>
  <c r="F56" i="14"/>
  <c r="E58"/>
  <c r="E60" s="1"/>
  <c r="E58" i="26"/>
  <c r="E60" s="1"/>
  <c r="F56"/>
  <c r="F56" i="25"/>
  <c r="E58"/>
  <c r="F56" i="23"/>
  <c r="E58"/>
  <c r="E60" s="1"/>
  <c r="F56" i="13"/>
  <c r="E58"/>
  <c r="E60" s="1"/>
  <c r="F56" i="20"/>
  <c r="E58"/>
  <c r="E60" s="1"/>
  <c r="D60" i="25"/>
  <c r="B27" i="36"/>
  <c r="D60" i="18"/>
  <c r="B20" i="36"/>
  <c r="F56" i="18"/>
  <c r="E58"/>
  <c r="F56" i="17"/>
  <c r="E58"/>
  <c r="E60" s="1"/>
  <c r="F56" i="19"/>
  <c r="E58"/>
  <c r="E60" s="1"/>
  <c r="F56" i="24"/>
  <c r="E58"/>
  <c r="E60" s="1"/>
  <c r="F56" i="16"/>
  <c r="E58"/>
  <c r="E60" s="1"/>
  <c r="F56" i="21"/>
  <c r="E58"/>
  <c r="E60" s="1"/>
  <c r="BY7" i="36"/>
  <c r="F29" i="11"/>
  <c r="E31"/>
  <c r="BP48" i="12"/>
  <c r="BO50"/>
  <c r="BO52" s="1"/>
  <c r="F29"/>
  <c r="E31"/>
  <c r="E33" s="1"/>
  <c r="E36" s="1"/>
  <c r="C34" i="10"/>
  <c r="BY12" i="36"/>
  <c r="F56" i="11"/>
  <c r="E58"/>
  <c r="E60" s="1"/>
  <c r="BQ56" i="12"/>
  <c r="BP58"/>
  <c r="BP60" s="1"/>
  <c r="D33" i="11"/>
  <c r="B13" i="36"/>
  <c r="D36" i="12"/>
  <c r="BS56" i="9"/>
  <c r="BR58"/>
  <c r="BR60" s="1"/>
  <c r="BS29"/>
  <c r="BR31"/>
  <c r="BR33" s="1"/>
  <c r="BX56" i="8"/>
  <c r="BX58" s="1"/>
  <c r="BX60" s="1"/>
  <c r="BW58"/>
  <c r="BW60" s="1"/>
  <c r="C52"/>
  <c r="BX29" i="2"/>
  <c r="BW31"/>
  <c r="BW33" s="1"/>
  <c r="C57" i="27"/>
  <c r="C56" s="1"/>
  <c r="D56" s="1"/>
  <c r="C57" i="28"/>
  <c r="C56" s="1"/>
  <c r="D56" s="1"/>
  <c r="C30" i="26"/>
  <c r="C29" s="1"/>
  <c r="D29" s="1"/>
  <c r="N51" i="35"/>
  <c r="O51"/>
  <c r="C30" i="28"/>
  <c r="C29" s="1"/>
  <c r="D29" s="1"/>
  <c r="C30" i="27"/>
  <c r="C29" s="1"/>
  <c r="D29" s="1"/>
  <c r="G22" i="35"/>
  <c r="F22"/>
  <c r="F21"/>
  <c r="C60" i="8" l="1"/>
  <c r="C49" i="32"/>
  <c r="C48" s="1"/>
  <c r="D48" s="1"/>
  <c r="E48" s="1"/>
  <c r="D6" i="85"/>
  <c r="BT56" i="30"/>
  <c r="BS58"/>
  <c r="BS60" s="1"/>
  <c r="BS58" i="31"/>
  <c r="BS60" s="1"/>
  <c r="BT56"/>
  <c r="BX33" i="32"/>
  <c r="BV34" i="36"/>
  <c r="BY31" i="32"/>
  <c r="BZ29"/>
  <c r="BZ31" s="1"/>
  <c r="BU29" i="31"/>
  <c r="BT31"/>
  <c r="BT33" s="1"/>
  <c r="E17" i="12"/>
  <c r="F17" s="1"/>
  <c r="C53" i="8"/>
  <c r="BY10" i="33"/>
  <c r="C61" i="8"/>
  <c r="BY10" i="36"/>
  <c r="C18" i="16"/>
  <c r="C17" s="1"/>
  <c r="D17" s="1"/>
  <c r="E17" s="1"/>
  <c r="D18" i="51"/>
  <c r="C18" i="20"/>
  <c r="C17" s="1"/>
  <c r="D17" s="1"/>
  <c r="E17" s="1"/>
  <c r="D18" i="55"/>
  <c r="C18" i="24"/>
  <c r="C17" s="1"/>
  <c r="D17" s="1"/>
  <c r="E17" s="1"/>
  <c r="C18" i="4"/>
  <c r="C17" s="1"/>
  <c r="D17" s="1"/>
  <c r="E17" s="1"/>
  <c r="D18" i="74"/>
  <c r="C18" i="13"/>
  <c r="C17" s="1"/>
  <c r="D17" s="1"/>
  <c r="E17" s="1"/>
  <c r="D18" i="49"/>
  <c r="C18" i="19"/>
  <c r="C17" s="1"/>
  <c r="D17" s="1"/>
  <c r="D19" s="1"/>
  <c r="D21" s="1"/>
  <c r="D18" i="54"/>
  <c r="C18" i="21"/>
  <c r="C17" s="1"/>
  <c r="D17" s="1"/>
  <c r="D19" s="1"/>
  <c r="D21" s="1"/>
  <c r="D18" i="56"/>
  <c r="C18" i="23"/>
  <c r="C17" s="1"/>
  <c r="D17" s="1"/>
  <c r="D19" s="1"/>
  <c r="D21" s="1"/>
  <c r="C18" i="25"/>
  <c r="C17" s="1"/>
  <c r="D17" s="1"/>
  <c r="E17" s="1"/>
  <c r="C18" i="5"/>
  <c r="C17" s="1"/>
  <c r="D17" s="1"/>
  <c r="D19" s="1"/>
  <c r="D21" s="1"/>
  <c r="D18" i="75"/>
  <c r="C18" i="7"/>
  <c r="C17" s="1"/>
  <c r="D17" s="1"/>
  <c r="E17" s="1"/>
  <c r="D18" i="77"/>
  <c r="C18" i="9"/>
  <c r="C17" s="1"/>
  <c r="D17" s="1"/>
  <c r="D19" s="1"/>
  <c r="D21" s="1"/>
  <c r="D18" i="78"/>
  <c r="C18" i="11"/>
  <c r="C17" s="1"/>
  <c r="D17" s="1"/>
  <c r="E17" s="1"/>
  <c r="D18" i="82"/>
  <c r="C18" i="14"/>
  <c r="C17" s="1"/>
  <c r="D17" s="1"/>
  <c r="D19" s="1"/>
  <c r="D21" s="1"/>
  <c r="D18" i="50"/>
  <c r="C18" i="18"/>
  <c r="C17" s="1"/>
  <c r="D17" s="1"/>
  <c r="E17" s="1"/>
  <c r="D18" i="53"/>
  <c r="C18" i="6"/>
  <c r="C17" s="1"/>
  <c r="D17" s="1"/>
  <c r="E17" s="1"/>
  <c r="D18" i="76"/>
  <c r="C18" i="10"/>
  <c r="C17" s="1"/>
  <c r="D17" s="1"/>
  <c r="E17" s="1"/>
  <c r="D18" i="80"/>
  <c r="C18" i="17"/>
  <c r="C17" s="1"/>
  <c r="D17" s="1"/>
  <c r="D19" s="1"/>
  <c r="D21" s="1"/>
  <c r="D18" i="52"/>
  <c r="C18" i="3"/>
  <c r="C17" s="1"/>
  <c r="D17" s="1"/>
  <c r="E17" s="1"/>
  <c r="D18" i="73"/>
  <c r="C18" i="2"/>
  <c r="C17" s="1"/>
  <c r="D17" s="1"/>
  <c r="E17" s="1"/>
  <c r="E29" i="28"/>
  <c r="D31"/>
  <c r="D33" s="1"/>
  <c r="G29" i="25"/>
  <c r="F31"/>
  <c r="F33" s="1"/>
  <c r="G29" i="19"/>
  <c r="F31"/>
  <c r="F33" s="1"/>
  <c r="G29" i="13"/>
  <c r="F31"/>
  <c r="F33" s="1"/>
  <c r="G29" i="23"/>
  <c r="F31"/>
  <c r="F33" s="1"/>
  <c r="G29" i="14"/>
  <c r="F31"/>
  <c r="F33" s="1"/>
  <c r="E29" i="27"/>
  <c r="D31"/>
  <c r="D33" s="1"/>
  <c r="G29" i="17"/>
  <c r="F31"/>
  <c r="F33" s="1"/>
  <c r="G29" i="16"/>
  <c r="F31"/>
  <c r="F33" s="1"/>
  <c r="G29" i="18"/>
  <c r="F31"/>
  <c r="F33" s="1"/>
  <c r="E29" i="26"/>
  <c r="D31"/>
  <c r="D33" s="1"/>
  <c r="G29" i="21"/>
  <c r="F31"/>
  <c r="F33" s="1"/>
  <c r="G29" i="20"/>
  <c r="F31"/>
  <c r="F33" s="1"/>
  <c r="G29" i="24"/>
  <c r="F31"/>
  <c r="F33" s="1"/>
  <c r="E56" i="28"/>
  <c r="D58"/>
  <c r="D60" s="1"/>
  <c r="G56" i="21"/>
  <c r="F58"/>
  <c r="F60" s="1"/>
  <c r="G56" i="17"/>
  <c r="F58"/>
  <c r="F60" s="1"/>
  <c r="E56" i="27"/>
  <c r="D58"/>
  <c r="D60" s="1"/>
  <c r="E60" i="18"/>
  <c r="C20" i="36"/>
  <c r="G56" i="20"/>
  <c r="F58"/>
  <c r="F60" s="1"/>
  <c r="G56" i="23"/>
  <c r="F58"/>
  <c r="F60" s="1"/>
  <c r="F58" i="24"/>
  <c r="F60" s="1"/>
  <c r="G56"/>
  <c r="G56" i="16"/>
  <c r="F58"/>
  <c r="F60" s="1"/>
  <c r="G56" i="19"/>
  <c r="F58"/>
  <c r="F60" s="1"/>
  <c r="G56" i="18"/>
  <c r="F58"/>
  <c r="E60" i="25"/>
  <c r="C27" i="36"/>
  <c r="G56" i="26"/>
  <c r="F58"/>
  <c r="F60" s="1"/>
  <c r="G56" i="13"/>
  <c r="F58"/>
  <c r="F60" s="1"/>
  <c r="F58" i="25"/>
  <c r="G56"/>
  <c r="G56" i="14"/>
  <c r="F58"/>
  <c r="F60" s="1"/>
  <c r="BQ48" i="12"/>
  <c r="BP50"/>
  <c r="BP52" s="1"/>
  <c r="E33" i="11"/>
  <c r="C13" i="36"/>
  <c r="G56" i="11"/>
  <c r="F58"/>
  <c r="F60" s="1"/>
  <c r="G29" i="12"/>
  <c r="F31"/>
  <c r="F33" s="1"/>
  <c r="G29" i="11"/>
  <c r="F31"/>
  <c r="BR56" i="12"/>
  <c r="BQ58"/>
  <c r="BQ60" s="1"/>
  <c r="BT56" i="9"/>
  <c r="BS58"/>
  <c r="BS60" s="1"/>
  <c r="BT29"/>
  <c r="BS31"/>
  <c r="BS33" s="1"/>
  <c r="BY29" i="2"/>
  <c r="BX31"/>
  <c r="BX33" s="1"/>
  <c r="O47" i="35"/>
  <c r="D6" i="62" s="1"/>
  <c r="C18" i="31"/>
  <c r="C17" s="1"/>
  <c r="D17" s="1"/>
  <c r="C18" i="30"/>
  <c r="C17" s="1"/>
  <c r="D17" s="1"/>
  <c r="D19" i="13" l="1"/>
  <c r="D21" s="1"/>
  <c r="D50" i="32"/>
  <c r="D52" s="1"/>
  <c r="E6" i="62"/>
  <c r="D9"/>
  <c r="E9" s="1"/>
  <c r="D8"/>
  <c r="E8" s="1"/>
  <c r="D10"/>
  <c r="E10" s="1"/>
  <c r="D11"/>
  <c r="E11" s="1"/>
  <c r="D12"/>
  <c r="E12" s="1"/>
  <c r="D7"/>
  <c r="D11" i="85"/>
  <c r="E11" s="1"/>
  <c r="D7"/>
  <c r="E6"/>
  <c r="D9"/>
  <c r="E9" s="1"/>
  <c r="D12"/>
  <c r="E12" s="1"/>
  <c r="D10"/>
  <c r="E10" s="1"/>
  <c r="D8"/>
  <c r="E8" s="1"/>
  <c r="F48" i="32"/>
  <c r="E50"/>
  <c r="D19" i="16"/>
  <c r="D21" s="1"/>
  <c r="D19" i="11"/>
  <c r="D21" s="1"/>
  <c r="D19" i="25"/>
  <c r="D21" s="1"/>
  <c r="E17" i="21"/>
  <c r="F17" s="1"/>
  <c r="E17" i="30"/>
  <c r="D19"/>
  <c r="D21" s="1"/>
  <c r="BU56" i="31"/>
  <c r="BT58"/>
  <c r="BT60" s="1"/>
  <c r="E17"/>
  <c r="D19"/>
  <c r="D21" s="1"/>
  <c r="BU56" i="30"/>
  <c r="BT58"/>
  <c r="BT60" s="1"/>
  <c r="BY33" i="32"/>
  <c r="BW34" i="36"/>
  <c r="BZ33" i="32"/>
  <c r="BX34" i="36"/>
  <c r="BV29" i="31"/>
  <c r="BU31"/>
  <c r="BU33" s="1"/>
  <c r="E19" i="12"/>
  <c r="E21" s="1"/>
  <c r="D19" i="3"/>
  <c r="D21" s="1"/>
  <c r="E17" i="19"/>
  <c r="F17" s="1"/>
  <c r="D19" i="7"/>
  <c r="D21" s="1"/>
  <c r="D19" i="24"/>
  <c r="D21" s="1"/>
  <c r="E17" i="5"/>
  <c r="F17" s="1"/>
  <c r="D19" i="4"/>
  <c r="D21" s="1"/>
  <c r="E17" i="23"/>
  <c r="E19" s="1"/>
  <c r="E21" s="1"/>
  <c r="E17" i="14"/>
  <c r="F17" s="1"/>
  <c r="E17" i="9"/>
  <c r="E19" s="1"/>
  <c r="E21" s="1"/>
  <c r="D19" i="20"/>
  <c r="D21" s="1"/>
  <c r="D19" i="18"/>
  <c r="D21" s="1"/>
  <c r="D19" i="10"/>
  <c r="D21" s="1"/>
  <c r="D15" i="65"/>
  <c r="D14" i="69"/>
  <c r="E17" i="17"/>
  <c r="E19" s="1"/>
  <c r="E21" s="1"/>
  <c r="D19" i="6"/>
  <c r="D21" s="1"/>
  <c r="D19" i="2"/>
  <c r="D21" s="1"/>
  <c r="C49" i="28"/>
  <c r="C48" s="1"/>
  <c r="D48" s="1"/>
  <c r="E48" s="1"/>
  <c r="E18" i="50"/>
  <c r="D21"/>
  <c r="E21" s="1"/>
  <c r="D19"/>
  <c r="D20"/>
  <c r="E20" s="1"/>
  <c r="D22"/>
  <c r="E22" s="1"/>
  <c r="E18" i="78"/>
  <c r="D20"/>
  <c r="E20" s="1"/>
  <c r="D19"/>
  <c r="D22"/>
  <c r="E22" s="1"/>
  <c r="D21"/>
  <c r="E21" s="1"/>
  <c r="E18" i="75"/>
  <c r="D19"/>
  <c r="D21"/>
  <c r="E21" s="1"/>
  <c r="D20"/>
  <c r="E20" s="1"/>
  <c r="E18" i="54"/>
  <c r="D21"/>
  <c r="E21" s="1"/>
  <c r="D20"/>
  <c r="E20" s="1"/>
  <c r="D19"/>
  <c r="D23" i="74"/>
  <c r="E23" s="1"/>
  <c r="E18"/>
  <c r="D21"/>
  <c r="E21" s="1"/>
  <c r="D20"/>
  <c r="E20" s="1"/>
  <c r="D22"/>
  <c r="E22" s="1"/>
  <c r="D19"/>
  <c r="D22" i="55"/>
  <c r="E22" s="1"/>
  <c r="D19"/>
  <c r="D20"/>
  <c r="E20" s="1"/>
  <c r="D21"/>
  <c r="E21" s="1"/>
  <c r="E18"/>
  <c r="D23"/>
  <c r="E23" s="1"/>
  <c r="C18" i="27"/>
  <c r="C17" s="1"/>
  <c r="D17" s="1"/>
  <c r="D19" s="1"/>
  <c r="D21" s="1"/>
  <c r="E18" i="80"/>
  <c r="D22"/>
  <c r="E22" s="1"/>
  <c r="D19"/>
  <c r="D24"/>
  <c r="E24" s="1"/>
  <c r="D23"/>
  <c r="E23" s="1"/>
  <c r="D21"/>
  <c r="E21" s="1"/>
  <c r="D20"/>
  <c r="E20" s="1"/>
  <c r="D23" i="53"/>
  <c r="E23" s="1"/>
  <c r="E18"/>
  <c r="D21"/>
  <c r="E21" s="1"/>
  <c r="D20"/>
  <c r="E20" s="1"/>
  <c r="D22"/>
  <c r="E22" s="1"/>
  <c r="D19"/>
  <c r="C18" i="26"/>
  <c r="C17" s="1"/>
  <c r="D17" s="1"/>
  <c r="E17" s="1"/>
  <c r="D23" i="82"/>
  <c r="E23" s="1"/>
  <c r="D20"/>
  <c r="E20" s="1"/>
  <c r="D22"/>
  <c r="E22" s="1"/>
  <c r="D19"/>
  <c r="E18"/>
  <c r="D21"/>
  <c r="E21" s="1"/>
  <c r="D23" i="77"/>
  <c r="E23" s="1"/>
  <c r="D20"/>
  <c r="E20" s="1"/>
  <c r="D22"/>
  <c r="E22" s="1"/>
  <c r="D19"/>
  <c r="E18"/>
  <c r="D21"/>
  <c r="E21" s="1"/>
  <c r="D23" i="56"/>
  <c r="E23" s="1"/>
  <c r="D20"/>
  <c r="E20" s="1"/>
  <c r="D22"/>
  <c r="E22" s="1"/>
  <c r="D19"/>
  <c r="E18"/>
  <c r="D21"/>
  <c r="E21" s="1"/>
  <c r="E18" i="49"/>
  <c r="D21"/>
  <c r="E21" s="1"/>
  <c r="D22"/>
  <c r="E22" s="1"/>
  <c r="D19"/>
  <c r="D20"/>
  <c r="E20" s="1"/>
  <c r="D21" i="51"/>
  <c r="E21" s="1"/>
  <c r="D22"/>
  <c r="E22" s="1"/>
  <c r="D20"/>
  <c r="E20" s="1"/>
  <c r="E18"/>
  <c r="D19"/>
  <c r="C18" i="28"/>
  <c r="C17" s="1"/>
  <c r="D17" s="1"/>
  <c r="D19" s="1"/>
  <c r="D21" s="1"/>
  <c r="D23" i="52"/>
  <c r="E23" s="1"/>
  <c r="D20"/>
  <c r="E20" s="1"/>
  <c r="D22"/>
  <c r="E22" s="1"/>
  <c r="D19"/>
  <c r="E18"/>
  <c r="D21"/>
  <c r="E21" s="1"/>
  <c r="D22" i="76"/>
  <c r="E22" s="1"/>
  <c r="D20"/>
  <c r="E20" s="1"/>
  <c r="D19"/>
  <c r="E18"/>
  <c r="D21"/>
  <c r="E21" s="1"/>
  <c r="D23"/>
  <c r="E23" s="1"/>
  <c r="D23" i="73"/>
  <c r="E23" s="1"/>
  <c r="D19"/>
  <c r="E18"/>
  <c r="D21"/>
  <c r="E21" s="1"/>
  <c r="D20"/>
  <c r="E20" s="1"/>
  <c r="D22"/>
  <c r="E22" s="1"/>
  <c r="F17" i="20"/>
  <c r="E19"/>
  <c r="E21" s="1"/>
  <c r="H29"/>
  <c r="G31"/>
  <c r="G33" s="1"/>
  <c r="F29" i="26"/>
  <c r="E31"/>
  <c r="E33" s="1"/>
  <c r="H29" i="16"/>
  <c r="G31"/>
  <c r="G33" s="1"/>
  <c r="F29" i="27"/>
  <c r="E31"/>
  <c r="E33" s="1"/>
  <c r="F17" i="16"/>
  <c r="E19"/>
  <c r="E21" s="1"/>
  <c r="H29" i="14"/>
  <c r="G31"/>
  <c r="G33" s="1"/>
  <c r="H29" i="13"/>
  <c r="G31"/>
  <c r="G33" s="1"/>
  <c r="H29" i="25"/>
  <c r="G31"/>
  <c r="G33" s="1"/>
  <c r="F17"/>
  <c r="E19"/>
  <c r="E21" s="1"/>
  <c r="E19" i="13"/>
  <c r="E21" s="1"/>
  <c r="F17"/>
  <c r="H29" i="24"/>
  <c r="G31"/>
  <c r="G33" s="1"/>
  <c r="G31" i="21"/>
  <c r="G33" s="1"/>
  <c r="H29"/>
  <c r="H29" i="18"/>
  <c r="G31"/>
  <c r="G33" s="1"/>
  <c r="G31" i="17"/>
  <c r="G33" s="1"/>
  <c r="H29"/>
  <c r="F17" i="24"/>
  <c r="E19"/>
  <c r="E21" s="1"/>
  <c r="F17" i="18"/>
  <c r="E19"/>
  <c r="E21" s="1"/>
  <c r="H29" i="23"/>
  <c r="G31"/>
  <c r="G33" s="1"/>
  <c r="H29" i="19"/>
  <c r="G31"/>
  <c r="G33" s="1"/>
  <c r="F29" i="28"/>
  <c r="E31"/>
  <c r="E33" s="1"/>
  <c r="H56" i="14"/>
  <c r="G58"/>
  <c r="G60" s="1"/>
  <c r="H56" i="18"/>
  <c r="G58"/>
  <c r="H56" i="16"/>
  <c r="G58"/>
  <c r="G60" s="1"/>
  <c r="G58" i="17"/>
  <c r="G60" s="1"/>
  <c r="H56"/>
  <c r="F56" i="28"/>
  <c r="E58"/>
  <c r="E60" s="1"/>
  <c r="H56" i="25"/>
  <c r="G58"/>
  <c r="H56" i="24"/>
  <c r="G58"/>
  <c r="G60" s="1"/>
  <c r="G58" i="13"/>
  <c r="G60" s="1"/>
  <c r="H56"/>
  <c r="F60" i="25"/>
  <c r="D27" i="36"/>
  <c r="H56" i="19"/>
  <c r="G58"/>
  <c r="G60" s="1"/>
  <c r="H56" i="20"/>
  <c r="G58"/>
  <c r="G60" s="1"/>
  <c r="F56" i="27"/>
  <c r="E58"/>
  <c r="E60" s="1"/>
  <c r="H56" i="21"/>
  <c r="G58"/>
  <c r="G60" s="1"/>
  <c r="H56" i="23"/>
  <c r="G58"/>
  <c r="G60" s="1"/>
  <c r="H56" i="26"/>
  <c r="G58"/>
  <c r="G60" s="1"/>
  <c r="F60" i="18"/>
  <c r="D20" i="36"/>
  <c r="G17" i="12"/>
  <c r="F19"/>
  <c r="F21" s="1"/>
  <c r="H29" i="11"/>
  <c r="G31"/>
  <c r="H56"/>
  <c r="G58"/>
  <c r="G60" s="1"/>
  <c r="BR48" i="12"/>
  <c r="BQ50"/>
  <c r="BQ52" s="1"/>
  <c r="F36"/>
  <c r="F17" i="10"/>
  <c r="E19"/>
  <c r="E21" s="1"/>
  <c r="F17" i="2"/>
  <c r="E19"/>
  <c r="E21" s="1"/>
  <c r="F17" i="6"/>
  <c r="E19"/>
  <c r="E21" s="1"/>
  <c r="BS56" i="12"/>
  <c r="BR58"/>
  <c r="BR60" s="1"/>
  <c r="F17" i="11"/>
  <c r="E19"/>
  <c r="F17" i="7"/>
  <c r="E19"/>
  <c r="E21" s="1"/>
  <c r="F17" i="3"/>
  <c r="E19"/>
  <c r="E21" s="1"/>
  <c r="H29" i="12"/>
  <c r="G31"/>
  <c r="G33" s="1"/>
  <c r="G36" s="1"/>
  <c r="F33" i="11"/>
  <c r="D13" i="36"/>
  <c r="F17" i="4"/>
  <c r="E19"/>
  <c r="BU29" i="9"/>
  <c r="BT31"/>
  <c r="BT33" s="1"/>
  <c r="BU56"/>
  <c r="BT58"/>
  <c r="BT60" s="1"/>
  <c r="BZ29" i="2"/>
  <c r="BZ31" s="1"/>
  <c r="BZ33" s="1"/>
  <c r="BY31"/>
  <c r="BY33" s="1"/>
  <c r="B34" i="33" l="1"/>
  <c r="E7" i="62"/>
  <c r="E15" s="1"/>
  <c r="F17" i="23"/>
  <c r="G17" s="1"/>
  <c r="E7" i="85"/>
  <c r="E15" s="1"/>
  <c r="E52" i="32"/>
  <c r="C34" i="33"/>
  <c r="G48" i="32"/>
  <c r="F50"/>
  <c r="E19" i="21"/>
  <c r="E21" s="1"/>
  <c r="F17" i="9"/>
  <c r="F19" s="1"/>
  <c r="F21" s="1"/>
  <c r="C33" i="32"/>
  <c r="C34" s="1"/>
  <c r="E19" i="19"/>
  <c r="E21" s="1"/>
  <c r="BV56" i="30"/>
  <c r="BU58"/>
  <c r="BU60" s="1"/>
  <c r="BU58" i="31"/>
  <c r="BU60" s="1"/>
  <c r="BV56"/>
  <c r="F17"/>
  <c r="E19"/>
  <c r="E21" s="1"/>
  <c r="F17" i="30"/>
  <c r="E19"/>
  <c r="E21" s="1"/>
  <c r="BW29" i="31"/>
  <c r="BV31"/>
  <c r="BV33" s="1"/>
  <c r="E19" i="5"/>
  <c r="E21" s="1"/>
  <c r="E17" i="28"/>
  <c r="E19" s="1"/>
  <c r="E21" s="1"/>
  <c r="E19" i="14"/>
  <c r="E21" s="1"/>
  <c r="F17" i="17"/>
  <c r="G17" s="1"/>
  <c r="E15" i="65"/>
  <c r="E14" i="69"/>
  <c r="E19" i="50"/>
  <c r="E27" s="1"/>
  <c r="E17" i="27"/>
  <c r="F17" s="1"/>
  <c r="E19" i="52"/>
  <c r="E19" i="56"/>
  <c r="E27" s="1"/>
  <c r="E19" i="77"/>
  <c r="E27" s="1"/>
  <c r="E19" i="53"/>
  <c r="E27" s="1"/>
  <c r="E19" i="55"/>
  <c r="E27" s="1"/>
  <c r="D50" i="28"/>
  <c r="D36" s="1"/>
  <c r="D19" i="26"/>
  <c r="D21" s="1"/>
  <c r="E19" i="51"/>
  <c r="D23"/>
  <c r="E23" s="1"/>
  <c r="E19" i="49"/>
  <c r="E27" s="1"/>
  <c r="E19" i="82"/>
  <c r="E27" s="1"/>
  <c r="E19" i="80"/>
  <c r="E27" s="1"/>
  <c r="D22" i="75"/>
  <c r="E22" s="1"/>
  <c r="E19"/>
  <c r="E19" i="78"/>
  <c r="E27" s="1"/>
  <c r="E19" i="76"/>
  <c r="E27" s="1"/>
  <c r="E27" i="52"/>
  <c r="D22" i="54"/>
  <c r="E22" s="1"/>
  <c r="E19"/>
  <c r="E19" i="74"/>
  <c r="E27" s="1"/>
  <c r="E19" i="73"/>
  <c r="E27" s="1"/>
  <c r="G17" i="19"/>
  <c r="F19"/>
  <c r="F21" s="1"/>
  <c r="G29" i="28"/>
  <c r="F31"/>
  <c r="F33" s="1"/>
  <c r="I29" i="23"/>
  <c r="H31"/>
  <c r="H33" s="1"/>
  <c r="G17" i="18"/>
  <c r="F19"/>
  <c r="F21" s="1"/>
  <c r="I29" i="16"/>
  <c r="H31"/>
  <c r="H33" s="1"/>
  <c r="I29" i="20"/>
  <c r="H31"/>
  <c r="H33" s="1"/>
  <c r="F17" i="26"/>
  <c r="E19"/>
  <c r="E21" s="1"/>
  <c r="I29" i="25"/>
  <c r="H31"/>
  <c r="H33" s="1"/>
  <c r="I29" i="14"/>
  <c r="H31"/>
  <c r="H33" s="1"/>
  <c r="I29" i="19"/>
  <c r="H31"/>
  <c r="H33" s="1"/>
  <c r="G17" i="14"/>
  <c r="F19"/>
  <c r="F21" s="1"/>
  <c r="G17" i="24"/>
  <c r="F19"/>
  <c r="F21" s="1"/>
  <c r="I29" i="18"/>
  <c r="H31"/>
  <c r="H33" s="1"/>
  <c r="I29" i="24"/>
  <c r="H31"/>
  <c r="H33" s="1"/>
  <c r="G29" i="27"/>
  <c r="F31"/>
  <c r="F33" s="1"/>
  <c r="G29" i="26"/>
  <c r="F31"/>
  <c r="F33" s="1"/>
  <c r="I29" i="17"/>
  <c r="H31"/>
  <c r="H33" s="1"/>
  <c r="I29" i="21"/>
  <c r="H31"/>
  <c r="H33" s="1"/>
  <c r="G17" i="13"/>
  <c r="F19"/>
  <c r="F21" s="1"/>
  <c r="G17" i="25"/>
  <c r="F19"/>
  <c r="F21" s="1"/>
  <c r="I29" i="13"/>
  <c r="H31"/>
  <c r="H33" s="1"/>
  <c r="G17" i="16"/>
  <c r="F19"/>
  <c r="F21" s="1"/>
  <c r="G17" i="21"/>
  <c r="F19"/>
  <c r="F21" s="1"/>
  <c r="G17" i="20"/>
  <c r="F19"/>
  <c r="F21" s="1"/>
  <c r="I56" i="23"/>
  <c r="H58"/>
  <c r="H60" s="1"/>
  <c r="G56" i="27"/>
  <c r="F58"/>
  <c r="F60" s="1"/>
  <c r="I56" i="19"/>
  <c r="H58"/>
  <c r="H60" s="1"/>
  <c r="F48" i="28"/>
  <c r="E50"/>
  <c r="I56" i="24"/>
  <c r="H58"/>
  <c r="H60" s="1"/>
  <c r="I56" i="18"/>
  <c r="H58"/>
  <c r="I56" i="26"/>
  <c r="H58"/>
  <c r="H60" s="1"/>
  <c r="I56" i="13"/>
  <c r="H58"/>
  <c r="H60" s="1"/>
  <c r="G56" i="28"/>
  <c r="F58"/>
  <c r="F60" s="1"/>
  <c r="I56" i="16"/>
  <c r="H58"/>
  <c r="H60" s="1"/>
  <c r="I56" i="14"/>
  <c r="H58"/>
  <c r="H60" s="1"/>
  <c r="I56" i="25"/>
  <c r="H58"/>
  <c r="I56" i="21"/>
  <c r="H58"/>
  <c r="H60" s="1"/>
  <c r="I56" i="20"/>
  <c r="H58"/>
  <c r="H60" s="1"/>
  <c r="G60" i="25"/>
  <c r="E27" i="36"/>
  <c r="I56" i="17"/>
  <c r="H58"/>
  <c r="H60" s="1"/>
  <c r="G60" i="18"/>
  <c r="E20" i="36"/>
  <c r="F19" i="7"/>
  <c r="F21" s="1"/>
  <c r="G17"/>
  <c r="E21" i="11"/>
  <c r="BS48" i="12"/>
  <c r="BR50"/>
  <c r="BR52" s="1"/>
  <c r="G17" i="4"/>
  <c r="F19"/>
  <c r="G17" i="3"/>
  <c r="F19"/>
  <c r="F21" s="1"/>
  <c r="G17" i="11"/>
  <c r="F19"/>
  <c r="G17" i="10"/>
  <c r="F19"/>
  <c r="F21" s="1"/>
  <c r="I56" i="11"/>
  <c r="H58"/>
  <c r="H60" s="1"/>
  <c r="G17" i="5"/>
  <c r="F19"/>
  <c r="F21" s="1"/>
  <c r="G33" i="11"/>
  <c r="E13" i="36"/>
  <c r="E21" i="4"/>
  <c r="I29" i="12"/>
  <c r="H31"/>
  <c r="H33" s="1"/>
  <c r="BS58"/>
  <c r="BS60" s="1"/>
  <c r="BT56"/>
  <c r="G17" i="6"/>
  <c r="F19"/>
  <c r="F21" s="1"/>
  <c r="G17" i="2"/>
  <c r="F19"/>
  <c r="F21" s="1"/>
  <c r="I29" i="11"/>
  <c r="H31"/>
  <c r="H17" i="12"/>
  <c r="G19"/>
  <c r="G21" s="1"/>
  <c r="C33" i="2"/>
  <c r="BV56" i="9"/>
  <c r="BU58"/>
  <c r="BU60" s="1"/>
  <c r="BV29"/>
  <c r="BU31"/>
  <c r="BU33" s="1"/>
  <c r="G17" l="1"/>
  <c r="G19" s="1"/>
  <c r="G21" s="1"/>
  <c r="F19" i="23"/>
  <c r="F21" s="1"/>
  <c r="F52" i="32"/>
  <c r="D34" i="33"/>
  <c r="H48" i="32"/>
  <c r="G50"/>
  <c r="BY34" i="36"/>
  <c r="F19" i="31"/>
  <c r="F21" s="1"/>
  <c r="G17"/>
  <c r="BW56"/>
  <c r="BV58"/>
  <c r="BV60" s="1"/>
  <c r="G17" i="30"/>
  <c r="F19"/>
  <c r="F21" s="1"/>
  <c r="BW56"/>
  <c r="BV58"/>
  <c r="BV60" s="1"/>
  <c r="BX29" i="31"/>
  <c r="BW31"/>
  <c r="BW33" s="1"/>
  <c r="F17" i="28"/>
  <c r="F19" s="1"/>
  <c r="F21" s="1"/>
  <c r="F19" i="17"/>
  <c r="F21" s="1"/>
  <c r="E19" i="27"/>
  <c r="E21" s="1"/>
  <c r="E27" i="75"/>
  <c r="E27" i="54"/>
  <c r="D52" i="28"/>
  <c r="D17" i="68"/>
  <c r="E27" i="51"/>
  <c r="H17" i="20"/>
  <c r="G19"/>
  <c r="G21" s="1"/>
  <c r="H17" i="16"/>
  <c r="G19"/>
  <c r="G21" s="1"/>
  <c r="H17" i="25"/>
  <c r="G19"/>
  <c r="G21" s="1"/>
  <c r="J29" i="21"/>
  <c r="I31"/>
  <c r="I33" s="1"/>
  <c r="J29" i="23"/>
  <c r="I31"/>
  <c r="I33" s="1"/>
  <c r="G19" i="19"/>
  <c r="G21" s="1"/>
  <c r="H17"/>
  <c r="J29" i="24"/>
  <c r="I31"/>
  <c r="I33" s="1"/>
  <c r="H17"/>
  <c r="G19"/>
  <c r="G21" s="1"/>
  <c r="J29" i="19"/>
  <c r="I31"/>
  <c r="I33" s="1"/>
  <c r="J29" i="14"/>
  <c r="I31"/>
  <c r="I33" s="1"/>
  <c r="H17" i="17"/>
  <c r="G19"/>
  <c r="G21" s="1"/>
  <c r="J29" i="20"/>
  <c r="I31"/>
  <c r="I33" s="1"/>
  <c r="H29" i="26"/>
  <c r="G31"/>
  <c r="G33" s="1"/>
  <c r="G19" i="21"/>
  <c r="G21" s="1"/>
  <c r="H17"/>
  <c r="J29" i="13"/>
  <c r="I31"/>
  <c r="I33" s="1"/>
  <c r="G17" i="27"/>
  <c r="F19"/>
  <c r="F21" s="1"/>
  <c r="G19" i="13"/>
  <c r="G21" s="1"/>
  <c r="H17"/>
  <c r="J29" i="17"/>
  <c r="I31"/>
  <c r="I33" s="1"/>
  <c r="J29" i="18"/>
  <c r="I31"/>
  <c r="I33" s="1"/>
  <c r="H17" i="14"/>
  <c r="G19"/>
  <c r="G21" s="1"/>
  <c r="H17" i="23"/>
  <c r="G19"/>
  <c r="G21" s="1"/>
  <c r="J29" i="25"/>
  <c r="I31"/>
  <c r="I33" s="1"/>
  <c r="G17" i="26"/>
  <c r="F19"/>
  <c r="F21" s="1"/>
  <c r="J29" i="16"/>
  <c r="I31"/>
  <c r="I33" s="1"/>
  <c r="H29" i="27"/>
  <c r="G31"/>
  <c r="G33" s="1"/>
  <c r="H17" i="18"/>
  <c r="G19"/>
  <c r="G21" s="1"/>
  <c r="H29" i="28"/>
  <c r="G31"/>
  <c r="G33" s="1"/>
  <c r="E52"/>
  <c r="E36"/>
  <c r="J56" i="17"/>
  <c r="I58"/>
  <c r="I60" s="1"/>
  <c r="H60" i="25"/>
  <c r="F27" i="36"/>
  <c r="H60" i="18"/>
  <c r="F20" i="36"/>
  <c r="J56" i="20"/>
  <c r="I58"/>
  <c r="I60" s="1"/>
  <c r="J56" i="25"/>
  <c r="I58"/>
  <c r="J56" i="16"/>
  <c r="I58"/>
  <c r="I60" s="1"/>
  <c r="J56" i="13"/>
  <c r="I58"/>
  <c r="I60" s="1"/>
  <c r="J56" i="18"/>
  <c r="I58"/>
  <c r="I58" i="24"/>
  <c r="I60" s="1"/>
  <c r="J56"/>
  <c r="J56" i="19"/>
  <c r="I58"/>
  <c r="I60" s="1"/>
  <c r="J56" i="23"/>
  <c r="I58"/>
  <c r="I60" s="1"/>
  <c r="J56" i="21"/>
  <c r="I58"/>
  <c r="I60" s="1"/>
  <c r="J56" i="14"/>
  <c r="I58"/>
  <c r="I60" s="1"/>
  <c r="H56" i="28"/>
  <c r="G58"/>
  <c r="G60" s="1"/>
  <c r="J56" i="26"/>
  <c r="I58"/>
  <c r="I60" s="1"/>
  <c r="G48" i="28"/>
  <c r="F50"/>
  <c r="H56" i="27"/>
  <c r="G58"/>
  <c r="G60" s="1"/>
  <c r="J29" i="11"/>
  <c r="I31"/>
  <c r="J29" i="12"/>
  <c r="I31"/>
  <c r="I33" s="1"/>
  <c r="J56" i="11"/>
  <c r="I58"/>
  <c r="I60" s="1"/>
  <c r="BU56" i="12"/>
  <c r="BT58"/>
  <c r="BT60" s="1"/>
  <c r="H17" i="11"/>
  <c r="G19"/>
  <c r="F21" i="4"/>
  <c r="I17" i="12"/>
  <c r="H19"/>
  <c r="H21" s="1"/>
  <c r="H17" i="2"/>
  <c r="G19"/>
  <c r="G21" s="1"/>
  <c r="H17" i="5"/>
  <c r="G19"/>
  <c r="G21" s="1"/>
  <c r="H17" i="10"/>
  <c r="G19"/>
  <c r="G21" s="1"/>
  <c r="H17" i="4"/>
  <c r="G19"/>
  <c r="H17" i="7"/>
  <c r="G19"/>
  <c r="G21" s="1"/>
  <c r="H17" i="6"/>
  <c r="G19"/>
  <c r="G21" s="1"/>
  <c r="F21" i="11"/>
  <c r="H33"/>
  <c r="F13" i="36"/>
  <c r="H36" i="12"/>
  <c r="H17" i="3"/>
  <c r="G19"/>
  <c r="G21" s="1"/>
  <c r="BT48" i="12"/>
  <c r="BS50"/>
  <c r="BS52" s="1"/>
  <c r="C34" i="2"/>
  <c r="BW56" i="9"/>
  <c r="BV58"/>
  <c r="BV60" s="1"/>
  <c r="BW29"/>
  <c r="BV31"/>
  <c r="BV33" s="1"/>
  <c r="X3" i="33"/>
  <c r="H17" i="9" l="1"/>
  <c r="I17" s="1"/>
  <c r="G17" i="28"/>
  <c r="G19" s="1"/>
  <c r="G21" s="1"/>
  <c r="G52" i="32"/>
  <c r="E34" i="33"/>
  <c r="I48" i="32"/>
  <c r="H50"/>
  <c r="BX56" i="31"/>
  <c r="BW58"/>
  <c r="BW60" s="1"/>
  <c r="H17"/>
  <c r="G19"/>
  <c r="G21" s="1"/>
  <c r="H17" i="30"/>
  <c r="G19"/>
  <c r="G21" s="1"/>
  <c r="BX56"/>
  <c r="BW58"/>
  <c r="BW60" s="1"/>
  <c r="BY29" i="31"/>
  <c r="BX31"/>
  <c r="BX33" s="1"/>
  <c r="E17" i="68"/>
  <c r="I29" i="28"/>
  <c r="H31"/>
  <c r="H33" s="1"/>
  <c r="I17" i="16"/>
  <c r="H19"/>
  <c r="H21" s="1"/>
  <c r="H19" i="21"/>
  <c r="H21" s="1"/>
  <c r="I17"/>
  <c r="K29" i="23"/>
  <c r="J31"/>
  <c r="J33" s="1"/>
  <c r="K29" i="16"/>
  <c r="J31"/>
  <c r="J33" s="1"/>
  <c r="K29" i="25"/>
  <c r="J31"/>
  <c r="J33" s="1"/>
  <c r="I17" i="14"/>
  <c r="H19"/>
  <c r="H21" s="1"/>
  <c r="J31" i="17"/>
  <c r="J33" s="1"/>
  <c r="K29"/>
  <c r="H17" i="27"/>
  <c r="G19"/>
  <c r="G21" s="1"/>
  <c r="K29" i="20"/>
  <c r="J31"/>
  <c r="J33" s="1"/>
  <c r="K29" i="14"/>
  <c r="J31"/>
  <c r="J33" s="1"/>
  <c r="I17" i="24"/>
  <c r="H19"/>
  <c r="H21" s="1"/>
  <c r="I17" i="19"/>
  <c r="H19"/>
  <c r="H21" s="1"/>
  <c r="I17" i="18"/>
  <c r="H19"/>
  <c r="H21" s="1"/>
  <c r="I29" i="27"/>
  <c r="H31"/>
  <c r="H33" s="1"/>
  <c r="H19" i="13"/>
  <c r="H21" s="1"/>
  <c r="I17"/>
  <c r="H17" i="26"/>
  <c r="G19"/>
  <c r="G21" s="1"/>
  <c r="I17" i="23"/>
  <c r="H19"/>
  <c r="H21" s="1"/>
  <c r="K29" i="18"/>
  <c r="J31"/>
  <c r="J33" s="1"/>
  <c r="K29" i="13"/>
  <c r="J31"/>
  <c r="J33" s="1"/>
  <c r="I29" i="26"/>
  <c r="H31"/>
  <c r="H33" s="1"/>
  <c r="I17" i="17"/>
  <c r="H19"/>
  <c r="H21" s="1"/>
  <c r="K29" i="19"/>
  <c r="J31"/>
  <c r="J33" s="1"/>
  <c r="K29" i="24"/>
  <c r="J31"/>
  <c r="J33" s="1"/>
  <c r="K29" i="21"/>
  <c r="J31"/>
  <c r="J33" s="1"/>
  <c r="I17" i="25"/>
  <c r="H19"/>
  <c r="H21" s="1"/>
  <c r="H19" i="20"/>
  <c r="H21" s="1"/>
  <c r="I17"/>
  <c r="H58" i="27"/>
  <c r="H60" s="1"/>
  <c r="I56"/>
  <c r="K56" i="24"/>
  <c r="J58"/>
  <c r="J60" s="1"/>
  <c r="I60" i="25"/>
  <c r="G27" i="36"/>
  <c r="F52" i="28"/>
  <c r="F36"/>
  <c r="K56" i="26"/>
  <c r="J58"/>
  <c r="J60" s="1"/>
  <c r="K56" i="14"/>
  <c r="J58"/>
  <c r="J60" s="1"/>
  <c r="K56" i="23"/>
  <c r="J58"/>
  <c r="J60" s="1"/>
  <c r="K56" i="13"/>
  <c r="J58"/>
  <c r="J60" s="1"/>
  <c r="K56" i="25"/>
  <c r="J58"/>
  <c r="H48" i="28"/>
  <c r="G50"/>
  <c r="I60" i="18"/>
  <c r="G20" i="36"/>
  <c r="K56" i="17"/>
  <c r="J58"/>
  <c r="J60" s="1"/>
  <c r="I56" i="28"/>
  <c r="H58"/>
  <c r="H60" s="1"/>
  <c r="K56" i="21"/>
  <c r="J58"/>
  <c r="J60" s="1"/>
  <c r="K56" i="19"/>
  <c r="J58"/>
  <c r="J60" s="1"/>
  <c r="K56" i="18"/>
  <c r="J58"/>
  <c r="K56" i="16"/>
  <c r="J58"/>
  <c r="J60" s="1"/>
  <c r="K56" i="20"/>
  <c r="J58"/>
  <c r="J60" s="1"/>
  <c r="I17" i="5"/>
  <c r="H19"/>
  <c r="H21" s="1"/>
  <c r="K56" i="11"/>
  <c r="J58"/>
  <c r="J60" s="1"/>
  <c r="K29" i="12"/>
  <c r="J31"/>
  <c r="J33" s="1"/>
  <c r="BT50"/>
  <c r="BT52" s="1"/>
  <c r="BU48"/>
  <c r="I17" i="2"/>
  <c r="H19"/>
  <c r="H21" s="1"/>
  <c r="G21" i="11"/>
  <c r="I33"/>
  <c r="G13" i="36"/>
  <c r="I17" i="3"/>
  <c r="H19"/>
  <c r="H21" s="1"/>
  <c r="I17" i="7"/>
  <c r="H19"/>
  <c r="H21" s="1"/>
  <c r="H19" i="9"/>
  <c r="H21" s="1"/>
  <c r="G21" i="4"/>
  <c r="I17" i="10"/>
  <c r="H19"/>
  <c r="H21" s="1"/>
  <c r="I17" i="11"/>
  <c r="H19"/>
  <c r="BU58" i="12"/>
  <c r="BU60" s="1"/>
  <c r="BV56"/>
  <c r="K29" i="11"/>
  <c r="J31"/>
  <c r="I17" i="6"/>
  <c r="H19"/>
  <c r="H21" s="1"/>
  <c r="I17" i="4"/>
  <c r="H19"/>
  <c r="J17" i="12"/>
  <c r="I19"/>
  <c r="I21" s="1"/>
  <c r="BX29" i="9"/>
  <c r="BW31"/>
  <c r="BW33" s="1"/>
  <c r="BW58"/>
  <c r="BW60" s="1"/>
  <c r="BX56"/>
  <c r="BX58" s="1"/>
  <c r="BX60" s="1"/>
  <c r="H17" i="28" l="1"/>
  <c r="H19" s="1"/>
  <c r="H21" s="1"/>
  <c r="H52" i="32"/>
  <c r="F34" i="33"/>
  <c r="J48" i="32"/>
  <c r="I50"/>
  <c r="BY56" i="30"/>
  <c r="BZ56" s="1"/>
  <c r="BX58"/>
  <c r="BX60" s="1"/>
  <c r="H19" i="31"/>
  <c r="H21" s="1"/>
  <c r="I17"/>
  <c r="I17" i="30"/>
  <c r="H19"/>
  <c r="H21" s="1"/>
  <c r="BY56" i="31"/>
  <c r="BZ56" s="1"/>
  <c r="BX58"/>
  <c r="BX60" s="1"/>
  <c r="BY31"/>
  <c r="BY33" s="1"/>
  <c r="BZ29"/>
  <c r="BZ31" s="1"/>
  <c r="BZ33" s="1"/>
  <c r="L29" i="21"/>
  <c r="K31"/>
  <c r="K33" s="1"/>
  <c r="L29" i="19"/>
  <c r="K31"/>
  <c r="K33" s="1"/>
  <c r="J29" i="26"/>
  <c r="I31"/>
  <c r="I33" s="1"/>
  <c r="K31" i="18"/>
  <c r="K33" s="1"/>
  <c r="L29"/>
  <c r="I17" i="26"/>
  <c r="H19"/>
  <c r="H21" s="1"/>
  <c r="J17" i="18"/>
  <c r="I19"/>
  <c r="I21" s="1"/>
  <c r="J17" i="24"/>
  <c r="I19"/>
  <c r="I21" s="1"/>
  <c r="K31" i="20"/>
  <c r="K33" s="1"/>
  <c r="L29"/>
  <c r="L29" i="25"/>
  <c r="K31"/>
  <c r="K33" s="1"/>
  <c r="J17" i="16"/>
  <c r="I19"/>
  <c r="I21" s="1"/>
  <c r="J29" i="28"/>
  <c r="I31"/>
  <c r="I33" s="1"/>
  <c r="J17" i="20"/>
  <c r="I19"/>
  <c r="I21" s="1"/>
  <c r="J17" i="25"/>
  <c r="I19"/>
  <c r="I21" s="1"/>
  <c r="L29" i="24"/>
  <c r="K31"/>
  <c r="K33" s="1"/>
  <c r="J17" i="17"/>
  <c r="I19"/>
  <c r="I21" s="1"/>
  <c r="L29" i="13"/>
  <c r="K31"/>
  <c r="K33" s="1"/>
  <c r="J17" i="23"/>
  <c r="I19"/>
  <c r="I21" s="1"/>
  <c r="I19" i="13"/>
  <c r="I21" s="1"/>
  <c r="J17"/>
  <c r="J29" i="27"/>
  <c r="I31"/>
  <c r="I33" s="1"/>
  <c r="J17" i="19"/>
  <c r="I19"/>
  <c r="I21" s="1"/>
  <c r="K31" i="14"/>
  <c r="K33" s="1"/>
  <c r="L29"/>
  <c r="I17" i="27"/>
  <c r="H19"/>
  <c r="H21" s="1"/>
  <c r="J17" i="14"/>
  <c r="I19"/>
  <c r="I21" s="1"/>
  <c r="K31" i="16"/>
  <c r="K33" s="1"/>
  <c r="L29"/>
  <c r="L29" i="23"/>
  <c r="K31"/>
  <c r="K33" s="1"/>
  <c r="L29" i="17"/>
  <c r="K31"/>
  <c r="K33" s="1"/>
  <c r="J17" i="21"/>
  <c r="I19"/>
  <c r="I21" s="1"/>
  <c r="J60" i="25"/>
  <c r="H27" i="36"/>
  <c r="J60" i="18"/>
  <c r="H20" i="36"/>
  <c r="G52" i="28"/>
  <c r="G36"/>
  <c r="L56" i="20"/>
  <c r="K58"/>
  <c r="K60" s="1"/>
  <c r="L56" i="18"/>
  <c r="K58"/>
  <c r="K58" i="21"/>
  <c r="K60" s="1"/>
  <c r="L56"/>
  <c r="K58" i="17"/>
  <c r="K60" s="1"/>
  <c r="L56"/>
  <c r="I48" i="28"/>
  <c r="H50"/>
  <c r="L56" i="13"/>
  <c r="K58"/>
  <c r="K60" s="1"/>
  <c r="K58" i="14"/>
  <c r="K60" s="1"/>
  <c r="L56"/>
  <c r="K58" i="24"/>
  <c r="K60" s="1"/>
  <c r="L56"/>
  <c r="L56" i="16"/>
  <c r="K58"/>
  <c r="K60" s="1"/>
  <c r="L56" i="19"/>
  <c r="K58"/>
  <c r="K60" s="1"/>
  <c r="J56" i="28"/>
  <c r="I58"/>
  <c r="I60" s="1"/>
  <c r="L56" i="25"/>
  <c r="K58"/>
  <c r="L56" i="23"/>
  <c r="K58"/>
  <c r="K60" s="1"/>
  <c r="K58" i="26"/>
  <c r="K60" s="1"/>
  <c r="L56"/>
  <c r="I58" i="27"/>
  <c r="I60" s="1"/>
  <c r="J56"/>
  <c r="C60" i="9"/>
  <c r="C61" s="1"/>
  <c r="J33" i="11"/>
  <c r="H13" i="36"/>
  <c r="L29" i="12"/>
  <c r="K31"/>
  <c r="K33" s="1"/>
  <c r="J17" i="5"/>
  <c r="I19"/>
  <c r="I21" s="1"/>
  <c r="K17" i="12"/>
  <c r="J19"/>
  <c r="J21" s="1"/>
  <c r="J17" i="3"/>
  <c r="I19"/>
  <c r="I21" s="1"/>
  <c r="BV48" i="12"/>
  <c r="BU50"/>
  <c r="BU52" s="1"/>
  <c r="J17" i="6"/>
  <c r="I19"/>
  <c r="I21" s="1"/>
  <c r="J17" i="11"/>
  <c r="I19"/>
  <c r="J17" i="7"/>
  <c r="I19"/>
  <c r="I21" s="1"/>
  <c r="L56" i="11"/>
  <c r="K58"/>
  <c r="K60" s="1"/>
  <c r="L29"/>
  <c r="K31"/>
  <c r="H21"/>
  <c r="H21" i="4"/>
  <c r="J17"/>
  <c r="I19"/>
  <c r="BV58" i="12"/>
  <c r="BV60" s="1"/>
  <c r="BW56"/>
  <c r="J17" i="10"/>
  <c r="I19"/>
  <c r="I21" s="1"/>
  <c r="I19" i="9"/>
  <c r="I21" s="1"/>
  <c r="J17"/>
  <c r="J17" i="2"/>
  <c r="I19"/>
  <c r="I21" s="1"/>
  <c r="BY29" i="9"/>
  <c r="BX31"/>
  <c r="BX33" s="1"/>
  <c r="O39" i="35"/>
  <c r="O40"/>
  <c r="O41"/>
  <c r="O42"/>
  <c r="D6" i="57" s="1"/>
  <c r="O43" i="35"/>
  <c r="D6" i="58" s="1"/>
  <c r="O44" i="35"/>
  <c r="D6" i="59" s="1"/>
  <c r="I17" i="28" l="1"/>
  <c r="I19" s="1"/>
  <c r="I21" s="1"/>
  <c r="D11" i="57"/>
  <c r="E11" s="1"/>
  <c r="D7"/>
  <c r="E7" s="1"/>
  <c r="D8"/>
  <c r="E8" s="1"/>
  <c r="E6"/>
  <c r="D9"/>
  <c r="E9" s="1"/>
  <c r="D10"/>
  <c r="E10" s="1"/>
  <c r="E6" i="58"/>
  <c r="D10"/>
  <c r="E10" s="1"/>
  <c r="D11"/>
  <c r="E11" s="1"/>
  <c r="D12"/>
  <c r="E12" s="1"/>
  <c r="D7"/>
  <c r="E7" s="1"/>
  <c r="D9"/>
  <c r="E9" s="1"/>
  <c r="D8"/>
  <c r="E8" s="1"/>
  <c r="D10" i="59"/>
  <c r="E10" s="1"/>
  <c r="D8"/>
  <c r="E8" s="1"/>
  <c r="E6"/>
  <c r="D9"/>
  <c r="E9" s="1"/>
  <c r="D7"/>
  <c r="E7" s="1"/>
  <c r="D11"/>
  <c r="E11" s="1"/>
  <c r="I52" i="32"/>
  <c r="G34" i="33"/>
  <c r="K48" i="32"/>
  <c r="J50"/>
  <c r="J17" i="31"/>
  <c r="I19"/>
  <c r="I21" s="1"/>
  <c r="J17" i="30"/>
  <c r="I19"/>
  <c r="I21" s="1"/>
  <c r="C33" i="31"/>
  <c r="C34" s="1"/>
  <c r="C49" i="25"/>
  <c r="C48" s="1"/>
  <c r="D48" s="1"/>
  <c r="D50" s="1"/>
  <c r="C49" i="21"/>
  <c r="C48" s="1"/>
  <c r="D48" s="1"/>
  <c r="D50" s="1"/>
  <c r="D52" s="1"/>
  <c r="D6" i="56"/>
  <c r="C49" i="20"/>
  <c r="C48" s="1"/>
  <c r="D48" s="1"/>
  <c r="E48" s="1"/>
  <c r="D6" i="55"/>
  <c r="C49" i="24"/>
  <c r="C48" s="1"/>
  <c r="D48" s="1"/>
  <c r="D50" s="1"/>
  <c r="C49" i="23"/>
  <c r="C48" s="1"/>
  <c r="D48" s="1"/>
  <c r="D50" s="1"/>
  <c r="C49" i="19"/>
  <c r="C48" s="1"/>
  <c r="D48" s="1"/>
  <c r="D50" s="1"/>
  <c r="D6" i="54"/>
  <c r="K17" i="21"/>
  <c r="J19"/>
  <c r="J21" s="1"/>
  <c r="M29" i="16"/>
  <c r="L31"/>
  <c r="L33" s="1"/>
  <c r="J19" i="13"/>
  <c r="J21" s="1"/>
  <c r="K17"/>
  <c r="J17" i="28"/>
  <c r="J17" i="27"/>
  <c r="I19"/>
  <c r="I21" s="1"/>
  <c r="K17" i="19"/>
  <c r="J19"/>
  <c r="J21" s="1"/>
  <c r="M29" i="13"/>
  <c r="L31"/>
  <c r="L33" s="1"/>
  <c r="M29" i="24"/>
  <c r="L31"/>
  <c r="L33" s="1"/>
  <c r="K17" i="16"/>
  <c r="J19"/>
  <c r="J21" s="1"/>
  <c r="L31" i="20"/>
  <c r="L33" s="1"/>
  <c r="M29"/>
  <c r="M29" i="18"/>
  <c r="L31"/>
  <c r="L33" s="1"/>
  <c r="M29" i="17"/>
  <c r="L31"/>
  <c r="L33" s="1"/>
  <c r="M29" i="14"/>
  <c r="L31"/>
  <c r="L33" s="1"/>
  <c r="K17" i="20"/>
  <c r="J19"/>
  <c r="J21" s="1"/>
  <c r="K17" i="18"/>
  <c r="J19"/>
  <c r="J21" s="1"/>
  <c r="M29" i="19"/>
  <c r="L31"/>
  <c r="L33" s="1"/>
  <c r="M29" i="23"/>
  <c r="L31"/>
  <c r="K17" i="14"/>
  <c r="J19"/>
  <c r="J21" s="1"/>
  <c r="J31" i="27"/>
  <c r="J33" s="1"/>
  <c r="K29"/>
  <c r="K17" i="23"/>
  <c r="J19"/>
  <c r="J21" s="1"/>
  <c r="K17" i="17"/>
  <c r="J19"/>
  <c r="J21" s="1"/>
  <c r="K17" i="25"/>
  <c r="J19"/>
  <c r="J21" s="1"/>
  <c r="K29" i="28"/>
  <c r="J31"/>
  <c r="J33" s="1"/>
  <c r="M29" i="25"/>
  <c r="L31"/>
  <c r="L33" s="1"/>
  <c r="K17" i="24"/>
  <c r="J19"/>
  <c r="J21" s="1"/>
  <c r="J17" i="26"/>
  <c r="I19"/>
  <c r="I21" s="1"/>
  <c r="J31"/>
  <c r="J33" s="1"/>
  <c r="K29"/>
  <c r="L31" i="21"/>
  <c r="L33" s="1"/>
  <c r="M29"/>
  <c r="M56" i="17"/>
  <c r="L58"/>
  <c r="L60" s="1"/>
  <c r="K60" i="18"/>
  <c r="I20" i="36"/>
  <c r="M56" i="16"/>
  <c r="L58"/>
  <c r="L60" s="1"/>
  <c r="M56" i="13"/>
  <c r="L58"/>
  <c r="L60" s="1"/>
  <c r="M56" i="18"/>
  <c r="L58"/>
  <c r="M56" i="26"/>
  <c r="L58"/>
  <c r="L60" s="1"/>
  <c r="K60" i="25"/>
  <c r="I27" i="36"/>
  <c r="L58" i="24"/>
  <c r="L60" s="1"/>
  <c r="M56"/>
  <c r="M56" i="14"/>
  <c r="L58"/>
  <c r="L60" s="1"/>
  <c r="H52" i="28"/>
  <c r="H36"/>
  <c r="M56" i="21"/>
  <c r="L58"/>
  <c r="L60" s="1"/>
  <c r="K56" i="27"/>
  <c r="J58"/>
  <c r="J60" s="1"/>
  <c r="M56" i="23"/>
  <c r="L58"/>
  <c r="L60" s="1"/>
  <c r="K56" i="28"/>
  <c r="J58"/>
  <c r="J60" s="1"/>
  <c r="M56" i="25"/>
  <c r="L58"/>
  <c r="M56" i="19"/>
  <c r="L58"/>
  <c r="L60" s="1"/>
  <c r="J48" i="28"/>
  <c r="I50"/>
  <c r="M56" i="20"/>
  <c r="L58"/>
  <c r="L60" s="1"/>
  <c r="K17" i="2"/>
  <c r="J19"/>
  <c r="J21" s="1"/>
  <c r="K17" i="4"/>
  <c r="J19"/>
  <c r="M29" i="11"/>
  <c r="L31"/>
  <c r="J19" i="9"/>
  <c r="J21" s="1"/>
  <c r="K17"/>
  <c r="K17" i="11"/>
  <c r="J19"/>
  <c r="BV50" i="12"/>
  <c r="BV52" s="1"/>
  <c r="BW48"/>
  <c r="L17"/>
  <c r="K19"/>
  <c r="K21" s="1"/>
  <c r="BX56"/>
  <c r="BW58"/>
  <c r="BW60" s="1"/>
  <c r="K17" i="10"/>
  <c r="J19"/>
  <c r="J21" s="1"/>
  <c r="M29" i="12"/>
  <c r="L31"/>
  <c r="L33" s="1"/>
  <c r="I21" i="4"/>
  <c r="K33" i="11"/>
  <c r="I13" i="36"/>
  <c r="M56" i="11"/>
  <c r="L58"/>
  <c r="L60" s="1"/>
  <c r="K17" i="7"/>
  <c r="J19"/>
  <c r="J21" s="1"/>
  <c r="K17" i="6"/>
  <c r="J19"/>
  <c r="J21" s="1"/>
  <c r="K17" i="3"/>
  <c r="J19"/>
  <c r="J21" s="1"/>
  <c r="K17" i="5"/>
  <c r="J19"/>
  <c r="J21" s="1"/>
  <c r="I21" i="11"/>
  <c r="BY31" i="9"/>
  <c r="BY33" s="1"/>
  <c r="BZ29"/>
  <c r="BZ31" s="1"/>
  <c r="BZ33" s="1"/>
  <c r="O50" i="35"/>
  <c r="O49"/>
  <c r="O45"/>
  <c r="D6" i="60" s="1"/>
  <c r="O48" i="35"/>
  <c r="O46"/>
  <c r="D6" i="61" s="1"/>
  <c r="O37" i="35"/>
  <c r="L33" i="23" l="1"/>
  <c r="J25" i="36"/>
  <c r="E48" i="25"/>
  <c r="F48" s="1"/>
  <c r="C49" i="30"/>
  <c r="C48" s="1"/>
  <c r="D48" s="1"/>
  <c r="E48" s="1"/>
  <c r="D6" i="83"/>
  <c r="E15" i="59"/>
  <c r="E15" i="57"/>
  <c r="D9" i="60"/>
  <c r="E9" s="1"/>
  <c r="D7"/>
  <c r="E7" s="1"/>
  <c r="D8"/>
  <c r="E8" s="1"/>
  <c r="D10"/>
  <c r="E10" s="1"/>
  <c r="E6"/>
  <c r="D9" i="61"/>
  <c r="D10"/>
  <c r="E10" s="1"/>
  <c r="E6"/>
  <c r="D8"/>
  <c r="D7"/>
  <c r="C49" i="31"/>
  <c r="C48" s="1"/>
  <c r="D48" s="1"/>
  <c r="E48" s="1"/>
  <c r="D6" i="84"/>
  <c r="E15" i="58"/>
  <c r="J52" i="32"/>
  <c r="H34" i="33"/>
  <c r="L48" i="32"/>
  <c r="K50"/>
  <c r="K17" i="30"/>
  <c r="J19"/>
  <c r="J21" s="1"/>
  <c r="J19" i="31"/>
  <c r="J21" s="1"/>
  <c r="K17"/>
  <c r="D50" i="20"/>
  <c r="D52" s="1"/>
  <c r="E48" i="24"/>
  <c r="E50" s="1"/>
  <c r="E48" i="23"/>
  <c r="F48" s="1"/>
  <c r="E48" i="21"/>
  <c r="E50" s="1"/>
  <c r="E52" s="1"/>
  <c r="E48" i="19"/>
  <c r="F48" s="1"/>
  <c r="E6" i="54"/>
  <c r="D9"/>
  <c r="D7"/>
  <c r="D9" i="68" s="1"/>
  <c r="D8" i="54"/>
  <c r="E6" i="56"/>
  <c r="D7"/>
  <c r="D11"/>
  <c r="E11" s="1"/>
  <c r="D9"/>
  <c r="E9" s="1"/>
  <c r="D8"/>
  <c r="E8" s="1"/>
  <c r="D10"/>
  <c r="E10" s="1"/>
  <c r="C49" i="18"/>
  <c r="C48" s="1"/>
  <c r="D48" s="1"/>
  <c r="E48" s="1"/>
  <c r="D6" i="53"/>
  <c r="D10" i="55"/>
  <c r="E10" s="1"/>
  <c r="D7"/>
  <c r="D9"/>
  <c r="E9" s="1"/>
  <c r="D11"/>
  <c r="E11" s="1"/>
  <c r="E6"/>
  <c r="D8"/>
  <c r="E8" s="1"/>
  <c r="C49" i="26"/>
  <c r="C48" s="1"/>
  <c r="D48" s="1"/>
  <c r="E48" s="1"/>
  <c r="C49" i="27"/>
  <c r="C48" s="1"/>
  <c r="D48" s="1"/>
  <c r="E48" s="1"/>
  <c r="L17" i="24"/>
  <c r="K19"/>
  <c r="K21" s="1"/>
  <c r="L29" i="28"/>
  <c r="K31"/>
  <c r="K33" s="1"/>
  <c r="L17" i="17"/>
  <c r="K19"/>
  <c r="K21" s="1"/>
  <c r="N29" i="23"/>
  <c r="M31"/>
  <c r="M33" s="1"/>
  <c r="L17" i="18"/>
  <c r="K19"/>
  <c r="K21" s="1"/>
  <c r="N29" i="21"/>
  <c r="M31"/>
  <c r="M33" s="1"/>
  <c r="K17" i="26"/>
  <c r="J19"/>
  <c r="J21" s="1"/>
  <c r="N29" i="25"/>
  <c r="M31"/>
  <c r="M33" s="1"/>
  <c r="L17"/>
  <c r="K19"/>
  <c r="K21" s="1"/>
  <c r="L17" i="23"/>
  <c r="K19"/>
  <c r="K21" s="1"/>
  <c r="L17" i="14"/>
  <c r="K19"/>
  <c r="K21" s="1"/>
  <c r="N29" i="19"/>
  <c r="M31"/>
  <c r="M33" s="1"/>
  <c r="N29" i="20"/>
  <c r="M31"/>
  <c r="M33" s="1"/>
  <c r="C33" i="9"/>
  <c r="C34" s="1"/>
  <c r="L29" i="26"/>
  <c r="K31"/>
  <c r="K33" s="1"/>
  <c r="L29" i="27"/>
  <c r="K31"/>
  <c r="K33" s="1"/>
  <c r="L17" i="20"/>
  <c r="K19"/>
  <c r="K21" s="1"/>
  <c r="N29" i="17"/>
  <c r="M31"/>
  <c r="M33" s="1"/>
  <c r="N29" i="24"/>
  <c r="M31"/>
  <c r="M33" s="1"/>
  <c r="L17" i="19"/>
  <c r="K19"/>
  <c r="K21" s="1"/>
  <c r="K17" i="28"/>
  <c r="J19"/>
  <c r="J21" s="1"/>
  <c r="N29" i="16"/>
  <c r="M31"/>
  <c r="M33" s="1"/>
  <c r="L17" i="13"/>
  <c r="K19"/>
  <c r="K21" s="1"/>
  <c r="N29" i="14"/>
  <c r="M31"/>
  <c r="M33" s="1"/>
  <c r="N29" i="18"/>
  <c r="M31"/>
  <c r="M33" s="1"/>
  <c r="L17" i="16"/>
  <c r="K19"/>
  <c r="K21" s="1"/>
  <c r="N29" i="13"/>
  <c r="M31"/>
  <c r="M33" s="1"/>
  <c r="K17" i="27"/>
  <c r="J19"/>
  <c r="J21" s="1"/>
  <c r="L17" i="21"/>
  <c r="K19"/>
  <c r="K21" s="1"/>
  <c r="K48" i="28"/>
  <c r="J50"/>
  <c r="M58" i="26"/>
  <c r="M60" s="1"/>
  <c r="N56"/>
  <c r="L60" i="18"/>
  <c r="J20" i="36"/>
  <c r="N56" i="20"/>
  <c r="M58"/>
  <c r="M60" s="1"/>
  <c r="N56" i="19"/>
  <c r="M58"/>
  <c r="M60" s="1"/>
  <c r="F48" i="20"/>
  <c r="E50"/>
  <c r="E52" s="1"/>
  <c r="L56" i="28"/>
  <c r="K58"/>
  <c r="K60" s="1"/>
  <c r="L56" i="27"/>
  <c r="K58"/>
  <c r="K60" s="1"/>
  <c r="N56" i="21"/>
  <c r="M58"/>
  <c r="M60" s="1"/>
  <c r="N56" i="14"/>
  <c r="M58"/>
  <c r="M60" s="1"/>
  <c r="N56" i="18"/>
  <c r="M58"/>
  <c r="N56" i="16"/>
  <c r="M58"/>
  <c r="M60" s="1"/>
  <c r="M58" i="17"/>
  <c r="M60" s="1"/>
  <c r="N56"/>
  <c r="N56" i="25"/>
  <c r="M58"/>
  <c r="N56" i="23"/>
  <c r="M58"/>
  <c r="M60" s="1"/>
  <c r="N56" i="13"/>
  <c r="M58"/>
  <c r="M60" s="1"/>
  <c r="I52" i="28"/>
  <c r="I36"/>
  <c r="L60" i="25"/>
  <c r="J27" i="36"/>
  <c r="D52" i="24"/>
  <c r="D36"/>
  <c r="D52" i="23"/>
  <c r="D36"/>
  <c r="N56" i="24"/>
  <c r="M58"/>
  <c r="M60" s="1"/>
  <c r="D52" i="25"/>
  <c r="B27" i="33"/>
  <c r="D36" i="25"/>
  <c r="D52" i="19"/>
  <c r="D36"/>
  <c r="L17" i="3"/>
  <c r="K19"/>
  <c r="K21" s="1"/>
  <c r="K19" i="7"/>
  <c r="K21" s="1"/>
  <c r="L17"/>
  <c r="N29" i="12"/>
  <c r="M31"/>
  <c r="M33" s="1"/>
  <c r="BX48"/>
  <c r="BW50"/>
  <c r="BW52" s="1"/>
  <c r="K19" i="9"/>
  <c r="K21" s="1"/>
  <c r="L17"/>
  <c r="J21" i="4"/>
  <c r="BY56" i="12"/>
  <c r="BY58" s="1"/>
  <c r="BY60" s="1"/>
  <c r="BX58"/>
  <c r="BX60" s="1"/>
  <c r="L17" i="5"/>
  <c r="K19"/>
  <c r="K21" s="1"/>
  <c r="L17" i="6"/>
  <c r="K19"/>
  <c r="K21" s="1"/>
  <c r="N56" i="11"/>
  <c r="M58"/>
  <c r="M60" s="1"/>
  <c r="L17" i="10"/>
  <c r="K19"/>
  <c r="K21" s="1"/>
  <c r="J21" i="11"/>
  <c r="L33"/>
  <c r="J13" i="36"/>
  <c r="M17" i="12"/>
  <c r="L19"/>
  <c r="L21" s="1"/>
  <c r="L17" i="11"/>
  <c r="K19"/>
  <c r="N29"/>
  <c r="M31"/>
  <c r="L17" i="2"/>
  <c r="K19"/>
  <c r="K21" s="1"/>
  <c r="L17" i="4"/>
  <c r="K19"/>
  <c r="D50" i="30" l="1"/>
  <c r="D52" s="1"/>
  <c r="E50" i="25"/>
  <c r="C27" i="33" s="1"/>
  <c r="E50" i="23"/>
  <c r="D50" i="31"/>
  <c r="D52" s="1"/>
  <c r="D36" s="1"/>
  <c r="F48" i="24"/>
  <c r="E7" i="61"/>
  <c r="D11"/>
  <c r="E11" s="1"/>
  <c r="E9"/>
  <c r="D13"/>
  <c r="E13" s="1"/>
  <c r="E8"/>
  <c r="D12"/>
  <c r="E12" s="1"/>
  <c r="E15" i="60"/>
  <c r="D9" i="83"/>
  <c r="E9" s="1"/>
  <c r="E6"/>
  <c r="D7"/>
  <c r="D10"/>
  <c r="E10" s="1"/>
  <c r="D8"/>
  <c r="E8" s="1"/>
  <c r="E6" i="84"/>
  <c r="D7"/>
  <c r="E7" s="1"/>
  <c r="D12"/>
  <c r="E12" s="1"/>
  <c r="D9"/>
  <c r="D10"/>
  <c r="E10" s="1"/>
  <c r="D11"/>
  <c r="E11" s="1"/>
  <c r="D8"/>
  <c r="E8" s="1"/>
  <c r="E50" i="19"/>
  <c r="K52" i="32"/>
  <c r="I34" i="33"/>
  <c r="M48" i="32"/>
  <c r="L50"/>
  <c r="D36" i="30"/>
  <c r="L17"/>
  <c r="K19"/>
  <c r="K21" s="1"/>
  <c r="F48"/>
  <c r="E50"/>
  <c r="E52" s="1"/>
  <c r="L17" i="31"/>
  <c r="K19"/>
  <c r="K21" s="1"/>
  <c r="E50"/>
  <c r="E52" s="1"/>
  <c r="E36" s="1"/>
  <c r="F48"/>
  <c r="BY11" i="36"/>
  <c r="F48" i="21"/>
  <c r="G48" s="1"/>
  <c r="D50" i="27"/>
  <c r="D52" s="1"/>
  <c r="E7" i="55"/>
  <c r="E15" s="1"/>
  <c r="E10" i="68" s="1"/>
  <c r="D10"/>
  <c r="D50" i="18"/>
  <c r="D52" s="1"/>
  <c r="E12" i="68"/>
  <c r="D12"/>
  <c r="E7" i="56"/>
  <c r="E15" s="1"/>
  <c r="E11" i="68" s="1"/>
  <c r="D11"/>
  <c r="E14"/>
  <c r="D14"/>
  <c r="E13"/>
  <c r="D13"/>
  <c r="D50" i="26"/>
  <c r="D52" s="1"/>
  <c r="D11" i="54"/>
  <c r="E11" s="1"/>
  <c r="E8"/>
  <c r="D15" i="68"/>
  <c r="D11" i="53"/>
  <c r="E11" s="1"/>
  <c r="D10"/>
  <c r="E10" s="1"/>
  <c r="D9"/>
  <c r="E9" s="1"/>
  <c r="D12"/>
  <c r="E12" s="1"/>
  <c r="E6"/>
  <c r="D8"/>
  <c r="E8" s="1"/>
  <c r="D7"/>
  <c r="D10" i="54"/>
  <c r="E10" s="1"/>
  <c r="E7"/>
  <c r="D12"/>
  <c r="E12" s="1"/>
  <c r="E9"/>
  <c r="L17" i="28"/>
  <c r="K19"/>
  <c r="K21" s="1"/>
  <c r="O29" i="24"/>
  <c r="N31"/>
  <c r="N33" s="1"/>
  <c r="M17" i="20"/>
  <c r="L19"/>
  <c r="L21" s="1"/>
  <c r="M29" i="26"/>
  <c r="L31"/>
  <c r="L33" s="1"/>
  <c r="M17" i="18"/>
  <c r="L19"/>
  <c r="L21" s="1"/>
  <c r="M17" i="17"/>
  <c r="L19"/>
  <c r="L21" s="1"/>
  <c r="M17" i="24"/>
  <c r="L19"/>
  <c r="L21" s="1"/>
  <c r="L17" i="27"/>
  <c r="K19"/>
  <c r="K21" s="1"/>
  <c r="O29" i="14"/>
  <c r="N31"/>
  <c r="N33" s="1"/>
  <c r="N31" i="20"/>
  <c r="N33" s="1"/>
  <c r="O29"/>
  <c r="M17" i="25"/>
  <c r="L19"/>
  <c r="L21" s="1"/>
  <c r="L17" i="26"/>
  <c r="K19"/>
  <c r="K21" s="1"/>
  <c r="L19" i="21"/>
  <c r="L21" s="1"/>
  <c r="M17"/>
  <c r="O29" i="13"/>
  <c r="N31"/>
  <c r="N33" s="1"/>
  <c r="N31" i="18"/>
  <c r="N33" s="1"/>
  <c r="O29"/>
  <c r="O29" i="19"/>
  <c r="N31"/>
  <c r="N33" s="1"/>
  <c r="M17" i="23"/>
  <c r="L19"/>
  <c r="L21" s="1"/>
  <c r="O29" i="25"/>
  <c r="N31"/>
  <c r="N33" s="1"/>
  <c r="M17" i="16"/>
  <c r="L19"/>
  <c r="L21" s="1"/>
  <c r="M17" i="14"/>
  <c r="L19"/>
  <c r="L21" s="1"/>
  <c r="L19" i="13"/>
  <c r="L21" s="1"/>
  <c r="M17"/>
  <c r="O29" i="16"/>
  <c r="N31"/>
  <c r="N33" s="1"/>
  <c r="M17" i="19"/>
  <c r="L19"/>
  <c r="L21" s="1"/>
  <c r="O29" i="17"/>
  <c r="N31"/>
  <c r="N33" s="1"/>
  <c r="M29" i="27"/>
  <c r="L31"/>
  <c r="L33" s="1"/>
  <c r="O29" i="21"/>
  <c r="N31"/>
  <c r="N33" s="1"/>
  <c r="O29" i="23"/>
  <c r="N31"/>
  <c r="N33" s="1"/>
  <c r="M29" i="28"/>
  <c r="L31"/>
  <c r="L33" s="1"/>
  <c r="O56" i="17"/>
  <c r="N58"/>
  <c r="N60" s="1"/>
  <c r="O56" i="14"/>
  <c r="N58"/>
  <c r="N60" s="1"/>
  <c r="M56" i="27"/>
  <c r="L58"/>
  <c r="L60" s="1"/>
  <c r="G48" i="20"/>
  <c r="F50"/>
  <c r="F52" s="1"/>
  <c r="O56"/>
  <c r="N58"/>
  <c r="N60" s="1"/>
  <c r="F48" i="27"/>
  <c r="E50"/>
  <c r="O56" i="26"/>
  <c r="N58"/>
  <c r="N60" s="1"/>
  <c r="G48" i="23"/>
  <c r="F50"/>
  <c r="L48" i="28"/>
  <c r="K50"/>
  <c r="K52" s="1"/>
  <c r="E52" i="25"/>
  <c r="O56" i="23"/>
  <c r="N58"/>
  <c r="N60" s="1"/>
  <c r="O56" i="18"/>
  <c r="N58"/>
  <c r="E52" i="24"/>
  <c r="E36"/>
  <c r="F48" i="18"/>
  <c r="E50"/>
  <c r="G48" i="25"/>
  <c r="F50"/>
  <c r="M60"/>
  <c r="K27" i="36"/>
  <c r="O56" i="21"/>
  <c r="N58"/>
  <c r="N60" s="1"/>
  <c r="M56" i="28"/>
  <c r="L58"/>
  <c r="L60" s="1"/>
  <c r="O56" i="19"/>
  <c r="N58"/>
  <c r="N60" s="1"/>
  <c r="F48" i="26"/>
  <c r="E50"/>
  <c r="E52" i="19"/>
  <c r="E36"/>
  <c r="G48" i="24"/>
  <c r="F50"/>
  <c r="F52" s="1"/>
  <c r="O56" i="16"/>
  <c r="N58"/>
  <c r="N60" s="1"/>
  <c r="G48" i="19"/>
  <c r="F50"/>
  <c r="J52" i="28"/>
  <c r="J36"/>
  <c r="M60" i="18"/>
  <c r="K20" i="36"/>
  <c r="O56" i="25"/>
  <c r="N58"/>
  <c r="E52" i="23"/>
  <c r="E36"/>
  <c r="O56" i="24"/>
  <c r="N58"/>
  <c r="N60" s="1"/>
  <c r="O56" i="13"/>
  <c r="N58"/>
  <c r="N60" s="1"/>
  <c r="O29" i="11"/>
  <c r="N31"/>
  <c r="N17" i="12"/>
  <c r="M19"/>
  <c r="M21" s="1"/>
  <c r="M17" i="7"/>
  <c r="L19"/>
  <c r="L21" s="1"/>
  <c r="K21" i="4"/>
  <c r="K21" i="11"/>
  <c r="O56"/>
  <c r="N58"/>
  <c r="N60" s="1"/>
  <c r="M17" i="5"/>
  <c r="L19"/>
  <c r="L21" s="1"/>
  <c r="BY48" i="12"/>
  <c r="BY50" s="1"/>
  <c r="BY52" s="1"/>
  <c r="BX50"/>
  <c r="BX52" s="1"/>
  <c r="M17" i="4"/>
  <c r="L19"/>
  <c r="M17" i="2"/>
  <c r="L19"/>
  <c r="L21" s="1"/>
  <c r="M17" i="11"/>
  <c r="L19"/>
  <c r="M17" i="10"/>
  <c r="L19"/>
  <c r="L21" s="1"/>
  <c r="L19" i="9"/>
  <c r="L21" s="1"/>
  <c r="M17"/>
  <c r="M33" i="11"/>
  <c r="K13" i="36"/>
  <c r="M17" i="6"/>
  <c r="L19"/>
  <c r="L21" s="1"/>
  <c r="C60" i="12"/>
  <c r="C61" s="1"/>
  <c r="O29"/>
  <c r="N31"/>
  <c r="N33" s="1"/>
  <c r="M17" i="3"/>
  <c r="L19"/>
  <c r="L21" s="1"/>
  <c r="B32" i="36"/>
  <c r="B29"/>
  <c r="B28"/>
  <c r="B33"/>
  <c r="B31"/>
  <c r="B30"/>
  <c r="A62" i="12" l="1"/>
  <c r="E15" i="61"/>
  <c r="E9" i="84"/>
  <c r="E7" i="83"/>
  <c r="E15" s="1"/>
  <c r="E15" i="84"/>
  <c r="F50" i="21"/>
  <c r="F52" s="1"/>
  <c r="B20" i="33"/>
  <c r="L52" i="32"/>
  <c r="J34" i="33"/>
  <c r="N48" i="32"/>
  <c r="M50"/>
  <c r="D36" i="27"/>
  <c r="L19" i="31"/>
  <c r="L21" s="1"/>
  <c r="M17"/>
  <c r="M17" i="30"/>
  <c r="L19"/>
  <c r="L21" s="1"/>
  <c r="G48" i="31"/>
  <c r="F50"/>
  <c r="F52" s="1"/>
  <c r="G48" i="30"/>
  <c r="F50"/>
  <c r="F52" s="1"/>
  <c r="D36" i="26"/>
  <c r="D16" i="68"/>
  <c r="E7" i="53"/>
  <c r="E15" s="1"/>
  <c r="D8" i="68"/>
  <c r="E15" i="54"/>
  <c r="E9" i="68" s="1"/>
  <c r="P29" i="18"/>
  <c r="O31"/>
  <c r="O33" s="1"/>
  <c r="M19" i="21"/>
  <c r="M21" s="1"/>
  <c r="N17"/>
  <c r="P29" i="23"/>
  <c r="O31"/>
  <c r="O33" s="1"/>
  <c r="N29" i="27"/>
  <c r="M31"/>
  <c r="M33" s="1"/>
  <c r="N17" i="19"/>
  <c r="M19"/>
  <c r="M21" s="1"/>
  <c r="N17" i="16"/>
  <c r="M19"/>
  <c r="M21" s="1"/>
  <c r="N17" i="23"/>
  <c r="M19"/>
  <c r="M21" s="1"/>
  <c r="N17" i="25"/>
  <c r="M19"/>
  <c r="M21" s="1"/>
  <c r="P29" i="14"/>
  <c r="O31"/>
  <c r="O33" s="1"/>
  <c r="N17" i="24"/>
  <c r="M19"/>
  <c r="M21" s="1"/>
  <c r="N17" i="18"/>
  <c r="M19"/>
  <c r="M21" s="1"/>
  <c r="N17" i="20"/>
  <c r="M19"/>
  <c r="M21" s="1"/>
  <c r="M17" i="28"/>
  <c r="L19"/>
  <c r="L21" s="1"/>
  <c r="N17" i="13"/>
  <c r="M19"/>
  <c r="M21" s="1"/>
  <c r="O31" i="20"/>
  <c r="O33" s="1"/>
  <c r="P29"/>
  <c r="N29" i="28"/>
  <c r="M31"/>
  <c r="M33" s="1"/>
  <c r="P29" i="21"/>
  <c r="O31"/>
  <c r="O33" s="1"/>
  <c r="P29" i="17"/>
  <c r="O31"/>
  <c r="O33" s="1"/>
  <c r="P29" i="16"/>
  <c r="O31"/>
  <c r="O33" s="1"/>
  <c r="N17" i="14"/>
  <c r="M19"/>
  <c r="M21" s="1"/>
  <c r="P29" i="25"/>
  <c r="O31"/>
  <c r="O33" s="1"/>
  <c r="P29" i="19"/>
  <c r="O31"/>
  <c r="O33" s="1"/>
  <c r="P29" i="13"/>
  <c r="O31"/>
  <c r="O33" s="1"/>
  <c r="M17" i="26"/>
  <c r="L19"/>
  <c r="L21" s="1"/>
  <c r="M17" i="27"/>
  <c r="L19"/>
  <c r="L21" s="1"/>
  <c r="N17" i="17"/>
  <c r="M19"/>
  <c r="M21" s="1"/>
  <c r="N29" i="26"/>
  <c r="M31"/>
  <c r="M33" s="1"/>
  <c r="P29" i="24"/>
  <c r="O31"/>
  <c r="O33" s="1"/>
  <c r="P56"/>
  <c r="O58"/>
  <c r="O60" s="1"/>
  <c r="F52" i="23"/>
  <c r="F36"/>
  <c r="E52" i="27"/>
  <c r="E36"/>
  <c r="A68" i="36"/>
  <c r="L27"/>
  <c r="N60" i="25"/>
  <c r="H48" i="21"/>
  <c r="G50"/>
  <c r="G52" s="1"/>
  <c r="H48" i="19"/>
  <c r="G50"/>
  <c r="H48" i="24"/>
  <c r="G50"/>
  <c r="G52" s="1"/>
  <c r="F50" i="26"/>
  <c r="G48"/>
  <c r="N56" i="28"/>
  <c r="M58"/>
  <c r="M60" s="1"/>
  <c r="G48" i="18"/>
  <c r="F50"/>
  <c r="N60"/>
  <c r="L20" i="36"/>
  <c r="A61"/>
  <c r="P56" i="23"/>
  <c r="O58"/>
  <c r="O60" s="1"/>
  <c r="H48"/>
  <c r="G50"/>
  <c r="G48" i="27"/>
  <c r="F50"/>
  <c r="H48" i="20"/>
  <c r="G50"/>
  <c r="G52" s="1"/>
  <c r="P56" i="14"/>
  <c r="O58"/>
  <c r="O60" s="1"/>
  <c r="F52" i="19"/>
  <c r="F36"/>
  <c r="E52" i="26"/>
  <c r="E36"/>
  <c r="E52" i="18"/>
  <c r="C20" i="33"/>
  <c r="P56" i="13"/>
  <c r="O58"/>
  <c r="O60" s="1"/>
  <c r="O58" i="25"/>
  <c r="P56"/>
  <c r="F52"/>
  <c r="D27" i="33"/>
  <c r="P56" i="18"/>
  <c r="O58"/>
  <c r="P56" i="16"/>
  <c r="O58"/>
  <c r="O60" s="1"/>
  <c r="P56" i="19"/>
  <c r="O58"/>
  <c r="O60" s="1"/>
  <c r="P56" i="21"/>
  <c r="O58"/>
  <c r="O60" s="1"/>
  <c r="H48" i="25"/>
  <c r="G50"/>
  <c r="M48" i="28"/>
  <c r="L50"/>
  <c r="L52" s="1"/>
  <c r="P56" i="26"/>
  <c r="O58"/>
  <c r="O60" s="1"/>
  <c r="P56" i="20"/>
  <c r="O58"/>
  <c r="O60" s="1"/>
  <c r="N56" i="27"/>
  <c r="M58"/>
  <c r="M60" s="1"/>
  <c r="O58" i="17"/>
  <c r="O60" s="1"/>
  <c r="P56"/>
  <c r="C52" i="12"/>
  <c r="C53" s="1"/>
  <c r="N17" i="3"/>
  <c r="M19"/>
  <c r="M21" s="1"/>
  <c r="N17" i="9"/>
  <c r="M19"/>
  <c r="M21" s="1"/>
  <c r="L21" i="4"/>
  <c r="P29" i="12"/>
  <c r="O31"/>
  <c r="O33" s="1"/>
  <c r="M19" i="7"/>
  <c r="M21" s="1"/>
  <c r="N17"/>
  <c r="P29" i="11"/>
  <c r="O31"/>
  <c r="N17" i="10"/>
  <c r="M19"/>
  <c r="M21" s="1"/>
  <c r="N17" i="2"/>
  <c r="M19"/>
  <c r="M21" s="1"/>
  <c r="P56" i="11"/>
  <c r="O58"/>
  <c r="O60" s="1"/>
  <c r="O17" i="12"/>
  <c r="N19"/>
  <c r="N21" s="1"/>
  <c r="L21" i="11"/>
  <c r="N17" i="6"/>
  <c r="M19"/>
  <c r="M21" s="1"/>
  <c r="N17" i="11"/>
  <c r="M19"/>
  <c r="N17" i="4"/>
  <c r="M19"/>
  <c r="N17" i="5"/>
  <c r="M19"/>
  <c r="M21" s="1"/>
  <c r="N33" i="11"/>
  <c r="L13" i="36"/>
  <c r="A54"/>
  <c r="B28" i="33"/>
  <c r="C30" i="36"/>
  <c r="C33"/>
  <c r="C28"/>
  <c r="C29"/>
  <c r="C32"/>
  <c r="B11"/>
  <c r="C31"/>
  <c r="E16" i="68" l="1"/>
  <c r="E8"/>
  <c r="E19" i="69"/>
  <c r="O48" i="32"/>
  <c r="N50"/>
  <c r="M52"/>
  <c r="K34" i="33"/>
  <c r="N17" i="31"/>
  <c r="M19"/>
  <c r="M21" s="1"/>
  <c r="G50"/>
  <c r="G52" s="1"/>
  <c r="H48"/>
  <c r="H48" i="30"/>
  <c r="G50"/>
  <c r="G52" s="1"/>
  <c r="N17"/>
  <c r="M19"/>
  <c r="M21" s="1"/>
  <c r="E15" i="68"/>
  <c r="Q29" i="24"/>
  <c r="P31"/>
  <c r="P33" s="1"/>
  <c r="N17" i="26"/>
  <c r="M19"/>
  <c r="M21" s="1"/>
  <c r="O17" i="14"/>
  <c r="N19"/>
  <c r="N21" s="1"/>
  <c r="Q29" i="17"/>
  <c r="P31"/>
  <c r="P33" s="1"/>
  <c r="O17" i="13"/>
  <c r="N19"/>
  <c r="N21" s="1"/>
  <c r="O17" i="20"/>
  <c r="N19"/>
  <c r="N21" s="1"/>
  <c r="O17" i="24"/>
  <c r="N19"/>
  <c r="N21" s="1"/>
  <c r="O17" i="25"/>
  <c r="N19"/>
  <c r="N21" s="1"/>
  <c r="O29" i="26"/>
  <c r="N31"/>
  <c r="N33" s="1"/>
  <c r="N17" i="27"/>
  <c r="M19"/>
  <c r="M21" s="1"/>
  <c r="Q29" i="13"/>
  <c r="P31"/>
  <c r="P33" s="1"/>
  <c r="Q29" i="25"/>
  <c r="P31"/>
  <c r="P33" s="1"/>
  <c r="Q29" i="16"/>
  <c r="P31"/>
  <c r="P33" s="1"/>
  <c r="Q29" i="21"/>
  <c r="P31"/>
  <c r="P33" s="1"/>
  <c r="N17" i="28"/>
  <c r="M19"/>
  <c r="M21" s="1"/>
  <c r="O17" i="18"/>
  <c r="N19"/>
  <c r="N21" s="1"/>
  <c r="Q29" i="14"/>
  <c r="P31"/>
  <c r="P33" s="1"/>
  <c r="O17" i="21"/>
  <c r="N19"/>
  <c r="N21" s="1"/>
  <c r="O17" i="23"/>
  <c r="N19"/>
  <c r="N21" s="1"/>
  <c r="O17" i="19"/>
  <c r="N19"/>
  <c r="N21" s="1"/>
  <c r="Q29" i="23"/>
  <c r="P31"/>
  <c r="P33" s="1"/>
  <c r="O17" i="17"/>
  <c r="N19"/>
  <c r="N21" s="1"/>
  <c r="Q29" i="19"/>
  <c r="P31"/>
  <c r="P33" s="1"/>
  <c r="O29" i="28"/>
  <c r="N31"/>
  <c r="Q29" i="20"/>
  <c r="P31"/>
  <c r="P33" s="1"/>
  <c r="O17" i="16"/>
  <c r="N19"/>
  <c r="N21" s="1"/>
  <c r="N31" i="27"/>
  <c r="N33" s="1"/>
  <c r="O29"/>
  <c r="P31" i="18"/>
  <c r="P33" s="1"/>
  <c r="Q29"/>
  <c r="G52" i="25"/>
  <c r="E27" i="33"/>
  <c r="O60" i="18"/>
  <c r="M20" i="36"/>
  <c r="Q56" i="25"/>
  <c r="P58"/>
  <c r="G52" i="23"/>
  <c r="G36"/>
  <c r="O56" i="28"/>
  <c r="N58"/>
  <c r="N60" s="1"/>
  <c r="I48" i="24"/>
  <c r="H50"/>
  <c r="H52" s="1"/>
  <c r="H50" i="21"/>
  <c r="H52" s="1"/>
  <c r="I48"/>
  <c r="Q56" i="24"/>
  <c r="P58"/>
  <c r="P60" s="1"/>
  <c r="Q56" i="20"/>
  <c r="P58"/>
  <c r="P60" s="1"/>
  <c r="N48" i="28"/>
  <c r="M50"/>
  <c r="M52" s="1"/>
  <c r="Q56" i="21"/>
  <c r="P58"/>
  <c r="P60" s="1"/>
  <c r="Q56" i="16"/>
  <c r="P58"/>
  <c r="P60" s="1"/>
  <c r="Q56" i="13"/>
  <c r="P58"/>
  <c r="P60" s="1"/>
  <c r="P58" i="14"/>
  <c r="P60" s="1"/>
  <c r="Q56"/>
  <c r="H48" i="27"/>
  <c r="G50"/>
  <c r="N58"/>
  <c r="N60" s="1"/>
  <c r="O56"/>
  <c r="Q56" i="26"/>
  <c r="P58"/>
  <c r="P60" s="1"/>
  <c r="I48" i="25"/>
  <c r="H50"/>
  <c r="Q56" i="19"/>
  <c r="P58"/>
  <c r="P60" s="1"/>
  <c r="Q56" i="18"/>
  <c r="P58"/>
  <c r="O60" i="25"/>
  <c r="M27" i="36"/>
  <c r="I48" i="20"/>
  <c r="H50"/>
  <c r="H52" s="1"/>
  <c r="H50" i="23"/>
  <c r="I48"/>
  <c r="Q56"/>
  <c r="P58"/>
  <c r="P60" s="1"/>
  <c r="F52" i="18"/>
  <c r="D20" i="33"/>
  <c r="H48" i="26"/>
  <c r="G50"/>
  <c r="G52" i="19"/>
  <c r="G36"/>
  <c r="P58" i="17"/>
  <c r="P60" s="1"/>
  <c r="Q56"/>
  <c r="F52" i="27"/>
  <c r="F36"/>
  <c r="H48" i="18"/>
  <c r="G50"/>
  <c r="F52" i="26"/>
  <c r="F36"/>
  <c r="I48" i="19"/>
  <c r="H50"/>
  <c r="M21" i="4"/>
  <c r="N19" i="7"/>
  <c r="N21" s="1"/>
  <c r="O17"/>
  <c r="Q56" i="11"/>
  <c r="P58"/>
  <c r="P60" s="1"/>
  <c r="O17" i="10"/>
  <c r="N19"/>
  <c r="N21" s="1"/>
  <c r="N19" i="9"/>
  <c r="N21" s="1"/>
  <c r="O17"/>
  <c r="M21" i="11"/>
  <c r="O33"/>
  <c r="M13" i="36"/>
  <c r="O17" i="4"/>
  <c r="N19"/>
  <c r="O17" i="5"/>
  <c r="N19"/>
  <c r="N21" s="1"/>
  <c r="O17" i="11"/>
  <c r="N19"/>
  <c r="O17" i="6"/>
  <c r="N19"/>
  <c r="N21" s="1"/>
  <c r="P17" i="12"/>
  <c r="O19"/>
  <c r="O21" s="1"/>
  <c r="O17" i="2"/>
  <c r="N19"/>
  <c r="N21" s="1"/>
  <c r="Q29" i="11"/>
  <c r="P31"/>
  <c r="Q29" i="12"/>
  <c r="P31"/>
  <c r="P33" s="1"/>
  <c r="O17" i="3"/>
  <c r="N19"/>
  <c r="N21" s="1"/>
  <c r="C28" i="33"/>
  <c r="D29" i="36"/>
  <c r="D30"/>
  <c r="D33"/>
  <c r="C11"/>
  <c r="D32"/>
  <c r="D31"/>
  <c r="D28" i="33"/>
  <c r="D28" i="36"/>
  <c r="N52" i="32" l="1"/>
  <c r="A75" i="33"/>
  <c r="L34"/>
  <c r="P48" i="32"/>
  <c r="O50"/>
  <c r="O17" i="30"/>
  <c r="N19"/>
  <c r="I48"/>
  <c r="H50"/>
  <c r="H52" s="1"/>
  <c r="N19" i="31"/>
  <c r="N21" s="1"/>
  <c r="O17"/>
  <c r="I48"/>
  <c r="H50"/>
  <c r="H52" s="1"/>
  <c r="N33" i="28"/>
  <c r="R29" i="19"/>
  <c r="Q31"/>
  <c r="Q33" s="1"/>
  <c r="R29" i="23"/>
  <c r="Q31"/>
  <c r="Q33" s="1"/>
  <c r="P17"/>
  <c r="O19"/>
  <c r="O21" s="1"/>
  <c r="R29" i="14"/>
  <c r="Q31"/>
  <c r="Q33" s="1"/>
  <c r="O17" i="28"/>
  <c r="N19"/>
  <c r="R29" i="16"/>
  <c r="Q31"/>
  <c r="Q33" s="1"/>
  <c r="R29" i="13"/>
  <c r="Q31"/>
  <c r="Q33" s="1"/>
  <c r="P29" i="26"/>
  <c r="O31"/>
  <c r="O33" s="1"/>
  <c r="P17" i="24"/>
  <c r="O19"/>
  <c r="O21" s="1"/>
  <c r="P17" i="13"/>
  <c r="O19"/>
  <c r="O21" s="1"/>
  <c r="P17" i="14"/>
  <c r="O19"/>
  <c r="O21" s="1"/>
  <c r="R29" i="24"/>
  <c r="Q31"/>
  <c r="Q33" s="1"/>
  <c r="P17" i="16"/>
  <c r="O19"/>
  <c r="O21" s="1"/>
  <c r="R29" i="18"/>
  <c r="Q31"/>
  <c r="Q33" s="1"/>
  <c r="P29" i="27"/>
  <c r="O31"/>
  <c r="O33" s="1"/>
  <c r="P29" i="28"/>
  <c r="O31"/>
  <c r="O33" s="1"/>
  <c r="P17" i="17"/>
  <c r="O19"/>
  <c r="O21" s="1"/>
  <c r="P17" i="19"/>
  <c r="O19"/>
  <c r="O21" s="1"/>
  <c r="P17" i="21"/>
  <c r="O19"/>
  <c r="O21" s="1"/>
  <c r="P17" i="18"/>
  <c r="O19"/>
  <c r="O21" s="1"/>
  <c r="R29" i="21"/>
  <c r="Q31"/>
  <c r="Q33" s="1"/>
  <c r="Q31" i="25"/>
  <c r="Q33" s="1"/>
  <c r="R29"/>
  <c r="O17" i="27"/>
  <c r="N19"/>
  <c r="N21" s="1"/>
  <c r="P17" i="25"/>
  <c r="O19"/>
  <c r="O21" s="1"/>
  <c r="P17" i="20"/>
  <c r="O19"/>
  <c r="O21" s="1"/>
  <c r="R29" i="17"/>
  <c r="Q31"/>
  <c r="Q33" s="1"/>
  <c r="O17" i="26"/>
  <c r="N19"/>
  <c r="N21" s="1"/>
  <c r="Q31" i="20"/>
  <c r="Q33" s="1"/>
  <c r="R29"/>
  <c r="H52" i="23"/>
  <c r="H36"/>
  <c r="G52" i="27"/>
  <c r="G36"/>
  <c r="P56" i="28"/>
  <c r="O58"/>
  <c r="O60" s="1"/>
  <c r="P60" i="25"/>
  <c r="N27" i="36"/>
  <c r="H52" i="19"/>
  <c r="H36"/>
  <c r="G52" i="18"/>
  <c r="E20" i="33"/>
  <c r="R56" i="17"/>
  <c r="Q58"/>
  <c r="Q60" s="1"/>
  <c r="G52" i="26"/>
  <c r="G36"/>
  <c r="R56" i="19"/>
  <c r="Q58"/>
  <c r="Q60" s="1"/>
  <c r="R56" i="26"/>
  <c r="Q58"/>
  <c r="Q60" s="1"/>
  <c r="I48" i="27"/>
  <c r="H50"/>
  <c r="R56" i="13"/>
  <c r="Q58"/>
  <c r="Q60" s="1"/>
  <c r="R56" i="16"/>
  <c r="Q58"/>
  <c r="Q60" s="1"/>
  <c r="O48" i="28"/>
  <c r="N50"/>
  <c r="N52" s="1"/>
  <c r="Q58" i="25"/>
  <c r="R56"/>
  <c r="J48" i="23"/>
  <c r="I50"/>
  <c r="R56" i="18"/>
  <c r="Q58"/>
  <c r="J48" i="25"/>
  <c r="I50"/>
  <c r="R56" i="21"/>
  <c r="Q58"/>
  <c r="Q60" s="1"/>
  <c r="Q58" i="20"/>
  <c r="Q60" s="1"/>
  <c r="R56"/>
  <c r="J48" i="21"/>
  <c r="I50"/>
  <c r="I52" s="1"/>
  <c r="J48" i="19"/>
  <c r="I50"/>
  <c r="I48" i="18"/>
  <c r="H50"/>
  <c r="H50" i="26"/>
  <c r="I48"/>
  <c r="R56" i="23"/>
  <c r="Q58"/>
  <c r="Q60" s="1"/>
  <c r="J48" i="20"/>
  <c r="I50"/>
  <c r="I52" s="1"/>
  <c r="P60" i="18"/>
  <c r="N20" i="36"/>
  <c r="H52" i="25"/>
  <c r="F27" i="33"/>
  <c r="P56" i="27"/>
  <c r="O58"/>
  <c r="O60" s="1"/>
  <c r="Q58" i="14"/>
  <c r="Q60" s="1"/>
  <c r="R56"/>
  <c r="R56" i="24"/>
  <c r="Q58"/>
  <c r="Q60" s="1"/>
  <c r="J48"/>
  <c r="I50"/>
  <c r="I52" s="1"/>
  <c r="R29" i="12"/>
  <c r="Q31"/>
  <c r="Q33" s="1"/>
  <c r="P17" i="6"/>
  <c r="O19"/>
  <c r="O21" s="1"/>
  <c r="P17" i="5"/>
  <c r="O19"/>
  <c r="O21" s="1"/>
  <c r="R56" i="11"/>
  <c r="Q58"/>
  <c r="Q60" s="1"/>
  <c r="P33"/>
  <c r="N13" i="36"/>
  <c r="N21" i="11"/>
  <c r="N21" i="4"/>
  <c r="P17" i="7"/>
  <c r="O19"/>
  <c r="O21" s="1"/>
  <c r="R29" i="11"/>
  <c r="Q31"/>
  <c r="P17"/>
  <c r="O19"/>
  <c r="P17" i="3"/>
  <c r="O19"/>
  <c r="O21" s="1"/>
  <c r="Q17" i="12"/>
  <c r="P19"/>
  <c r="P21" s="1"/>
  <c r="P17" i="4"/>
  <c r="O19"/>
  <c r="P17" i="10"/>
  <c r="O19"/>
  <c r="O21" s="1"/>
  <c r="O19" i="9"/>
  <c r="O21" s="1"/>
  <c r="P17"/>
  <c r="P17" i="2"/>
  <c r="O19"/>
  <c r="O21" s="1"/>
  <c r="E29" i="36"/>
  <c r="E28"/>
  <c r="E31"/>
  <c r="D11"/>
  <c r="E33"/>
  <c r="E30"/>
  <c r="E32"/>
  <c r="Q48" i="32" l="1"/>
  <c r="P50"/>
  <c r="O52"/>
  <c r="M34" i="33"/>
  <c r="J48" i="31"/>
  <c r="I50"/>
  <c r="I52" s="1"/>
  <c r="J48" i="30"/>
  <c r="I50"/>
  <c r="I52" s="1"/>
  <c r="P17" i="31"/>
  <c r="O19"/>
  <c r="O21" s="1"/>
  <c r="N21" i="30"/>
  <c r="P17"/>
  <c r="O19"/>
  <c r="O21" s="1"/>
  <c r="N21" i="28"/>
  <c r="S29" i="24"/>
  <c r="R31"/>
  <c r="R33" s="1"/>
  <c r="Q17" i="13"/>
  <c r="P19"/>
  <c r="P21" s="1"/>
  <c r="Q29" i="26"/>
  <c r="P31"/>
  <c r="P33" s="1"/>
  <c r="S29" i="16"/>
  <c r="R31"/>
  <c r="R33" s="1"/>
  <c r="R31" i="14"/>
  <c r="R33" s="1"/>
  <c r="S29"/>
  <c r="S29" i="23"/>
  <c r="R31"/>
  <c r="R33" s="1"/>
  <c r="Q17" i="19"/>
  <c r="P19"/>
  <c r="P21" s="1"/>
  <c r="S29" i="18"/>
  <c r="R31"/>
  <c r="R33" s="1"/>
  <c r="R31" i="17"/>
  <c r="R33" s="1"/>
  <c r="S29"/>
  <c r="Q17" i="25"/>
  <c r="P19"/>
  <c r="P21" s="1"/>
  <c r="Q17" i="18"/>
  <c r="P19"/>
  <c r="P21" s="1"/>
  <c r="Q29" i="28"/>
  <c r="P31"/>
  <c r="P33" s="1"/>
  <c r="P17" i="26"/>
  <c r="O19"/>
  <c r="O21" s="1"/>
  <c r="P19" i="20"/>
  <c r="P21" s="1"/>
  <c r="Q17"/>
  <c r="P17" i="27"/>
  <c r="O19"/>
  <c r="O21" s="1"/>
  <c r="S29" i="21"/>
  <c r="R31"/>
  <c r="R33" s="1"/>
  <c r="P19"/>
  <c r="P21" s="1"/>
  <c r="Q17"/>
  <c r="Q17" i="17"/>
  <c r="P19"/>
  <c r="P21" s="1"/>
  <c r="P31" i="27"/>
  <c r="P33" s="1"/>
  <c r="Q29"/>
  <c r="S29" i="20"/>
  <c r="R31"/>
  <c r="R33" s="1"/>
  <c r="R31" i="25"/>
  <c r="R33" s="1"/>
  <c r="S29"/>
  <c r="Q17" i="16"/>
  <c r="P19"/>
  <c r="P21" s="1"/>
  <c r="Q17" i="14"/>
  <c r="P19"/>
  <c r="P21" s="1"/>
  <c r="Q17" i="24"/>
  <c r="P19"/>
  <c r="P21" s="1"/>
  <c r="S29" i="13"/>
  <c r="R31"/>
  <c r="R33" s="1"/>
  <c r="P17" i="28"/>
  <c r="O19"/>
  <c r="O21" s="1"/>
  <c r="Q17" i="23"/>
  <c r="P19"/>
  <c r="P21" s="1"/>
  <c r="S29" i="19"/>
  <c r="R31"/>
  <c r="R33" s="1"/>
  <c r="K48" i="24"/>
  <c r="J50"/>
  <c r="J52" s="1"/>
  <c r="J50" i="20"/>
  <c r="J52" s="1"/>
  <c r="K48"/>
  <c r="H52" i="26"/>
  <c r="H36"/>
  <c r="K48" i="19"/>
  <c r="J50"/>
  <c r="J52" s="1"/>
  <c r="J50" i="25"/>
  <c r="K48"/>
  <c r="J50" i="23"/>
  <c r="K48"/>
  <c r="H52" i="18"/>
  <c r="F20" i="33"/>
  <c r="Q60" i="18"/>
  <c r="O20" i="36"/>
  <c r="P48" i="28"/>
  <c r="O50"/>
  <c r="O52" s="1"/>
  <c r="S56" i="13"/>
  <c r="R58"/>
  <c r="R60" s="1"/>
  <c r="S56" i="26"/>
  <c r="R58"/>
  <c r="R60" s="1"/>
  <c r="S56" i="24"/>
  <c r="R58"/>
  <c r="R60" s="1"/>
  <c r="Q56" i="27"/>
  <c r="P58"/>
  <c r="P60" s="1"/>
  <c r="S56" i="23"/>
  <c r="R58"/>
  <c r="R60" s="1"/>
  <c r="J48" i="18"/>
  <c r="I50"/>
  <c r="K48" i="21"/>
  <c r="J50"/>
  <c r="J52" s="1"/>
  <c r="S56"/>
  <c r="R58"/>
  <c r="R60" s="1"/>
  <c r="S56" i="18"/>
  <c r="R58"/>
  <c r="R58" i="25"/>
  <c r="S56"/>
  <c r="H52" i="27"/>
  <c r="H36"/>
  <c r="R58" i="14"/>
  <c r="R60" s="1"/>
  <c r="S56"/>
  <c r="J48" i="26"/>
  <c r="I50"/>
  <c r="I52" s="1"/>
  <c r="I52" i="19"/>
  <c r="I36"/>
  <c r="S56" i="20"/>
  <c r="R58"/>
  <c r="R60" s="1"/>
  <c r="I52" i="25"/>
  <c r="G27" i="33"/>
  <c r="I52" i="23"/>
  <c r="I36"/>
  <c r="Q60" i="25"/>
  <c r="O27" i="36"/>
  <c r="S56" i="16"/>
  <c r="R58"/>
  <c r="R60" s="1"/>
  <c r="J48" i="27"/>
  <c r="I50"/>
  <c r="S56" i="19"/>
  <c r="R58"/>
  <c r="R60" s="1"/>
  <c r="S56" i="17"/>
  <c r="R58"/>
  <c r="R60" s="1"/>
  <c r="Q56" i="28"/>
  <c r="P58"/>
  <c r="P60" s="1"/>
  <c r="Q17" i="10"/>
  <c r="P19"/>
  <c r="P21" s="1"/>
  <c r="Q17" i="4"/>
  <c r="P19"/>
  <c r="Q17" i="3"/>
  <c r="P19"/>
  <c r="P21" s="1"/>
  <c r="O21" i="11"/>
  <c r="Q17" i="6"/>
  <c r="P19"/>
  <c r="P21" s="1"/>
  <c r="Q17" i="2"/>
  <c r="P19"/>
  <c r="P21" s="1"/>
  <c r="R17" i="12"/>
  <c r="Q19"/>
  <c r="Q21" s="1"/>
  <c r="Q17" i="11"/>
  <c r="P19"/>
  <c r="P19" i="7"/>
  <c r="P21" s="1"/>
  <c r="Q17"/>
  <c r="Q17" i="9"/>
  <c r="P19"/>
  <c r="P21" s="1"/>
  <c r="O21" i="4"/>
  <c r="Q33" i="11"/>
  <c r="O13" i="36"/>
  <c r="S29" i="11"/>
  <c r="R31"/>
  <c r="S56"/>
  <c r="R58"/>
  <c r="R60" s="1"/>
  <c r="Q17" i="5"/>
  <c r="P19"/>
  <c r="P21" s="1"/>
  <c r="S29" i="12"/>
  <c r="R31"/>
  <c r="R33" s="1"/>
  <c r="E28" i="33"/>
  <c r="A72" i="36"/>
  <c r="L31"/>
  <c r="L29"/>
  <c r="A70"/>
  <c r="A74"/>
  <c r="L33"/>
  <c r="A71"/>
  <c r="A73"/>
  <c r="L28"/>
  <c r="A69"/>
  <c r="F29"/>
  <c r="F33"/>
  <c r="F31"/>
  <c r="F30"/>
  <c r="F32"/>
  <c r="F28"/>
  <c r="E11"/>
  <c r="P52" i="32" l="1"/>
  <c r="N34" i="33"/>
  <c r="R48" i="32"/>
  <c r="Q50"/>
  <c r="K48" i="30"/>
  <c r="J50"/>
  <c r="J52" s="1"/>
  <c r="Q17"/>
  <c r="P19"/>
  <c r="P21" s="1"/>
  <c r="P19" i="31"/>
  <c r="P21" s="1"/>
  <c r="Q17"/>
  <c r="J50"/>
  <c r="J52" s="1"/>
  <c r="K48"/>
  <c r="T29" i="13"/>
  <c r="S31"/>
  <c r="S33" s="1"/>
  <c r="R17" i="14"/>
  <c r="Q19"/>
  <c r="Q21" s="1"/>
  <c r="Q17" i="27"/>
  <c r="P19"/>
  <c r="P21" s="1"/>
  <c r="R17" i="18"/>
  <c r="Q19"/>
  <c r="Q21" s="1"/>
  <c r="T29" i="24"/>
  <c r="S31"/>
  <c r="S33" s="1"/>
  <c r="R17" i="20"/>
  <c r="Q19"/>
  <c r="Q21" s="1"/>
  <c r="S31" i="25"/>
  <c r="S33" s="1"/>
  <c r="T29"/>
  <c r="Q31" i="27"/>
  <c r="Q33" s="1"/>
  <c r="R29"/>
  <c r="Q19" i="21"/>
  <c r="Q21" s="1"/>
  <c r="R17"/>
  <c r="T29" i="17"/>
  <c r="S31"/>
  <c r="S33" s="1"/>
  <c r="T29" i="14"/>
  <c r="S31"/>
  <c r="S33" s="1"/>
  <c r="R17" i="23"/>
  <c r="Q19"/>
  <c r="Q21" s="1"/>
  <c r="Q17" i="26"/>
  <c r="P19"/>
  <c r="P21" s="1"/>
  <c r="Q19" i="19"/>
  <c r="Q21" s="1"/>
  <c r="R17"/>
  <c r="R29" i="26"/>
  <c r="Q31"/>
  <c r="Q33" s="1"/>
  <c r="T29" i="19"/>
  <c r="S31"/>
  <c r="S33" s="1"/>
  <c r="Q17" i="28"/>
  <c r="P19"/>
  <c r="P21" s="1"/>
  <c r="R17" i="24"/>
  <c r="Q19"/>
  <c r="Q21" s="1"/>
  <c r="R17" i="16"/>
  <c r="Q19"/>
  <c r="Q21" s="1"/>
  <c r="T29" i="20"/>
  <c r="S31"/>
  <c r="S33" s="1"/>
  <c r="R17" i="17"/>
  <c r="Q19"/>
  <c r="Q21" s="1"/>
  <c r="T29" i="21"/>
  <c r="S31"/>
  <c r="S33" s="1"/>
  <c r="R29" i="28"/>
  <c r="Q31"/>
  <c r="Q33" s="1"/>
  <c r="R17" i="25"/>
  <c r="Q19"/>
  <c r="Q21" s="1"/>
  <c r="T29" i="18"/>
  <c r="S31"/>
  <c r="S33" s="1"/>
  <c r="T29" i="23"/>
  <c r="S31"/>
  <c r="S33" s="1"/>
  <c r="S31" i="16"/>
  <c r="S33" s="1"/>
  <c r="T29"/>
  <c r="R17" i="13"/>
  <c r="Q19"/>
  <c r="Q21" s="1"/>
  <c r="T56" i="19"/>
  <c r="S58"/>
  <c r="S60" s="1"/>
  <c r="T56" i="16"/>
  <c r="S58"/>
  <c r="S60" s="1"/>
  <c r="T56" i="20"/>
  <c r="S58"/>
  <c r="S60" s="1"/>
  <c r="K48" i="26"/>
  <c r="J50"/>
  <c r="J52" s="1"/>
  <c r="R60" i="18"/>
  <c r="P20" i="36"/>
  <c r="L48" i="23"/>
  <c r="K50"/>
  <c r="L48" i="20"/>
  <c r="K50"/>
  <c r="K52" s="1"/>
  <c r="R56" i="28"/>
  <c r="Q58"/>
  <c r="Q60" s="1"/>
  <c r="R60" i="25"/>
  <c r="P27" i="36"/>
  <c r="K48" i="18"/>
  <c r="J50"/>
  <c r="R56" i="27"/>
  <c r="Q58"/>
  <c r="Q60" s="1"/>
  <c r="T56" i="26"/>
  <c r="S58"/>
  <c r="S60" s="1"/>
  <c r="J52" i="25"/>
  <c r="H27" i="33"/>
  <c r="I52" i="27"/>
  <c r="I36"/>
  <c r="T56" i="14"/>
  <c r="S58"/>
  <c r="S60" s="1"/>
  <c r="T56" i="18"/>
  <c r="S58"/>
  <c r="K50" i="21"/>
  <c r="K52" s="1"/>
  <c r="L48"/>
  <c r="T56" i="23"/>
  <c r="S58"/>
  <c r="S60" s="1"/>
  <c r="T56" i="24"/>
  <c r="S58"/>
  <c r="S60" s="1"/>
  <c r="T56" i="13"/>
  <c r="S58"/>
  <c r="S60" s="1"/>
  <c r="J52" i="23"/>
  <c r="J36"/>
  <c r="L48" i="19"/>
  <c r="K50"/>
  <c r="K52" s="1"/>
  <c r="L48" i="24"/>
  <c r="K50"/>
  <c r="K52" s="1"/>
  <c r="T56" i="21"/>
  <c r="S58"/>
  <c r="S60" s="1"/>
  <c r="Q48" i="28"/>
  <c r="P50"/>
  <c r="P52" s="1"/>
  <c r="T56" i="17"/>
  <c r="S58"/>
  <c r="S60" s="1"/>
  <c r="K48" i="27"/>
  <c r="J50"/>
  <c r="T56" i="25"/>
  <c r="S58"/>
  <c r="I52" i="18"/>
  <c r="G20" i="33"/>
  <c r="L48" i="25"/>
  <c r="K50"/>
  <c r="P21" i="11"/>
  <c r="T29" i="12"/>
  <c r="S31"/>
  <c r="S33" s="1"/>
  <c r="T56" i="11"/>
  <c r="S58"/>
  <c r="S60" s="1"/>
  <c r="R17" i="9"/>
  <c r="Q19"/>
  <c r="Q21" s="1"/>
  <c r="R17" i="11"/>
  <c r="Q19"/>
  <c r="R17" i="2"/>
  <c r="Q19"/>
  <c r="Q21" s="1"/>
  <c r="R17" i="4"/>
  <c r="Q19"/>
  <c r="R33" i="11"/>
  <c r="P13" i="36"/>
  <c r="R17" i="7"/>
  <c r="Q19"/>
  <c r="Q21" s="1"/>
  <c r="R17" i="5"/>
  <c r="Q19"/>
  <c r="Q21" s="1"/>
  <c r="T29" i="11"/>
  <c r="S31"/>
  <c r="S17" i="12"/>
  <c r="R19"/>
  <c r="R21" s="1"/>
  <c r="R17" i="6"/>
  <c r="Q19"/>
  <c r="Q21" s="1"/>
  <c r="R17" i="3"/>
  <c r="Q19"/>
  <c r="Q21" s="1"/>
  <c r="R17" i="10"/>
  <c r="Q19"/>
  <c r="Q21" s="1"/>
  <c r="P21" i="4"/>
  <c r="F28" i="33"/>
  <c r="G32" i="36"/>
  <c r="G31"/>
  <c r="G30"/>
  <c r="F11"/>
  <c r="G28"/>
  <c r="G29"/>
  <c r="G28" i="33"/>
  <c r="G33" i="36"/>
  <c r="S48" i="32" l="1"/>
  <c r="R50"/>
  <c r="Q52"/>
  <c r="O34" i="33"/>
  <c r="L48" i="31"/>
  <c r="K50"/>
  <c r="K52" s="1"/>
  <c r="R17" i="30"/>
  <c r="Q19"/>
  <c r="Q21" s="1"/>
  <c r="R17" i="31"/>
  <c r="Q19"/>
  <c r="Q21" s="1"/>
  <c r="L48" i="30"/>
  <c r="K50"/>
  <c r="K52" s="1"/>
  <c r="S17" i="13"/>
  <c r="R19"/>
  <c r="R21" s="1"/>
  <c r="U29" i="23"/>
  <c r="T31"/>
  <c r="T33" s="1"/>
  <c r="R19" i="25"/>
  <c r="R21" s="1"/>
  <c r="S17"/>
  <c r="U29" i="21"/>
  <c r="T31"/>
  <c r="T33" s="1"/>
  <c r="T31" i="20"/>
  <c r="T33" s="1"/>
  <c r="U29"/>
  <c r="S17" i="24"/>
  <c r="R19"/>
  <c r="R21" s="1"/>
  <c r="U29" i="19"/>
  <c r="T31"/>
  <c r="T33" s="1"/>
  <c r="S17" i="23"/>
  <c r="R19"/>
  <c r="R21" s="1"/>
  <c r="U29" i="17"/>
  <c r="T31"/>
  <c r="T33" s="1"/>
  <c r="S17" i="20"/>
  <c r="R19"/>
  <c r="R21" s="1"/>
  <c r="S17" i="18"/>
  <c r="R19"/>
  <c r="R21" s="1"/>
  <c r="S17" i="14"/>
  <c r="R19"/>
  <c r="R21" s="1"/>
  <c r="R19" i="19"/>
  <c r="R21" s="1"/>
  <c r="S17"/>
  <c r="R31" i="27"/>
  <c r="R33" s="1"/>
  <c r="S29"/>
  <c r="T31" i="16"/>
  <c r="T33" s="1"/>
  <c r="U29"/>
  <c r="S17" i="21"/>
  <c r="R19"/>
  <c r="R21" s="1"/>
  <c r="U29" i="25"/>
  <c r="T31"/>
  <c r="T33" s="1"/>
  <c r="T31" i="18"/>
  <c r="T33" s="1"/>
  <c r="U29"/>
  <c r="S29" i="28"/>
  <c r="R31"/>
  <c r="R33" s="1"/>
  <c r="S17" i="17"/>
  <c r="R19"/>
  <c r="R21" s="1"/>
  <c r="S17" i="16"/>
  <c r="R19"/>
  <c r="R21" s="1"/>
  <c r="R17" i="28"/>
  <c r="Q19"/>
  <c r="Q21" s="1"/>
  <c r="R31" i="26"/>
  <c r="R33" s="1"/>
  <c r="S29"/>
  <c r="R17"/>
  <c r="Q19"/>
  <c r="Q21" s="1"/>
  <c r="U29" i="14"/>
  <c r="T31"/>
  <c r="T33" s="1"/>
  <c r="T31" i="24"/>
  <c r="T33" s="1"/>
  <c r="U29"/>
  <c r="R17" i="27"/>
  <c r="Q19"/>
  <c r="Q21" s="1"/>
  <c r="U29" i="13"/>
  <c r="T31"/>
  <c r="T33" s="1"/>
  <c r="U56" i="26"/>
  <c r="T58"/>
  <c r="T60" s="1"/>
  <c r="L48" i="18"/>
  <c r="K50"/>
  <c r="S56" i="28"/>
  <c r="R58"/>
  <c r="R60" s="1"/>
  <c r="L50" i="23"/>
  <c r="L52" s="1"/>
  <c r="M48"/>
  <c r="L48" i="26"/>
  <c r="K50"/>
  <c r="K52" s="1"/>
  <c r="U56" i="16"/>
  <c r="T58"/>
  <c r="T60" s="1"/>
  <c r="K52" i="25"/>
  <c r="I27" i="33"/>
  <c r="S60" i="25"/>
  <c r="Q27" i="36"/>
  <c r="S60" i="18"/>
  <c r="Q20" i="36"/>
  <c r="S56" i="27"/>
  <c r="R58"/>
  <c r="R60" s="1"/>
  <c r="M48" i="20"/>
  <c r="L50"/>
  <c r="L52" s="1"/>
  <c r="U56"/>
  <c r="T58"/>
  <c r="T60" s="1"/>
  <c r="U56" i="19"/>
  <c r="T58"/>
  <c r="T60" s="1"/>
  <c r="M48" i="25"/>
  <c r="L50"/>
  <c r="U56"/>
  <c r="T58"/>
  <c r="T58" i="17"/>
  <c r="T60" s="1"/>
  <c r="U56"/>
  <c r="U56" i="21"/>
  <c r="T58"/>
  <c r="T60" s="1"/>
  <c r="M48" i="19"/>
  <c r="L50"/>
  <c r="L52" s="1"/>
  <c r="U56" i="13"/>
  <c r="T58"/>
  <c r="T60" s="1"/>
  <c r="U56" i="23"/>
  <c r="T58"/>
  <c r="T60" s="1"/>
  <c r="U56" i="18"/>
  <c r="T58"/>
  <c r="J52" i="27"/>
  <c r="J36"/>
  <c r="L50" i="21"/>
  <c r="L52" s="1"/>
  <c r="M48"/>
  <c r="J52" i="18"/>
  <c r="H20" i="33"/>
  <c r="K52" i="23"/>
  <c r="K36"/>
  <c r="L48" i="27"/>
  <c r="K50"/>
  <c r="K52" s="1"/>
  <c r="R48" i="28"/>
  <c r="Q50"/>
  <c r="Q52" s="1"/>
  <c r="M48" i="24"/>
  <c r="L50"/>
  <c r="L52" s="1"/>
  <c r="U56"/>
  <c r="T58"/>
  <c r="T60" s="1"/>
  <c r="T58" i="14"/>
  <c r="T60" s="1"/>
  <c r="U56"/>
  <c r="S17" i="3"/>
  <c r="R19"/>
  <c r="R21" s="1"/>
  <c r="T17" i="12"/>
  <c r="S19"/>
  <c r="S21" s="1"/>
  <c r="S17" i="2"/>
  <c r="R19"/>
  <c r="R21" s="1"/>
  <c r="S17" i="9"/>
  <c r="R19"/>
  <c r="R21" s="1"/>
  <c r="U29" i="12"/>
  <c r="T31"/>
  <c r="T33" s="1"/>
  <c r="S33" i="11"/>
  <c r="Q13" i="36"/>
  <c r="Q21" i="4"/>
  <c r="Q21" i="11"/>
  <c r="S17" i="6"/>
  <c r="R19"/>
  <c r="R21" s="1"/>
  <c r="U29" i="11"/>
  <c r="T31"/>
  <c r="S17" i="7"/>
  <c r="R19"/>
  <c r="R21" s="1"/>
  <c r="S17" i="4"/>
  <c r="R19"/>
  <c r="S17" i="11"/>
  <c r="R19"/>
  <c r="U56"/>
  <c r="T58"/>
  <c r="T60" s="1"/>
  <c r="S17" i="5"/>
  <c r="R19"/>
  <c r="R21" s="1"/>
  <c r="S17" i="10"/>
  <c r="R19"/>
  <c r="R21" s="1"/>
  <c r="H31" i="36"/>
  <c r="H33"/>
  <c r="H30"/>
  <c r="H32"/>
  <c r="H28" i="33"/>
  <c r="H29" i="36"/>
  <c r="H28"/>
  <c r="G11"/>
  <c r="R52" i="32" l="1"/>
  <c r="P34" i="33"/>
  <c r="T48" i="32"/>
  <c r="S50"/>
  <c r="M48" i="30"/>
  <c r="L50"/>
  <c r="L52" s="1"/>
  <c r="S17"/>
  <c r="R19"/>
  <c r="R21" s="1"/>
  <c r="R19" i="31"/>
  <c r="R21" s="1"/>
  <c r="S17"/>
  <c r="L50"/>
  <c r="L52" s="1"/>
  <c r="M48"/>
  <c r="T29" i="26"/>
  <c r="S31"/>
  <c r="S33" s="1"/>
  <c r="V29" i="20"/>
  <c r="U31"/>
  <c r="U33" s="1"/>
  <c r="S19" i="25"/>
  <c r="S21" s="1"/>
  <c r="T17"/>
  <c r="S17" i="27"/>
  <c r="R19"/>
  <c r="R21" s="1"/>
  <c r="V29" i="14"/>
  <c r="U31"/>
  <c r="U33" s="1"/>
  <c r="T17" i="16"/>
  <c r="S19"/>
  <c r="S21" s="1"/>
  <c r="U31" i="25"/>
  <c r="U33" s="1"/>
  <c r="V29"/>
  <c r="V29" i="17"/>
  <c r="U31"/>
  <c r="U33" s="1"/>
  <c r="V29" i="19"/>
  <c r="U31"/>
  <c r="U33" s="1"/>
  <c r="V29" i="24"/>
  <c r="U31"/>
  <c r="U33" s="1"/>
  <c r="U31" i="18"/>
  <c r="U33" s="1"/>
  <c r="V29"/>
  <c r="S31" i="27"/>
  <c r="S33" s="1"/>
  <c r="T29"/>
  <c r="V29" i="16"/>
  <c r="U31"/>
  <c r="U33" s="1"/>
  <c r="S19" i="19"/>
  <c r="S21" s="1"/>
  <c r="T17"/>
  <c r="T29" i="28"/>
  <c r="S31"/>
  <c r="S33" s="1"/>
  <c r="T17" i="18"/>
  <c r="S19"/>
  <c r="S21" s="1"/>
  <c r="T17" i="13"/>
  <c r="S19"/>
  <c r="S21" s="1"/>
  <c r="V29"/>
  <c r="U31"/>
  <c r="U33" s="1"/>
  <c r="S17" i="26"/>
  <c r="R19"/>
  <c r="R21" s="1"/>
  <c r="S17" i="28"/>
  <c r="R19"/>
  <c r="R21" s="1"/>
  <c r="T17" i="17"/>
  <c r="S19"/>
  <c r="S21" s="1"/>
  <c r="S19" i="21"/>
  <c r="S21" s="1"/>
  <c r="T17"/>
  <c r="T17" i="14"/>
  <c r="S19"/>
  <c r="S21" s="1"/>
  <c r="S19" i="20"/>
  <c r="S21" s="1"/>
  <c r="T17"/>
  <c r="T17" i="23"/>
  <c r="S19"/>
  <c r="S21" s="1"/>
  <c r="T17" i="24"/>
  <c r="S19"/>
  <c r="S21" s="1"/>
  <c r="V29" i="21"/>
  <c r="U31"/>
  <c r="U33" s="1"/>
  <c r="V29" i="23"/>
  <c r="U31"/>
  <c r="U33" s="1"/>
  <c r="V56"/>
  <c r="U58"/>
  <c r="U60" s="1"/>
  <c r="N48" i="19"/>
  <c r="M50"/>
  <c r="M52" s="1"/>
  <c r="N48" i="25"/>
  <c r="M50"/>
  <c r="U58" i="20"/>
  <c r="U60" s="1"/>
  <c r="V56"/>
  <c r="T56" i="27"/>
  <c r="S58"/>
  <c r="S60" s="1"/>
  <c r="V56" i="16"/>
  <c r="U58"/>
  <c r="U60" s="1"/>
  <c r="M48" i="18"/>
  <c r="L50"/>
  <c r="N48" i="24"/>
  <c r="M50"/>
  <c r="M52" s="1"/>
  <c r="M48" i="27"/>
  <c r="L50"/>
  <c r="L52" s="1"/>
  <c r="M50" i="21"/>
  <c r="M52" s="1"/>
  <c r="N48"/>
  <c r="T60" i="18"/>
  <c r="R20" i="36"/>
  <c r="T60" i="25"/>
  <c r="R27" i="36"/>
  <c r="V56" i="24"/>
  <c r="U58"/>
  <c r="U60" s="1"/>
  <c r="S48" i="28"/>
  <c r="R50"/>
  <c r="R52" s="1"/>
  <c r="V56" i="18"/>
  <c r="U58"/>
  <c r="V56" i="13"/>
  <c r="U58"/>
  <c r="U60" s="1"/>
  <c r="U58" i="21"/>
  <c r="U60" s="1"/>
  <c r="V56"/>
  <c r="U58" i="25"/>
  <c r="V56"/>
  <c r="V56" i="19"/>
  <c r="U58"/>
  <c r="U60" s="1"/>
  <c r="M50" i="20"/>
  <c r="M52" s="1"/>
  <c r="N48"/>
  <c r="M48" i="26"/>
  <c r="L50"/>
  <c r="L52" s="1"/>
  <c r="T56" i="28"/>
  <c r="S58"/>
  <c r="S60" s="1"/>
  <c r="U58" i="26"/>
  <c r="U60" s="1"/>
  <c r="V56"/>
  <c r="U58" i="14"/>
  <c r="U60" s="1"/>
  <c r="V56"/>
  <c r="U58" i="17"/>
  <c r="U60" s="1"/>
  <c r="V56"/>
  <c r="J27" i="33"/>
  <c r="L52" i="25"/>
  <c r="M50" i="23"/>
  <c r="M52" s="1"/>
  <c r="N48"/>
  <c r="K52" i="18"/>
  <c r="I20" i="33"/>
  <c r="T33" i="11"/>
  <c r="R13" i="36"/>
  <c r="T17" i="10"/>
  <c r="S19"/>
  <c r="S21" s="1"/>
  <c r="V56" i="11"/>
  <c r="U58"/>
  <c r="U60" s="1"/>
  <c r="T17" i="4"/>
  <c r="S19"/>
  <c r="V29" i="11"/>
  <c r="U31"/>
  <c r="S19" i="9"/>
  <c r="S21" s="1"/>
  <c r="T17"/>
  <c r="U17" i="12"/>
  <c r="T19"/>
  <c r="T21" s="1"/>
  <c r="R21" i="4"/>
  <c r="R21" i="11"/>
  <c r="T17" i="5"/>
  <c r="S19"/>
  <c r="S21" s="1"/>
  <c r="T17" i="11"/>
  <c r="S19"/>
  <c r="T17" i="7"/>
  <c r="S19"/>
  <c r="S21" s="1"/>
  <c r="T17" i="6"/>
  <c r="S19"/>
  <c r="S21" s="1"/>
  <c r="V29" i="12"/>
  <c r="U31"/>
  <c r="U33" s="1"/>
  <c r="T17" i="2"/>
  <c r="S19"/>
  <c r="S21" s="1"/>
  <c r="T17" i="3"/>
  <c r="S19"/>
  <c r="S21" s="1"/>
  <c r="I28" i="36"/>
  <c r="I31"/>
  <c r="H11"/>
  <c r="I32"/>
  <c r="I30"/>
  <c r="I33"/>
  <c r="I28" i="33"/>
  <c r="I29" i="36"/>
  <c r="N24" i="35"/>
  <c r="S52" i="32" l="1"/>
  <c r="Q34" i="33"/>
  <c r="U48" i="32"/>
  <c r="T50"/>
  <c r="M50" i="31"/>
  <c r="M52" s="1"/>
  <c r="N48"/>
  <c r="T17" i="30"/>
  <c r="S19"/>
  <c r="S21" s="1"/>
  <c r="T17" i="31"/>
  <c r="S19"/>
  <c r="S21" s="1"/>
  <c r="N48" i="30"/>
  <c r="M50"/>
  <c r="M52" s="1"/>
  <c r="V31" i="25"/>
  <c r="V33" s="1"/>
  <c r="W29"/>
  <c r="U17" i="23"/>
  <c r="T19"/>
  <c r="T21" s="1"/>
  <c r="U17" i="17"/>
  <c r="T19"/>
  <c r="T21" s="1"/>
  <c r="T19" i="13"/>
  <c r="T21" s="1"/>
  <c r="U17"/>
  <c r="W29" i="19"/>
  <c r="V31"/>
  <c r="V33" s="1"/>
  <c r="W29" i="14"/>
  <c r="V31"/>
  <c r="V33" s="1"/>
  <c r="U29" i="26"/>
  <c r="T31"/>
  <c r="T33" s="1"/>
  <c r="T19" i="20"/>
  <c r="T21" s="1"/>
  <c r="U17"/>
  <c r="U17" i="21"/>
  <c r="T19"/>
  <c r="T21" s="1"/>
  <c r="T19" i="19"/>
  <c r="T21" s="1"/>
  <c r="U17"/>
  <c r="T31" i="27"/>
  <c r="T33" s="1"/>
  <c r="U29"/>
  <c r="W29" i="18"/>
  <c r="V31"/>
  <c r="V33" s="1"/>
  <c r="U17" i="25"/>
  <c r="T19"/>
  <c r="T21" s="1"/>
  <c r="W29" i="21"/>
  <c r="V31"/>
  <c r="V33" s="1"/>
  <c r="U17" i="14"/>
  <c r="T19"/>
  <c r="T21" s="1"/>
  <c r="T17" i="26"/>
  <c r="S19"/>
  <c r="S21" s="1"/>
  <c r="U29" i="28"/>
  <c r="T31"/>
  <c r="T33" s="1"/>
  <c r="W29" i="16"/>
  <c r="V31"/>
  <c r="V33" s="1"/>
  <c r="W29" i="23"/>
  <c r="V31"/>
  <c r="V33" s="1"/>
  <c r="U17" i="24"/>
  <c r="T19"/>
  <c r="T21" s="1"/>
  <c r="T17" i="28"/>
  <c r="S19"/>
  <c r="S21" s="1"/>
  <c r="W29" i="13"/>
  <c r="V31"/>
  <c r="V33" s="1"/>
  <c r="U17" i="18"/>
  <c r="T19"/>
  <c r="T21" s="1"/>
  <c r="W29" i="24"/>
  <c r="V31"/>
  <c r="V33" s="1"/>
  <c r="W29" i="17"/>
  <c r="V31"/>
  <c r="V33" s="1"/>
  <c r="U17" i="16"/>
  <c r="T19"/>
  <c r="T21" s="1"/>
  <c r="T17" i="27"/>
  <c r="S19"/>
  <c r="S21" s="1"/>
  <c r="W29" i="20"/>
  <c r="V31"/>
  <c r="V33" s="1"/>
  <c r="U56" i="28"/>
  <c r="T58"/>
  <c r="T60" s="1"/>
  <c r="U60" i="25"/>
  <c r="S27" i="36"/>
  <c r="W56" i="13"/>
  <c r="V58"/>
  <c r="V60" s="1"/>
  <c r="T48" i="28"/>
  <c r="S50"/>
  <c r="S52" s="1"/>
  <c r="O48" i="24"/>
  <c r="N50"/>
  <c r="N52" s="1"/>
  <c r="W56" i="16"/>
  <c r="V58"/>
  <c r="V60" s="1"/>
  <c r="O48" i="19"/>
  <c r="N50"/>
  <c r="N52" s="1"/>
  <c r="W56" i="14"/>
  <c r="V58"/>
  <c r="V60" s="1"/>
  <c r="N50" i="20"/>
  <c r="N52" s="1"/>
  <c r="O48"/>
  <c r="W56" i="25"/>
  <c r="V58"/>
  <c r="O48" i="21"/>
  <c r="N50"/>
  <c r="N52" s="1"/>
  <c r="V58" i="20"/>
  <c r="V60" s="1"/>
  <c r="W56"/>
  <c r="O48" i="23"/>
  <c r="N50"/>
  <c r="N52" s="1"/>
  <c r="V58" i="17"/>
  <c r="V60" s="1"/>
  <c r="W56"/>
  <c r="W56" i="26"/>
  <c r="V58"/>
  <c r="V60" s="1"/>
  <c r="W56" i="21"/>
  <c r="V58"/>
  <c r="V60" s="1"/>
  <c r="U60" i="18"/>
  <c r="S20" i="36"/>
  <c r="L52" i="18"/>
  <c r="J20" i="33"/>
  <c r="M52" i="25"/>
  <c r="K27" i="33"/>
  <c r="N48" i="26"/>
  <c r="M50"/>
  <c r="M52" s="1"/>
  <c r="W56" i="19"/>
  <c r="V58"/>
  <c r="V60" s="1"/>
  <c r="V58" i="18"/>
  <c r="W56"/>
  <c r="V58" i="24"/>
  <c r="V60" s="1"/>
  <c r="W56"/>
  <c r="N48" i="27"/>
  <c r="M50"/>
  <c r="M52" s="1"/>
  <c r="N48" i="18"/>
  <c r="M50"/>
  <c r="U56" i="27"/>
  <c r="T58"/>
  <c r="T60" s="1"/>
  <c r="N50" i="25"/>
  <c r="O48"/>
  <c r="W56" i="23"/>
  <c r="V58"/>
  <c r="V60" s="1"/>
  <c r="T19" i="9"/>
  <c r="T21" s="1"/>
  <c r="U17"/>
  <c r="S21" i="4"/>
  <c r="U17" i="3"/>
  <c r="T19"/>
  <c r="T21" s="1"/>
  <c r="W29" i="12"/>
  <c r="V31"/>
  <c r="V33" s="1"/>
  <c r="T19" i="7"/>
  <c r="T21" s="1"/>
  <c r="U17"/>
  <c r="U17" i="5"/>
  <c r="T19"/>
  <c r="T21" s="1"/>
  <c r="U17" i="4"/>
  <c r="T19"/>
  <c r="U17" i="10"/>
  <c r="T19"/>
  <c r="T21" s="1"/>
  <c r="U33" i="11"/>
  <c r="S13" i="36"/>
  <c r="S21" i="11"/>
  <c r="U17" i="2"/>
  <c r="T19"/>
  <c r="T21" s="1"/>
  <c r="U17" i="6"/>
  <c r="T19"/>
  <c r="T21" s="1"/>
  <c r="U17" i="11"/>
  <c r="T19"/>
  <c r="V17" i="12"/>
  <c r="U19"/>
  <c r="U21" s="1"/>
  <c r="W29" i="11"/>
  <c r="V31"/>
  <c r="W56"/>
  <c r="V58"/>
  <c r="V60" s="1"/>
  <c r="J32" i="36"/>
  <c r="I11"/>
  <c r="J33"/>
  <c r="J30"/>
  <c r="J29"/>
  <c r="J28"/>
  <c r="J31"/>
  <c r="V48" i="32" l="1"/>
  <c r="U50"/>
  <c r="T52"/>
  <c r="R34" i="33"/>
  <c r="O48" i="30"/>
  <c r="N50"/>
  <c r="U17"/>
  <c r="T19"/>
  <c r="T21" s="1"/>
  <c r="O48" i="31"/>
  <c r="N50"/>
  <c r="N52" s="1"/>
  <c r="T19"/>
  <c r="T21" s="1"/>
  <c r="U17"/>
  <c r="X29" i="25"/>
  <c r="W31"/>
  <c r="W33" s="1"/>
  <c r="U17" i="27"/>
  <c r="T19"/>
  <c r="T21" s="1"/>
  <c r="V17" i="18"/>
  <c r="U19"/>
  <c r="U21" s="1"/>
  <c r="W31" i="23"/>
  <c r="W33" s="1"/>
  <c r="X29"/>
  <c r="V17" i="21"/>
  <c r="U19"/>
  <c r="U21" s="1"/>
  <c r="X29" i="19"/>
  <c r="W31"/>
  <c r="W33" s="1"/>
  <c r="V17" i="17"/>
  <c r="U19"/>
  <c r="U21" s="1"/>
  <c r="V17" i="19"/>
  <c r="U19"/>
  <c r="U21" s="1"/>
  <c r="U19" i="20"/>
  <c r="U21" s="1"/>
  <c r="V17"/>
  <c r="V17" i="13"/>
  <c r="U19"/>
  <c r="U21" s="1"/>
  <c r="V29" i="27"/>
  <c r="U31"/>
  <c r="U33" s="1"/>
  <c r="X29" i="17"/>
  <c r="W31"/>
  <c r="W33" s="1"/>
  <c r="U17" i="28"/>
  <c r="T19"/>
  <c r="T21" s="1"/>
  <c r="V29"/>
  <c r="U31"/>
  <c r="U33" s="1"/>
  <c r="V17" i="14"/>
  <c r="U19"/>
  <c r="U21" s="1"/>
  <c r="V17" i="25"/>
  <c r="U19"/>
  <c r="U21" s="1"/>
  <c r="V29" i="26"/>
  <c r="U31"/>
  <c r="U33" s="1"/>
  <c r="X29" i="20"/>
  <c r="W31"/>
  <c r="W33" s="1"/>
  <c r="V17" i="16"/>
  <c r="U19"/>
  <c r="U21" s="1"/>
  <c r="W31" i="24"/>
  <c r="W33" s="1"/>
  <c r="X29"/>
  <c r="X29" i="13"/>
  <c r="W31"/>
  <c r="W33" s="1"/>
  <c r="V17" i="24"/>
  <c r="U19"/>
  <c r="U21" s="1"/>
  <c r="X29" i="16"/>
  <c r="W31"/>
  <c r="W33" s="1"/>
  <c r="U17" i="26"/>
  <c r="T19"/>
  <c r="T21" s="1"/>
  <c r="X29" i="21"/>
  <c r="W31"/>
  <c r="W33" s="1"/>
  <c r="W31" i="18"/>
  <c r="W33" s="1"/>
  <c r="X29"/>
  <c r="X29" i="14"/>
  <c r="W31"/>
  <c r="W33" s="1"/>
  <c r="V17" i="23"/>
  <c r="U19"/>
  <c r="U21" s="1"/>
  <c r="O50" i="25"/>
  <c r="P48"/>
  <c r="X56" i="24"/>
  <c r="W58"/>
  <c r="W60" s="1"/>
  <c r="N52" i="25"/>
  <c r="A68" i="33"/>
  <c r="L27"/>
  <c r="O48" i="18"/>
  <c r="N50"/>
  <c r="X56" i="19"/>
  <c r="W58"/>
  <c r="W60" s="1"/>
  <c r="O50" i="23"/>
  <c r="O52" s="1"/>
  <c r="P48"/>
  <c r="P48" i="21"/>
  <c r="O50"/>
  <c r="O52" s="1"/>
  <c r="P48" i="19"/>
  <c r="O50"/>
  <c r="O52" s="1"/>
  <c r="X56" i="13"/>
  <c r="W58"/>
  <c r="W60" s="1"/>
  <c r="X56" i="18"/>
  <c r="W58"/>
  <c r="W58" i="17"/>
  <c r="W60" s="1"/>
  <c r="X56"/>
  <c r="X56" i="20"/>
  <c r="W58"/>
  <c r="W60" s="1"/>
  <c r="V60" i="25"/>
  <c r="T27" i="36"/>
  <c r="M52" i="18"/>
  <c r="K20" i="33"/>
  <c r="O50" i="20"/>
  <c r="O52" s="1"/>
  <c r="P48"/>
  <c r="W58" i="26"/>
  <c r="W60" s="1"/>
  <c r="X56"/>
  <c r="P48" i="24"/>
  <c r="O50"/>
  <c r="O52" s="1"/>
  <c r="V56" i="28"/>
  <c r="U58"/>
  <c r="U60" s="1"/>
  <c r="X56" i="23"/>
  <c r="W58"/>
  <c r="W60" s="1"/>
  <c r="V56" i="27"/>
  <c r="U58"/>
  <c r="U60" s="1"/>
  <c r="O48"/>
  <c r="N50"/>
  <c r="N52" s="1"/>
  <c r="V60" i="18"/>
  <c r="T20" i="36"/>
  <c r="O48" i="26"/>
  <c r="N50"/>
  <c r="N52" s="1"/>
  <c r="X56" i="21"/>
  <c r="W58"/>
  <c r="W60" s="1"/>
  <c r="W58" i="25"/>
  <c r="X56"/>
  <c r="X56" i="14"/>
  <c r="W58"/>
  <c r="W60" s="1"/>
  <c r="X56" i="16"/>
  <c r="W58"/>
  <c r="W60" s="1"/>
  <c r="U48" i="28"/>
  <c r="T50"/>
  <c r="T52" s="1"/>
  <c r="V17" i="2"/>
  <c r="U19"/>
  <c r="U21" s="1"/>
  <c r="V17" i="3"/>
  <c r="U19"/>
  <c r="U21" s="1"/>
  <c r="X29" i="11"/>
  <c r="W31"/>
  <c r="X56"/>
  <c r="W58"/>
  <c r="W60" s="1"/>
  <c r="W17" i="12"/>
  <c r="V19"/>
  <c r="V21" s="1"/>
  <c r="V17" i="6"/>
  <c r="U19"/>
  <c r="U21" s="1"/>
  <c r="V17" i="10"/>
  <c r="U19"/>
  <c r="U21" s="1"/>
  <c r="V17" i="5"/>
  <c r="U19"/>
  <c r="U21" s="1"/>
  <c r="X29" i="12"/>
  <c r="W31"/>
  <c r="W33" s="1"/>
  <c r="V33" i="11"/>
  <c r="T13" i="36"/>
  <c r="T21" i="11"/>
  <c r="T21" i="4"/>
  <c r="V17" i="7"/>
  <c r="U19"/>
  <c r="U21" s="1"/>
  <c r="U19" i="9"/>
  <c r="U21" s="1"/>
  <c r="V17"/>
  <c r="V17" i="11"/>
  <c r="U19"/>
  <c r="V17" i="4"/>
  <c r="U19"/>
  <c r="J28" i="33"/>
  <c r="K28" i="36"/>
  <c r="K33"/>
  <c r="J11"/>
  <c r="K30"/>
  <c r="K32"/>
  <c r="K29"/>
  <c r="K31"/>
  <c r="U52" i="32" l="1"/>
  <c r="S34" i="33"/>
  <c r="W48" i="32"/>
  <c r="V50"/>
  <c r="V17" i="31"/>
  <c r="U19"/>
  <c r="U21" s="1"/>
  <c r="V17" i="30"/>
  <c r="U19"/>
  <c r="U21" s="1"/>
  <c r="N52"/>
  <c r="L32" i="33"/>
  <c r="P48" i="31"/>
  <c r="O50"/>
  <c r="O52" s="1"/>
  <c r="P48" i="30"/>
  <c r="O50"/>
  <c r="O52" s="1"/>
  <c r="Y29" i="14"/>
  <c r="X31"/>
  <c r="X33" s="1"/>
  <c r="Y29" i="16"/>
  <c r="X31"/>
  <c r="X33" s="1"/>
  <c r="W17"/>
  <c r="V19"/>
  <c r="V21" s="1"/>
  <c r="W17" i="14"/>
  <c r="V19"/>
  <c r="V21" s="1"/>
  <c r="V17" i="28"/>
  <c r="U19"/>
  <c r="U21" s="1"/>
  <c r="W29" i="27"/>
  <c r="V31"/>
  <c r="V33" s="1"/>
  <c r="W17" i="17"/>
  <c r="V19"/>
  <c r="V21" s="1"/>
  <c r="Y29" i="25"/>
  <c r="X31"/>
  <c r="X33" s="1"/>
  <c r="X31" i="18"/>
  <c r="X33" s="1"/>
  <c r="Y29"/>
  <c r="Y29" i="24"/>
  <c r="X31"/>
  <c r="X33" s="1"/>
  <c r="Y29" i="23"/>
  <c r="X31"/>
  <c r="X33" s="1"/>
  <c r="W17" i="20"/>
  <c r="V19"/>
  <c r="V21" s="1"/>
  <c r="Y29" i="21"/>
  <c r="X31"/>
  <c r="X33" s="1"/>
  <c r="Y29" i="13"/>
  <c r="X31"/>
  <c r="X33" s="1"/>
  <c r="W29" i="26"/>
  <c r="V31"/>
  <c r="V33" s="1"/>
  <c r="W17" i="21"/>
  <c r="V19"/>
  <c r="V21" s="1"/>
  <c r="W17" i="18"/>
  <c r="V19"/>
  <c r="V21" s="1"/>
  <c r="W17" i="23"/>
  <c r="V19"/>
  <c r="V21" s="1"/>
  <c r="V17" i="26"/>
  <c r="U19"/>
  <c r="U21" s="1"/>
  <c r="W17" i="24"/>
  <c r="V19"/>
  <c r="V21" s="1"/>
  <c r="Y29" i="20"/>
  <c r="X31"/>
  <c r="X33" s="1"/>
  <c r="W17" i="25"/>
  <c r="V19"/>
  <c r="V21" s="1"/>
  <c r="W29" i="28"/>
  <c r="V31"/>
  <c r="V33" s="1"/>
  <c r="Y29" i="17"/>
  <c r="X31"/>
  <c r="X33" s="1"/>
  <c r="W17" i="13"/>
  <c r="V19"/>
  <c r="V21" s="1"/>
  <c r="V19" i="19"/>
  <c r="V21" s="1"/>
  <c r="W17"/>
  <c r="Y29"/>
  <c r="X31"/>
  <c r="X33" s="1"/>
  <c r="V17" i="27"/>
  <c r="U19"/>
  <c r="U21" s="1"/>
  <c r="W60" i="25"/>
  <c r="U27" i="36"/>
  <c r="P48" i="27"/>
  <c r="O50"/>
  <c r="O52" s="1"/>
  <c r="Y56" i="13"/>
  <c r="X58"/>
  <c r="X60" s="1"/>
  <c r="Y56" i="26"/>
  <c r="X58"/>
  <c r="X60" s="1"/>
  <c r="W60" i="18"/>
  <c r="U20" i="36"/>
  <c r="N52" i="18"/>
  <c r="A61" i="33"/>
  <c r="L20"/>
  <c r="O52" i="25"/>
  <c r="M27" i="33"/>
  <c r="V48" i="28"/>
  <c r="U50"/>
  <c r="U52" s="1"/>
  <c r="Y56" i="14"/>
  <c r="X58"/>
  <c r="X60" s="1"/>
  <c r="Y56" i="21"/>
  <c r="X58"/>
  <c r="X60" s="1"/>
  <c r="W56" i="27"/>
  <c r="V58"/>
  <c r="V60" s="1"/>
  <c r="W56" i="28"/>
  <c r="V58"/>
  <c r="V60" s="1"/>
  <c r="Y56" i="20"/>
  <c r="X58"/>
  <c r="X60" s="1"/>
  <c r="Y56" i="18"/>
  <c r="X58"/>
  <c r="Q48" i="19"/>
  <c r="P50"/>
  <c r="P52" s="1"/>
  <c r="O50" i="18"/>
  <c r="P48"/>
  <c r="Y56" i="16"/>
  <c r="X58"/>
  <c r="X60" s="1"/>
  <c r="P48" i="26"/>
  <c r="O50"/>
  <c r="O52" s="1"/>
  <c r="Y56" i="23"/>
  <c r="X58"/>
  <c r="X60" s="1"/>
  <c r="Q48" i="24"/>
  <c r="P50"/>
  <c r="P52" s="1"/>
  <c r="P50" i="21"/>
  <c r="P52" s="1"/>
  <c r="Q48"/>
  <c r="Y56" i="19"/>
  <c r="X58"/>
  <c r="X60" s="1"/>
  <c r="P50" i="25"/>
  <c r="Q48"/>
  <c r="P50" i="23"/>
  <c r="P52" s="1"/>
  <c r="Q48"/>
  <c r="Y56" i="25"/>
  <c r="X58"/>
  <c r="Q48" i="20"/>
  <c r="P50"/>
  <c r="P52" s="1"/>
  <c r="Y56" i="17"/>
  <c r="X58"/>
  <c r="X60" s="1"/>
  <c r="Y56" i="24"/>
  <c r="X58"/>
  <c r="X60" s="1"/>
  <c r="W17" i="11"/>
  <c r="V19"/>
  <c r="W17" i="7"/>
  <c r="V19"/>
  <c r="V21" s="1"/>
  <c r="Y29" i="12"/>
  <c r="X31"/>
  <c r="X33" s="1"/>
  <c r="W17" i="10"/>
  <c r="V19"/>
  <c r="V21" s="1"/>
  <c r="Y29" i="11"/>
  <c r="X31"/>
  <c r="U21" i="4"/>
  <c r="W17" i="9"/>
  <c r="V19"/>
  <c r="V21" s="1"/>
  <c r="W17" i="4"/>
  <c r="V19"/>
  <c r="W17" i="6"/>
  <c r="V19"/>
  <c r="V21" s="1"/>
  <c r="W17" i="3"/>
  <c r="V19"/>
  <c r="V21" s="1"/>
  <c r="W17" i="5"/>
  <c r="V19"/>
  <c r="V21" s="1"/>
  <c r="Y56" i="11"/>
  <c r="X58"/>
  <c r="X60" s="1"/>
  <c r="U21"/>
  <c r="W33"/>
  <c r="U13" i="36"/>
  <c r="X17" i="12"/>
  <c r="W19"/>
  <c r="W21" s="1"/>
  <c r="W17" i="2"/>
  <c r="V19"/>
  <c r="V21" s="1"/>
  <c r="K28" i="33"/>
  <c r="K11" i="36"/>
  <c r="X48" i="32" l="1"/>
  <c r="W50"/>
  <c r="V52"/>
  <c r="T34" i="33"/>
  <c r="Q48" i="31"/>
  <c r="P50"/>
  <c r="P52" s="1"/>
  <c r="W17" i="30"/>
  <c r="V19"/>
  <c r="V21" s="1"/>
  <c r="Q48"/>
  <c r="P50"/>
  <c r="P52" s="1"/>
  <c r="V19" i="31"/>
  <c r="V21" s="1"/>
  <c r="W17"/>
  <c r="Y31" i="18"/>
  <c r="Y33" s="1"/>
  <c r="Z29"/>
  <c r="Z29" i="19"/>
  <c r="Y31"/>
  <c r="Y33" s="1"/>
  <c r="X29" i="28"/>
  <c r="W31"/>
  <c r="W33" s="1"/>
  <c r="W17" i="26"/>
  <c r="V19"/>
  <c r="V21" s="1"/>
  <c r="X17" i="18"/>
  <c r="W19"/>
  <c r="W21" s="1"/>
  <c r="Z29" i="21"/>
  <c r="Y31"/>
  <c r="Y33" s="1"/>
  <c r="Z29" i="23"/>
  <c r="Y31"/>
  <c r="Y33" s="1"/>
  <c r="X17" i="17"/>
  <c r="W19"/>
  <c r="W21" s="1"/>
  <c r="X17" i="16"/>
  <c r="W19"/>
  <c r="W21" s="1"/>
  <c r="X17" i="19"/>
  <c r="W19"/>
  <c r="W21" s="1"/>
  <c r="X17" i="13"/>
  <c r="W19"/>
  <c r="W21" s="1"/>
  <c r="Z29" i="20"/>
  <c r="Y31"/>
  <c r="Y33" s="1"/>
  <c r="X29" i="26"/>
  <c r="W31"/>
  <c r="W33" s="1"/>
  <c r="W17" i="28"/>
  <c r="V19"/>
  <c r="V21" s="1"/>
  <c r="Z29" i="14"/>
  <c r="Y31"/>
  <c r="Y33" s="1"/>
  <c r="W17" i="27"/>
  <c r="V19"/>
  <c r="V21" s="1"/>
  <c r="Z29" i="17"/>
  <c r="Y31"/>
  <c r="Y33" s="1"/>
  <c r="W19" i="25"/>
  <c r="W21" s="1"/>
  <c r="X17"/>
  <c r="X17" i="24"/>
  <c r="W19"/>
  <c r="W21" s="1"/>
  <c r="X17" i="23"/>
  <c r="W19"/>
  <c r="W21" s="1"/>
  <c r="W19" i="21"/>
  <c r="W21" s="1"/>
  <c r="X17"/>
  <c r="Z29" i="13"/>
  <c r="Y31"/>
  <c r="Y33" s="1"/>
  <c r="X17" i="20"/>
  <c r="W19"/>
  <c r="W21" s="1"/>
  <c r="Z29" i="24"/>
  <c r="Y31"/>
  <c r="Y33" s="1"/>
  <c r="Z29" i="25"/>
  <c r="Y31"/>
  <c r="Y33" s="1"/>
  <c r="X29" i="27"/>
  <c r="W31"/>
  <c r="W33" s="1"/>
  <c r="X17" i="14"/>
  <c r="W19"/>
  <c r="W21" s="1"/>
  <c r="Z29" i="16"/>
  <c r="Y31"/>
  <c r="Y33" s="1"/>
  <c r="Z56" i="24"/>
  <c r="Y58"/>
  <c r="Y60" s="1"/>
  <c r="R48" i="20"/>
  <c r="Q50"/>
  <c r="Q52" s="1"/>
  <c r="Z56" i="19"/>
  <c r="Y58"/>
  <c r="Y60" s="1"/>
  <c r="R48" i="24"/>
  <c r="Q50"/>
  <c r="Q52" s="1"/>
  <c r="Q48" i="26"/>
  <c r="P50"/>
  <c r="P52" s="1"/>
  <c r="O52" i="18"/>
  <c r="M20" i="33"/>
  <c r="Z56" i="18"/>
  <c r="Y58"/>
  <c r="X56" i="28"/>
  <c r="W58"/>
  <c r="W60" s="1"/>
  <c r="Z56" i="21"/>
  <c r="Y58"/>
  <c r="Y60" s="1"/>
  <c r="W48" i="28"/>
  <c r="V50"/>
  <c r="V52" s="1"/>
  <c r="X60" i="25"/>
  <c r="V27" i="36"/>
  <c r="Q50" i="25"/>
  <c r="R48"/>
  <c r="Q50" i="21"/>
  <c r="Q52" s="1"/>
  <c r="R48"/>
  <c r="Y58" i="26"/>
  <c r="Y60" s="1"/>
  <c r="Z56"/>
  <c r="Q48" i="27"/>
  <c r="P50"/>
  <c r="P52" s="1"/>
  <c r="Y58" i="17"/>
  <c r="Y60" s="1"/>
  <c r="Z56"/>
  <c r="Z56" i="25"/>
  <c r="Y58"/>
  <c r="P52"/>
  <c r="N27" i="33"/>
  <c r="Z56" i="23"/>
  <c r="Y58"/>
  <c r="Y60" s="1"/>
  <c r="Z56" i="16"/>
  <c r="Y58"/>
  <c r="Y60" s="1"/>
  <c r="R48" i="19"/>
  <c r="Q50"/>
  <c r="Q52" s="1"/>
  <c r="Z56" i="20"/>
  <c r="Y58"/>
  <c r="Y60" s="1"/>
  <c r="X56" i="27"/>
  <c r="W58"/>
  <c r="W60" s="1"/>
  <c r="Y58" i="14"/>
  <c r="Y60" s="1"/>
  <c r="Z56"/>
  <c r="R48" i="23"/>
  <c r="Q50"/>
  <c r="Q52" s="1"/>
  <c r="Q48" i="18"/>
  <c r="P50"/>
  <c r="X60"/>
  <c r="V20" i="36"/>
  <c r="Z56" i="13"/>
  <c r="Y58"/>
  <c r="Y60" s="1"/>
  <c r="X17" i="5"/>
  <c r="W19"/>
  <c r="W21" s="1"/>
  <c r="X17" i="6"/>
  <c r="W19"/>
  <c r="W21" s="1"/>
  <c r="Z29" i="11"/>
  <c r="Y31"/>
  <c r="Z29" i="12"/>
  <c r="Y31"/>
  <c r="Y33" s="1"/>
  <c r="V21" i="4"/>
  <c r="X17"/>
  <c r="W19"/>
  <c r="W19" i="7"/>
  <c r="W21" s="1"/>
  <c r="X17"/>
  <c r="X17" i="2"/>
  <c r="W19"/>
  <c r="W21" s="1"/>
  <c r="Z56" i="11"/>
  <c r="Y58"/>
  <c r="Y60" s="1"/>
  <c r="X17" i="3"/>
  <c r="W19"/>
  <c r="W21" s="1"/>
  <c r="X17" i="10"/>
  <c r="W19"/>
  <c r="W21" s="1"/>
  <c r="X33" i="11"/>
  <c r="V13" i="36"/>
  <c r="V21" i="11"/>
  <c r="Y17" i="12"/>
  <c r="X19"/>
  <c r="X21" s="1"/>
  <c r="W19" i="9"/>
  <c r="W21" s="1"/>
  <c r="X17"/>
  <c r="X17" i="11"/>
  <c r="W19"/>
  <c r="A69" i="33"/>
  <c r="L28"/>
  <c r="A52" i="36"/>
  <c r="L11"/>
  <c r="M31"/>
  <c r="M29"/>
  <c r="M28"/>
  <c r="M30"/>
  <c r="M33"/>
  <c r="M32"/>
  <c r="W52" i="32" l="1"/>
  <c r="U34" i="33"/>
  <c r="Y48" i="32"/>
  <c r="X50"/>
  <c r="X17" i="31"/>
  <c r="W19"/>
  <c r="W21" s="1"/>
  <c r="X17" i="30"/>
  <c r="W19"/>
  <c r="W21" s="1"/>
  <c r="R48"/>
  <c r="Q50"/>
  <c r="Q52" s="1"/>
  <c r="R48" i="31"/>
  <c r="Q50"/>
  <c r="Q52" s="1"/>
  <c r="AA29" i="25"/>
  <c r="Z31"/>
  <c r="Z33" s="1"/>
  <c r="X19" i="20"/>
  <c r="X21" s="1"/>
  <c r="Y17"/>
  <c r="Y17" i="24"/>
  <c r="X19"/>
  <c r="X21" s="1"/>
  <c r="Z31" i="14"/>
  <c r="Z33" s="1"/>
  <c r="AA29"/>
  <c r="Y17" i="13"/>
  <c r="X19"/>
  <c r="X21" s="1"/>
  <c r="Z31" i="23"/>
  <c r="Z33" s="1"/>
  <c r="AA29"/>
  <c r="Y17" i="18"/>
  <c r="X19"/>
  <c r="X21" s="1"/>
  <c r="Y29" i="28"/>
  <c r="X31"/>
  <c r="X33" s="1"/>
  <c r="Y17" i="25"/>
  <c r="X19"/>
  <c r="X21" s="1"/>
  <c r="Y17" i="21"/>
  <c r="X19"/>
  <c r="X21" s="1"/>
  <c r="Y17" i="14"/>
  <c r="X19"/>
  <c r="X21" s="1"/>
  <c r="AA29" i="17"/>
  <c r="Z31"/>
  <c r="Z33" s="1"/>
  <c r="Y29" i="26"/>
  <c r="X31"/>
  <c r="X33" s="1"/>
  <c r="Y17" i="16"/>
  <c r="X19"/>
  <c r="X21" s="1"/>
  <c r="AA29"/>
  <c r="Z31"/>
  <c r="Z33" s="1"/>
  <c r="Y29" i="27"/>
  <c r="X31"/>
  <c r="X33" s="1"/>
  <c r="AA29" i="24"/>
  <c r="Z31"/>
  <c r="Z33" s="1"/>
  <c r="AA29" i="13"/>
  <c r="Z31"/>
  <c r="Z33" s="1"/>
  <c r="Y17" i="23"/>
  <c r="X19"/>
  <c r="X21" s="1"/>
  <c r="X17" i="27"/>
  <c r="W19"/>
  <c r="W21" s="1"/>
  <c r="X17" i="28"/>
  <c r="W19"/>
  <c r="W21" s="1"/>
  <c r="Z31" i="20"/>
  <c r="Z33" s="1"/>
  <c r="AA29"/>
  <c r="Y17" i="19"/>
  <c r="X19"/>
  <c r="X21" s="1"/>
  <c r="Y17" i="17"/>
  <c r="X19"/>
  <c r="X21" s="1"/>
  <c r="AA29" i="21"/>
  <c r="Z31"/>
  <c r="Z33" s="1"/>
  <c r="X17" i="26"/>
  <c r="W19"/>
  <c r="W21" s="1"/>
  <c r="AA29" i="19"/>
  <c r="Z31"/>
  <c r="Z33" s="1"/>
  <c r="AA29" i="18"/>
  <c r="Z31"/>
  <c r="Z33" s="1"/>
  <c r="P52"/>
  <c r="N20" i="33"/>
  <c r="Z58" i="14"/>
  <c r="Z60" s="1"/>
  <c r="AA56"/>
  <c r="AA56" i="17"/>
  <c r="Z58"/>
  <c r="Z60" s="1"/>
  <c r="AA56" i="26"/>
  <c r="Z58"/>
  <c r="Z60" s="1"/>
  <c r="S48" i="25"/>
  <c r="R50"/>
  <c r="AA56" i="13"/>
  <c r="Z58"/>
  <c r="Z60" s="1"/>
  <c r="R48" i="18"/>
  <c r="Q50"/>
  <c r="AA56" i="20"/>
  <c r="Z58"/>
  <c r="Z60" s="1"/>
  <c r="AA56" i="16"/>
  <c r="Z58"/>
  <c r="Z60" s="1"/>
  <c r="O27" i="33"/>
  <c r="Q52" i="25"/>
  <c r="X48" i="28"/>
  <c r="W50"/>
  <c r="W52" s="1"/>
  <c r="Y56"/>
  <c r="X58"/>
  <c r="X60" s="1"/>
  <c r="R50" i="24"/>
  <c r="R52" s="1"/>
  <c r="S48"/>
  <c r="S48" i="20"/>
  <c r="R50"/>
  <c r="R52" s="1"/>
  <c r="Y60" i="25"/>
  <c r="W27" i="36"/>
  <c r="S48" i="21"/>
  <c r="R50"/>
  <c r="R52" s="1"/>
  <c r="Y60" i="18"/>
  <c r="W20" i="36"/>
  <c r="S48" i="23"/>
  <c r="R50"/>
  <c r="R52" s="1"/>
  <c r="X58" i="27"/>
  <c r="X60" s="1"/>
  <c r="Y56"/>
  <c r="S48" i="19"/>
  <c r="R50"/>
  <c r="R52" s="1"/>
  <c r="AA56" i="23"/>
  <c r="Z58"/>
  <c r="Z60" s="1"/>
  <c r="AA56" i="25"/>
  <c r="Z58"/>
  <c r="R48" i="27"/>
  <c r="Q50"/>
  <c r="Q52" s="1"/>
  <c r="AA56" i="21"/>
  <c r="Z58"/>
  <c r="Z60" s="1"/>
  <c r="AA56" i="18"/>
  <c r="Z58"/>
  <c r="R48" i="26"/>
  <c r="Q50"/>
  <c r="Q52" s="1"/>
  <c r="AA56" i="19"/>
  <c r="Z58"/>
  <c r="Z60" s="1"/>
  <c r="Z58" i="24"/>
  <c r="Z60" s="1"/>
  <c r="AA56"/>
  <c r="Y17" i="10"/>
  <c r="X19"/>
  <c r="X21" s="1"/>
  <c r="AA29" i="11"/>
  <c r="Z31"/>
  <c r="W21"/>
  <c r="W21" i="4"/>
  <c r="Y17"/>
  <c r="X19"/>
  <c r="Y17" i="6"/>
  <c r="X19"/>
  <c r="X21" s="1"/>
  <c r="Y17" i="11"/>
  <c r="X19"/>
  <c r="Z17" i="12"/>
  <c r="Y19"/>
  <c r="Y21" s="1"/>
  <c r="Y17" i="3"/>
  <c r="X19"/>
  <c r="X21" s="1"/>
  <c r="Y17" i="2"/>
  <c r="X19"/>
  <c r="X21" s="1"/>
  <c r="AA29" i="12"/>
  <c r="Z31"/>
  <c r="Z33" s="1"/>
  <c r="Y17" i="9"/>
  <c r="X19"/>
  <c r="X21" s="1"/>
  <c r="Y17" i="7"/>
  <c r="X19"/>
  <c r="X21" s="1"/>
  <c r="Y33" i="11"/>
  <c r="W13" i="36"/>
  <c r="AA56" i="11"/>
  <c r="Z58"/>
  <c r="Z60" s="1"/>
  <c r="X19" i="5"/>
  <c r="X21" s="1"/>
  <c r="Y17"/>
  <c r="M28" i="33"/>
  <c r="N31" i="36"/>
  <c r="N32"/>
  <c r="N33"/>
  <c r="N30"/>
  <c r="N28"/>
  <c r="N28" i="33"/>
  <c r="M11" i="36"/>
  <c r="N29"/>
  <c r="Z48" i="32" l="1"/>
  <c r="Y50"/>
  <c r="X52"/>
  <c r="V34" i="33"/>
  <c r="S48" i="31"/>
  <c r="R50"/>
  <c r="R52" s="1"/>
  <c r="Y17" i="30"/>
  <c r="X19"/>
  <c r="X21" s="1"/>
  <c r="S48"/>
  <c r="R50"/>
  <c r="R52" s="1"/>
  <c r="X19" i="31"/>
  <c r="X21" s="1"/>
  <c r="Y17"/>
  <c r="AB29" i="19"/>
  <c r="AA31"/>
  <c r="AA33" s="1"/>
  <c r="Z17"/>
  <c r="Y19"/>
  <c r="Y21" s="1"/>
  <c r="AA31" i="20"/>
  <c r="AA33" s="1"/>
  <c r="AB29"/>
  <c r="AA31" i="23"/>
  <c r="AA33" s="1"/>
  <c r="AB29"/>
  <c r="AB29" i="14"/>
  <c r="AA31"/>
  <c r="AA33" s="1"/>
  <c r="Z17" i="20"/>
  <c r="Y19"/>
  <c r="Y21" s="1"/>
  <c r="AB29" i="21"/>
  <c r="AA31"/>
  <c r="AA33" s="1"/>
  <c r="AB29" i="18"/>
  <c r="AA31"/>
  <c r="AA33" s="1"/>
  <c r="Y17" i="26"/>
  <c r="X19"/>
  <c r="X21" s="1"/>
  <c r="Z17" i="17"/>
  <c r="Y19"/>
  <c r="Y21" s="1"/>
  <c r="Y17" i="27"/>
  <c r="X19"/>
  <c r="X21" s="1"/>
  <c r="AB29" i="13"/>
  <c r="AA31"/>
  <c r="AA33" s="1"/>
  <c r="Z29" i="27"/>
  <c r="Y31"/>
  <c r="Y33" s="1"/>
  <c r="Z17" i="16"/>
  <c r="Y19"/>
  <c r="Y21" s="1"/>
  <c r="AB29" i="17"/>
  <c r="AA31"/>
  <c r="AA33" s="1"/>
  <c r="Z17" i="21"/>
  <c r="Y19"/>
  <c r="Y21" s="1"/>
  <c r="Z29" i="28"/>
  <c r="Y31"/>
  <c r="Y33" s="1"/>
  <c r="Y17"/>
  <c r="X19"/>
  <c r="X21" s="1"/>
  <c r="Z17" i="23"/>
  <c r="Y19"/>
  <c r="Y21" s="1"/>
  <c r="AB29" i="24"/>
  <c r="AA31"/>
  <c r="AA33" s="1"/>
  <c r="AB29" i="16"/>
  <c r="AA31"/>
  <c r="AA33" s="1"/>
  <c r="Z29" i="26"/>
  <c r="Y31"/>
  <c r="Y33" s="1"/>
  <c r="Z17" i="14"/>
  <c r="Y19"/>
  <c r="Y21" s="1"/>
  <c r="Z17" i="25"/>
  <c r="Y19"/>
  <c r="Y21" s="1"/>
  <c r="Z17" i="18"/>
  <c r="Y19"/>
  <c r="Y21" s="1"/>
  <c r="Y19" i="13"/>
  <c r="Y21" s="1"/>
  <c r="Z17"/>
  <c r="Z17" i="24"/>
  <c r="Y19"/>
  <c r="Y21" s="1"/>
  <c r="AB29" i="25"/>
  <c r="AA31"/>
  <c r="AA33" s="1"/>
  <c r="AA58" i="24"/>
  <c r="AA60" s="1"/>
  <c r="AB56"/>
  <c r="Z60" i="25"/>
  <c r="X27" i="36"/>
  <c r="AB56" i="14"/>
  <c r="AA58"/>
  <c r="AA60" s="1"/>
  <c r="S48" i="26"/>
  <c r="R50"/>
  <c r="R52" s="1"/>
  <c r="AB56" i="21"/>
  <c r="AA58"/>
  <c r="AA60" s="1"/>
  <c r="AB56" i="25"/>
  <c r="AA58"/>
  <c r="T48" i="19"/>
  <c r="S50"/>
  <c r="S52" s="1"/>
  <c r="T48" i="23"/>
  <c r="S50"/>
  <c r="S52" s="1"/>
  <c r="S50" i="21"/>
  <c r="S52" s="1"/>
  <c r="T48"/>
  <c r="T48" i="20"/>
  <c r="S50"/>
  <c r="S52" s="1"/>
  <c r="Z56" i="28"/>
  <c r="Y58"/>
  <c r="Y60" s="1"/>
  <c r="AA58" i="20"/>
  <c r="AA60" s="1"/>
  <c r="AB56"/>
  <c r="AB56" i="13"/>
  <c r="AA58"/>
  <c r="AA60" s="1"/>
  <c r="AB56" i="26"/>
  <c r="AA58"/>
  <c r="AA60" s="1"/>
  <c r="Z60" i="18"/>
  <c r="X20" i="36"/>
  <c r="Z56" i="27"/>
  <c r="Y58"/>
  <c r="Y60" s="1"/>
  <c r="S50" i="24"/>
  <c r="S52" s="1"/>
  <c r="T48"/>
  <c r="Q52" i="18"/>
  <c r="O20" i="33"/>
  <c r="R52" i="25"/>
  <c r="P27" i="33"/>
  <c r="AB56" i="19"/>
  <c r="AA58"/>
  <c r="AA60" s="1"/>
  <c r="AB56" i="18"/>
  <c r="AA58"/>
  <c r="S48" i="27"/>
  <c r="R50"/>
  <c r="R52" s="1"/>
  <c r="AB56" i="23"/>
  <c r="AA58"/>
  <c r="AA60" s="1"/>
  <c r="Y48" i="28"/>
  <c r="X50"/>
  <c r="X52" s="1"/>
  <c r="AB56" i="16"/>
  <c r="AA58"/>
  <c r="AA60" s="1"/>
  <c r="R50" i="18"/>
  <c r="S48"/>
  <c r="S50" i="25"/>
  <c r="T48"/>
  <c r="AB56" i="17"/>
  <c r="AA58"/>
  <c r="AA60" s="1"/>
  <c r="AB56" i="11"/>
  <c r="AA58"/>
  <c r="AA60" s="1"/>
  <c r="AB29" i="12"/>
  <c r="AA31"/>
  <c r="AA33" s="1"/>
  <c r="Z17" i="3"/>
  <c r="Y19"/>
  <c r="Y21" s="1"/>
  <c r="Y19" i="4"/>
  <c r="Z17"/>
  <c r="Z17" i="5"/>
  <c r="Y19"/>
  <c r="Y21" s="1"/>
  <c r="Z33" i="11"/>
  <c r="X13" i="36"/>
  <c r="Z17" i="2"/>
  <c r="Y19"/>
  <c r="Y21" s="1"/>
  <c r="Z17" i="6"/>
  <c r="Y19"/>
  <c r="Y21" s="1"/>
  <c r="AB29" i="11"/>
  <c r="AA31"/>
  <c r="Y19" i="9"/>
  <c r="Y21" s="1"/>
  <c r="Z17"/>
  <c r="AA17" i="12"/>
  <c r="Z19"/>
  <c r="Z21" s="1"/>
  <c r="X21" i="11"/>
  <c r="X21" i="4"/>
  <c r="Y19" i="7"/>
  <c r="Y21" s="1"/>
  <c r="Z17"/>
  <c r="Z17" i="11"/>
  <c r="Y19"/>
  <c r="Z17" i="10"/>
  <c r="Y19"/>
  <c r="Y21" s="1"/>
  <c r="O33" i="36"/>
  <c r="N11"/>
  <c r="O30"/>
  <c r="O32"/>
  <c r="O29"/>
  <c r="O28" i="33"/>
  <c r="O28" i="36"/>
  <c r="O31"/>
  <c r="B40" i="65"/>
  <c r="B39"/>
  <c r="A3"/>
  <c r="B43" i="68"/>
  <c r="B42"/>
  <c r="A3"/>
  <c r="B38" i="69"/>
  <c r="A3"/>
  <c r="B31" i="48" l="1"/>
  <c r="B31" i="83"/>
  <c r="B31" i="62"/>
  <c r="B31" i="60"/>
  <c r="B31" i="58"/>
  <c r="B31" i="84"/>
  <c r="B31" i="85"/>
  <c r="B31" i="61"/>
  <c r="B31" i="59"/>
  <c r="B31" i="57"/>
  <c r="B30" i="84"/>
  <c r="B30" i="85"/>
  <c r="B30" i="61"/>
  <c r="B30" i="59"/>
  <c r="B30" i="57"/>
  <c r="B30" i="48"/>
  <c r="B30" i="83"/>
  <c r="B30" i="62"/>
  <c r="B30" i="60"/>
  <c r="B30" i="58"/>
  <c r="Y52" i="32"/>
  <c r="W34" i="33"/>
  <c r="AA48" i="32"/>
  <c r="Z50"/>
  <c r="Z17" i="31"/>
  <c r="Y19"/>
  <c r="Y21" s="1"/>
  <c r="Z17" i="30"/>
  <c r="Y19"/>
  <c r="Y21" s="1"/>
  <c r="T48"/>
  <c r="S50"/>
  <c r="S52" s="1"/>
  <c r="T48" i="31"/>
  <c r="S50"/>
  <c r="S52" s="1"/>
  <c r="B31" i="51"/>
  <c r="B31" i="78"/>
  <c r="B31" i="82"/>
  <c r="B31" i="72"/>
  <c r="B31" i="55"/>
  <c r="B31" i="50"/>
  <c r="B31" i="52"/>
  <c r="B31" i="49"/>
  <c r="B31" i="80"/>
  <c r="B31" i="77"/>
  <c r="B31" i="76"/>
  <c r="B31" i="75"/>
  <c r="B31" i="73"/>
  <c r="B31" i="54"/>
  <c r="B31" i="56"/>
  <c r="B31" i="53"/>
  <c r="B31" i="74"/>
  <c r="B30" i="55"/>
  <c r="B30" i="54"/>
  <c r="B30" i="50"/>
  <c r="B30" i="74"/>
  <c r="B30" i="51"/>
  <c r="B30" i="78"/>
  <c r="B30" i="82"/>
  <c r="B30" i="72"/>
  <c r="B30" i="52"/>
  <c r="B30" i="49"/>
  <c r="B30" i="80"/>
  <c r="B30" i="77"/>
  <c r="B30" i="76"/>
  <c r="B30" i="75"/>
  <c r="B30" i="73"/>
  <c r="B30" i="56"/>
  <c r="B30" i="53"/>
  <c r="AA17" i="18"/>
  <c r="Z19"/>
  <c r="Z21" s="1"/>
  <c r="AB31" i="16"/>
  <c r="AB33" s="1"/>
  <c r="AC29"/>
  <c r="AA29" i="28"/>
  <c r="Z31"/>
  <c r="Z33" s="1"/>
  <c r="AA29" i="27"/>
  <c r="Z31"/>
  <c r="Z33" s="1"/>
  <c r="Z17" i="26"/>
  <c r="Y19"/>
  <c r="Y21" s="1"/>
  <c r="AC29" i="14"/>
  <c r="AB31"/>
  <c r="AB33" s="1"/>
  <c r="AC29" i="19"/>
  <c r="AB31"/>
  <c r="AB33" s="1"/>
  <c r="AA17" i="13"/>
  <c r="Z19"/>
  <c r="Z21" s="1"/>
  <c r="AB31" i="23"/>
  <c r="AB33" s="1"/>
  <c r="AC29"/>
  <c r="AC29" i="20"/>
  <c r="AB31"/>
  <c r="AB33" s="1"/>
  <c r="AA17" i="24"/>
  <c r="Z19"/>
  <c r="Z21" s="1"/>
  <c r="AA17" i="14"/>
  <c r="Z19"/>
  <c r="Z21" s="1"/>
  <c r="AA17" i="23"/>
  <c r="Z19"/>
  <c r="Z21" s="1"/>
  <c r="AC29" i="17"/>
  <c r="AB31"/>
  <c r="AB33" s="1"/>
  <c r="Z17" i="27"/>
  <c r="Y19"/>
  <c r="Y21" s="1"/>
  <c r="AB31" i="21"/>
  <c r="AB33" s="1"/>
  <c r="AC29"/>
  <c r="AC29" i="25"/>
  <c r="AB31"/>
  <c r="AB33" s="1"/>
  <c r="Z19"/>
  <c r="Z21" s="1"/>
  <c r="AA17"/>
  <c r="AA29" i="26"/>
  <c r="Z31"/>
  <c r="Z33" s="1"/>
  <c r="AB31" i="24"/>
  <c r="AB33" s="1"/>
  <c r="AC29"/>
  <c r="Z17" i="28"/>
  <c r="Y19"/>
  <c r="Y21" s="1"/>
  <c r="AA17" i="21"/>
  <c r="Z19"/>
  <c r="Z21" s="1"/>
  <c r="AA17" i="16"/>
  <c r="Z19"/>
  <c r="Z21" s="1"/>
  <c r="AB31" i="13"/>
  <c r="AB33" s="1"/>
  <c r="AC29"/>
  <c r="AA17" i="17"/>
  <c r="Z19"/>
  <c r="Z21" s="1"/>
  <c r="AB31" i="18"/>
  <c r="AB33" s="1"/>
  <c r="AC29"/>
  <c r="AA17" i="20"/>
  <c r="Z19"/>
  <c r="Z21" s="1"/>
  <c r="AA17" i="19"/>
  <c r="Z19"/>
  <c r="Z21" s="1"/>
  <c r="S50" i="18"/>
  <c r="T48"/>
  <c r="AC56" i="20"/>
  <c r="AB58"/>
  <c r="AB60" s="1"/>
  <c r="AA60" i="25"/>
  <c r="Y27" i="36"/>
  <c r="AC56" i="17"/>
  <c r="AB58"/>
  <c r="AB60" s="1"/>
  <c r="R52" i="18"/>
  <c r="P20" i="33"/>
  <c r="Z48" i="28"/>
  <c r="Y50"/>
  <c r="Y52" s="1"/>
  <c r="T48" i="27"/>
  <c r="S50"/>
  <c r="S52" s="1"/>
  <c r="AC56" i="19"/>
  <c r="AB58"/>
  <c r="AB60" s="1"/>
  <c r="AA56" i="27"/>
  <c r="Z58"/>
  <c r="Z60" s="1"/>
  <c r="AC56" i="26"/>
  <c r="AB58"/>
  <c r="AB60" s="1"/>
  <c r="U48" i="20"/>
  <c r="T50"/>
  <c r="T52" s="1"/>
  <c r="T50" i="23"/>
  <c r="T52" s="1"/>
  <c r="U48"/>
  <c r="AC56" i="25"/>
  <c r="AB58"/>
  <c r="T48" i="26"/>
  <c r="S50"/>
  <c r="S52" s="1"/>
  <c r="T50" i="25"/>
  <c r="U48"/>
  <c r="AA60" i="18"/>
  <c r="Y20" i="36"/>
  <c r="U48" i="24"/>
  <c r="T50"/>
  <c r="T52" s="1"/>
  <c r="U48" i="21"/>
  <c r="T50"/>
  <c r="T52" s="1"/>
  <c r="AC56" i="24"/>
  <c r="AB58"/>
  <c r="AB60" s="1"/>
  <c r="S52" i="25"/>
  <c r="Q27" i="33"/>
  <c r="AC56" i="16"/>
  <c r="AB58"/>
  <c r="AB60" s="1"/>
  <c r="AB58" i="23"/>
  <c r="AB60" s="1"/>
  <c r="AC56"/>
  <c r="AB58" i="18"/>
  <c r="AC56"/>
  <c r="AC56" i="13"/>
  <c r="AB58"/>
  <c r="AB60" s="1"/>
  <c r="AA56" i="28"/>
  <c r="Z58"/>
  <c r="Z60" s="1"/>
  <c r="U48" i="19"/>
  <c r="T50"/>
  <c r="T52" s="1"/>
  <c r="AB58" i="21"/>
  <c r="AB60" s="1"/>
  <c r="AC56"/>
  <c r="AC56" i="14"/>
  <c r="AB58"/>
  <c r="AB60" s="1"/>
  <c r="AA17" i="11"/>
  <c r="Z19"/>
  <c r="AC29"/>
  <c r="AB31"/>
  <c r="AA17" i="2"/>
  <c r="Z19"/>
  <c r="Z21" s="1"/>
  <c r="AA17" i="5"/>
  <c r="Z19"/>
  <c r="Z21" s="1"/>
  <c r="AC56" i="11"/>
  <c r="AB58"/>
  <c r="AB60" s="1"/>
  <c r="Z19" i="7"/>
  <c r="Z21" s="1"/>
  <c r="AA17"/>
  <c r="Z19" i="9"/>
  <c r="Z21" s="1"/>
  <c r="AA17"/>
  <c r="Z19" i="4"/>
  <c r="AA17"/>
  <c r="AA17" i="10"/>
  <c r="Z19"/>
  <c r="Z21" s="1"/>
  <c r="Y21" i="4"/>
  <c r="AC29" i="12"/>
  <c r="AB31"/>
  <c r="AB33" s="1"/>
  <c r="AA17" i="6"/>
  <c r="Z19"/>
  <c r="Z21" s="1"/>
  <c r="Y21" i="11"/>
  <c r="AA33"/>
  <c r="Y13" i="36"/>
  <c r="AB17" i="12"/>
  <c r="AA19"/>
  <c r="AA21" s="1"/>
  <c r="AA17" i="3"/>
  <c r="Z19"/>
  <c r="Z21" s="1"/>
  <c r="P29" i="36"/>
  <c r="P30"/>
  <c r="P28"/>
  <c r="P32"/>
  <c r="P31"/>
  <c r="P33"/>
  <c r="P28" i="33"/>
  <c r="O11" i="36"/>
  <c r="K80" i="34"/>
  <c r="N22" i="35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21"/>
  <c r="B59" s="1"/>
  <c r="Z52" i="32" l="1"/>
  <c r="X34" i="33"/>
  <c r="AA50" i="32"/>
  <c r="AB48"/>
  <c r="U48" i="31"/>
  <c r="T50"/>
  <c r="T52" s="1"/>
  <c r="AA17" i="30"/>
  <c r="Z19"/>
  <c r="Z21" s="1"/>
  <c r="U48"/>
  <c r="T50"/>
  <c r="T52" s="1"/>
  <c r="Z19" i="31"/>
  <c r="Z21" s="1"/>
  <c r="AA17"/>
  <c r="C49" i="4"/>
  <c r="C48" s="1"/>
  <c r="D48" s="1"/>
  <c r="E48" s="1"/>
  <c r="D6" i="74"/>
  <c r="AB17" i="20"/>
  <c r="AA19"/>
  <c r="AA21" s="1"/>
  <c r="AB17" i="16"/>
  <c r="AA19"/>
  <c r="AA21" s="1"/>
  <c r="AB29" i="26"/>
  <c r="AA31"/>
  <c r="AA33" s="1"/>
  <c r="AB17" i="24"/>
  <c r="AA19"/>
  <c r="AA21" s="1"/>
  <c r="AC31" i="18"/>
  <c r="AC33" s="1"/>
  <c r="AD29"/>
  <c r="AD29" i="13"/>
  <c r="AC31"/>
  <c r="AC33" s="1"/>
  <c r="AC31" i="24"/>
  <c r="AC33" s="1"/>
  <c r="AD29"/>
  <c r="AA19" i="25"/>
  <c r="AA21" s="1"/>
  <c r="AB17"/>
  <c r="AD29" i="21"/>
  <c r="AC31"/>
  <c r="AC33" s="1"/>
  <c r="AC31" i="16"/>
  <c r="AC33" s="1"/>
  <c r="AD29"/>
  <c r="AD29" i="23"/>
  <c r="AC31"/>
  <c r="AC33" s="1"/>
  <c r="AB17" i="17"/>
  <c r="AA19"/>
  <c r="AA21" s="1"/>
  <c r="AA17" i="28"/>
  <c r="Z19"/>
  <c r="Z21" s="1"/>
  <c r="AC31" i="25"/>
  <c r="AC33" s="1"/>
  <c r="AD29"/>
  <c r="AA17" i="27"/>
  <c r="Z19"/>
  <c r="Z21" s="1"/>
  <c r="AB17" i="23"/>
  <c r="AA19"/>
  <c r="AA21" s="1"/>
  <c r="AD29" i="19"/>
  <c r="AC31"/>
  <c r="AC33" s="1"/>
  <c r="AA17" i="26"/>
  <c r="Z19"/>
  <c r="Z21" s="1"/>
  <c r="AB29" i="28"/>
  <c r="AA31"/>
  <c r="AA33" s="1"/>
  <c r="AB17" i="18"/>
  <c r="AA19"/>
  <c r="AA21" s="1"/>
  <c r="AB17" i="19"/>
  <c r="AA19"/>
  <c r="AA21" s="1"/>
  <c r="AA19" i="21"/>
  <c r="AA21" s="1"/>
  <c r="AB17"/>
  <c r="AD29" i="17"/>
  <c r="AC31"/>
  <c r="AC33" s="1"/>
  <c r="AB17" i="14"/>
  <c r="AA19"/>
  <c r="AA21" s="1"/>
  <c r="AD29" i="20"/>
  <c r="AC31"/>
  <c r="AC33" s="1"/>
  <c r="AA19" i="13"/>
  <c r="AA21" s="1"/>
  <c r="AB17"/>
  <c r="AD29" i="14"/>
  <c r="AC31"/>
  <c r="AC33" s="1"/>
  <c r="AB29" i="27"/>
  <c r="AA31"/>
  <c r="AA33" s="1"/>
  <c r="AC58" i="23"/>
  <c r="AC60" s="1"/>
  <c r="AD56"/>
  <c r="U50"/>
  <c r="U52" s="1"/>
  <c r="V48"/>
  <c r="AD56" i="14"/>
  <c r="AC58"/>
  <c r="AC60" s="1"/>
  <c r="V48" i="19"/>
  <c r="U50"/>
  <c r="U52" s="1"/>
  <c r="AD56" i="13"/>
  <c r="AC58"/>
  <c r="AC60" s="1"/>
  <c r="U50" i="21"/>
  <c r="U52" s="1"/>
  <c r="V48"/>
  <c r="T50" i="26"/>
  <c r="T52" s="1"/>
  <c r="U48"/>
  <c r="AC58"/>
  <c r="AC60" s="1"/>
  <c r="AD56"/>
  <c r="AD56" i="19"/>
  <c r="AC58"/>
  <c r="AC60" s="1"/>
  <c r="AA48" i="28"/>
  <c r="Z50"/>
  <c r="Z52" s="1"/>
  <c r="AC58" i="17"/>
  <c r="AC60" s="1"/>
  <c r="AD56"/>
  <c r="AD56" i="20"/>
  <c r="AC58"/>
  <c r="AC60" s="1"/>
  <c r="AD56" i="21"/>
  <c r="AC58"/>
  <c r="AC60" s="1"/>
  <c r="AC58" i="18"/>
  <c r="AD56"/>
  <c r="V48" i="25"/>
  <c r="U50"/>
  <c r="AB60"/>
  <c r="Z27" i="36"/>
  <c r="T50" i="18"/>
  <c r="U48"/>
  <c r="AB56" i="28"/>
  <c r="AA58"/>
  <c r="AA60" s="1"/>
  <c r="AB60" i="18"/>
  <c r="Z20" i="36"/>
  <c r="AD56" i="16"/>
  <c r="AC58"/>
  <c r="AC60" s="1"/>
  <c r="AD56" i="24"/>
  <c r="AC58"/>
  <c r="AC60" s="1"/>
  <c r="V48"/>
  <c r="U50"/>
  <c r="U52" s="1"/>
  <c r="T52" i="25"/>
  <c r="R27" i="33"/>
  <c r="AD56" i="25"/>
  <c r="AC58"/>
  <c r="U50" i="20"/>
  <c r="U52" s="1"/>
  <c r="V48"/>
  <c r="AB56" i="27"/>
  <c r="AA58"/>
  <c r="AA60" s="1"/>
  <c r="U48"/>
  <c r="T50"/>
  <c r="T52" s="1"/>
  <c r="S52" i="18"/>
  <c r="Q20" i="33"/>
  <c r="AB17" i="4"/>
  <c r="AA19"/>
  <c r="AB17" i="7"/>
  <c r="AA19"/>
  <c r="AA21" s="1"/>
  <c r="Z13" i="36"/>
  <c r="AB33" i="11"/>
  <c r="AB17" i="3"/>
  <c r="AA19"/>
  <c r="AA21" s="1"/>
  <c r="AB17" i="6"/>
  <c r="AA19"/>
  <c r="AA21" s="1"/>
  <c r="Z21" i="4"/>
  <c r="AB17" i="5"/>
  <c r="AA19"/>
  <c r="AA21" s="1"/>
  <c r="AD29" i="11"/>
  <c r="AC31"/>
  <c r="AB17" i="9"/>
  <c r="AA19"/>
  <c r="AA21" s="1"/>
  <c r="Z21" i="11"/>
  <c r="AC17" i="12"/>
  <c r="AB19"/>
  <c r="AB21" s="1"/>
  <c r="AD29"/>
  <c r="AC31"/>
  <c r="AC33" s="1"/>
  <c r="AB17" i="10"/>
  <c r="AA19"/>
  <c r="AA21" s="1"/>
  <c r="AD56" i="11"/>
  <c r="AC58"/>
  <c r="AC60" s="1"/>
  <c r="AB17" i="2"/>
  <c r="AA19"/>
  <c r="AA21" s="1"/>
  <c r="AB17" i="11"/>
  <c r="AA19"/>
  <c r="Q30" i="36"/>
  <c r="Q28" i="33"/>
  <c r="Q29" i="36"/>
  <c r="P11"/>
  <c r="Q33"/>
  <c r="Q32"/>
  <c r="Q31"/>
  <c r="Q28"/>
  <c r="O36" i="35"/>
  <c r="O35"/>
  <c r="O34"/>
  <c r="B15" i="36"/>
  <c r="O26" i="35"/>
  <c r="O33"/>
  <c r="O29"/>
  <c r="O32"/>
  <c r="O28"/>
  <c r="O27"/>
  <c r="O30"/>
  <c r="AB50" i="32" l="1"/>
  <c r="AC48"/>
  <c r="AA52"/>
  <c r="Y34" i="33"/>
  <c r="AB17" i="31"/>
  <c r="AA19"/>
  <c r="AA21" s="1"/>
  <c r="AB17" i="30"/>
  <c r="AA19"/>
  <c r="AA21" s="1"/>
  <c r="V48"/>
  <c r="U50"/>
  <c r="U52" s="1"/>
  <c r="U50" i="31"/>
  <c r="U52" s="1"/>
  <c r="V48"/>
  <c r="D50" i="4"/>
  <c r="D52" s="1"/>
  <c r="C49" i="10"/>
  <c r="C48" s="1"/>
  <c r="D48" s="1"/>
  <c r="E48" s="1"/>
  <c r="D6" i="80"/>
  <c r="C49" i="11"/>
  <c r="C48" s="1"/>
  <c r="D48" s="1"/>
  <c r="D50" s="1"/>
  <c r="D6" i="82"/>
  <c r="C49" i="13"/>
  <c r="C48" s="1"/>
  <c r="D48" s="1"/>
  <c r="E48" s="1"/>
  <c r="D6" i="49"/>
  <c r="C49" i="16"/>
  <c r="C48" s="1"/>
  <c r="D48" s="1"/>
  <c r="E48" s="1"/>
  <c r="D6" i="51"/>
  <c r="C49" i="6"/>
  <c r="C48" s="1"/>
  <c r="D48" s="1"/>
  <c r="E48" s="1"/>
  <c r="D6" i="76"/>
  <c r="C49" i="7"/>
  <c r="C48" s="1"/>
  <c r="D48" s="1"/>
  <c r="D50" s="1"/>
  <c r="D52" s="1"/>
  <c r="D6" i="77"/>
  <c r="C49" i="17"/>
  <c r="C48" s="1"/>
  <c r="D48" s="1"/>
  <c r="E48" s="1"/>
  <c r="D6" i="52"/>
  <c r="C49" i="5"/>
  <c r="C48" s="1"/>
  <c r="D48" s="1"/>
  <c r="E48" s="1"/>
  <c r="D6" i="75"/>
  <c r="D11" i="74"/>
  <c r="E11" s="1"/>
  <c r="D8"/>
  <c r="E8" s="1"/>
  <c r="D7"/>
  <c r="D10"/>
  <c r="E10" s="1"/>
  <c r="D9"/>
  <c r="E9" s="1"/>
  <c r="D12"/>
  <c r="E12" s="1"/>
  <c r="E6"/>
  <c r="C49" i="9"/>
  <c r="C48" s="1"/>
  <c r="D48" s="1"/>
  <c r="E48" s="1"/>
  <c r="D6" i="78"/>
  <c r="C49" i="14"/>
  <c r="C48" s="1"/>
  <c r="D48" s="1"/>
  <c r="D50" s="1"/>
  <c r="D6" i="50"/>
  <c r="C49" i="3"/>
  <c r="C48" s="1"/>
  <c r="D48" s="1"/>
  <c r="E48" s="1"/>
  <c r="D6" i="73"/>
  <c r="C49" i="2"/>
  <c r="C48" s="1"/>
  <c r="D48" s="1"/>
  <c r="E48" s="1"/>
  <c r="AB19" i="13"/>
  <c r="AB21" s="1"/>
  <c r="AC17"/>
  <c r="AC17" i="21"/>
  <c r="AB19"/>
  <c r="AB21" s="1"/>
  <c r="AE29" i="25"/>
  <c r="AD31"/>
  <c r="AD33" s="1"/>
  <c r="AD31" i="16"/>
  <c r="AD33" s="1"/>
  <c r="AE29"/>
  <c r="AC17" i="25"/>
  <c r="AB19"/>
  <c r="AB21" s="1"/>
  <c r="AC29" i="27"/>
  <c r="AB31"/>
  <c r="AB33" s="1"/>
  <c r="AC17" i="14"/>
  <c r="AB19"/>
  <c r="AB21" s="1"/>
  <c r="AC17" i="18"/>
  <c r="AB19"/>
  <c r="AB21" s="1"/>
  <c r="AB17" i="26"/>
  <c r="AA19"/>
  <c r="AA21" s="1"/>
  <c r="AC17" i="23"/>
  <c r="AB19"/>
  <c r="AB21" s="1"/>
  <c r="AC17" i="17"/>
  <c r="AB19"/>
  <c r="AB21" s="1"/>
  <c r="AE29" i="13"/>
  <c r="AD31"/>
  <c r="AD33" s="1"/>
  <c r="AC17" i="24"/>
  <c r="AB19"/>
  <c r="AB21" s="1"/>
  <c r="AC17" i="16"/>
  <c r="AB19"/>
  <c r="AB21" s="1"/>
  <c r="AE29" i="24"/>
  <c r="AD31"/>
  <c r="AD33" s="1"/>
  <c r="AE29" i="18"/>
  <c r="AD31"/>
  <c r="AD33" s="1"/>
  <c r="AD31" i="14"/>
  <c r="AD33" s="1"/>
  <c r="AE29"/>
  <c r="AE29" i="20"/>
  <c r="AD31"/>
  <c r="AD33" s="1"/>
  <c r="AE29" i="17"/>
  <c r="AD31"/>
  <c r="AD33" s="1"/>
  <c r="AC17" i="19"/>
  <c r="AB19"/>
  <c r="AB21" s="1"/>
  <c r="AC29" i="28"/>
  <c r="AB31"/>
  <c r="AB33" s="1"/>
  <c r="AE29" i="19"/>
  <c r="AD31"/>
  <c r="AD33" s="1"/>
  <c r="AB17" i="27"/>
  <c r="AA19"/>
  <c r="AA21" s="1"/>
  <c r="AB17" i="28"/>
  <c r="AA19"/>
  <c r="AA21" s="1"/>
  <c r="AD31" i="23"/>
  <c r="AD33" s="1"/>
  <c r="AE29"/>
  <c r="AD31" i="21"/>
  <c r="AD33" s="1"/>
  <c r="AE29"/>
  <c r="AC29" i="26"/>
  <c r="AB31"/>
  <c r="AB33" s="1"/>
  <c r="AC17" i="20"/>
  <c r="AB19"/>
  <c r="AB21" s="1"/>
  <c r="AC60" i="25"/>
  <c r="AA27" i="36"/>
  <c r="AD58" i="18"/>
  <c r="AE56"/>
  <c r="AE56" i="26"/>
  <c r="AD58"/>
  <c r="AD60" s="1"/>
  <c r="W48" i="21"/>
  <c r="V50"/>
  <c r="V52" s="1"/>
  <c r="W48" i="23"/>
  <c r="V50"/>
  <c r="V52" s="1"/>
  <c r="AC56" i="27"/>
  <c r="AB58"/>
  <c r="AB60" s="1"/>
  <c r="AE56" i="25"/>
  <c r="AD58"/>
  <c r="W48" i="24"/>
  <c r="V50"/>
  <c r="V52" s="1"/>
  <c r="AE56" i="16"/>
  <c r="AD58"/>
  <c r="AD60" s="1"/>
  <c r="AC56" i="28"/>
  <c r="AB58"/>
  <c r="AB60" s="1"/>
  <c r="AC60" i="18"/>
  <c r="AA20" i="36"/>
  <c r="AE56" i="20"/>
  <c r="AD58"/>
  <c r="AD60" s="1"/>
  <c r="AB48" i="28"/>
  <c r="AA50"/>
  <c r="AA52" s="1"/>
  <c r="W48" i="19"/>
  <c r="V50"/>
  <c r="V52" s="1"/>
  <c r="W48" i="20"/>
  <c r="V50"/>
  <c r="V52" s="1"/>
  <c r="U50" i="18"/>
  <c r="V48"/>
  <c r="U52" i="25"/>
  <c r="S27" i="33"/>
  <c r="AE56" i="17"/>
  <c r="AD58"/>
  <c r="AD60" s="1"/>
  <c r="U50" i="26"/>
  <c r="U52" s="1"/>
  <c r="V48"/>
  <c r="AE56" i="23"/>
  <c r="AD58"/>
  <c r="AD60" s="1"/>
  <c r="V48" i="27"/>
  <c r="U50"/>
  <c r="U52" s="1"/>
  <c r="AD58" i="24"/>
  <c r="AD60" s="1"/>
  <c r="AE56"/>
  <c r="T52" i="18"/>
  <c r="R20" i="33"/>
  <c r="W48" i="25"/>
  <c r="V50"/>
  <c r="AE56" i="21"/>
  <c r="AD58"/>
  <c r="AD60" s="1"/>
  <c r="AE56" i="19"/>
  <c r="AD58"/>
  <c r="AD60" s="1"/>
  <c r="AE56" i="13"/>
  <c r="AD58"/>
  <c r="AD60" s="1"/>
  <c r="AE56" i="14"/>
  <c r="AD58"/>
  <c r="AD60" s="1"/>
  <c r="AC17" i="2"/>
  <c r="AB19"/>
  <c r="AB21" s="1"/>
  <c r="AC17" i="10"/>
  <c r="AB19"/>
  <c r="AB21" s="1"/>
  <c r="AD17" i="12"/>
  <c r="AC19"/>
  <c r="AC21" s="1"/>
  <c r="AB19" i="9"/>
  <c r="AB21" s="1"/>
  <c r="AC17"/>
  <c r="AA21" i="4"/>
  <c r="AC17" i="5"/>
  <c r="AB19"/>
  <c r="AB21" s="1"/>
  <c r="AC17" i="6"/>
  <c r="AB19"/>
  <c r="AB21" s="1"/>
  <c r="AC17" i="4"/>
  <c r="AB19"/>
  <c r="AA21" i="11"/>
  <c r="AC17"/>
  <c r="AB19"/>
  <c r="AE56"/>
  <c r="AD58"/>
  <c r="AD60" s="1"/>
  <c r="AE29" i="12"/>
  <c r="AD31"/>
  <c r="AD33" s="1"/>
  <c r="AA13" i="36"/>
  <c r="AC33" i="11"/>
  <c r="AE29"/>
  <c r="AD31"/>
  <c r="AC17" i="3"/>
  <c r="AB19"/>
  <c r="AB21" s="1"/>
  <c r="AB19" i="7"/>
  <c r="AB21" s="1"/>
  <c r="AC17"/>
  <c r="F48" i="4"/>
  <c r="E50"/>
  <c r="H39" i="36"/>
  <c r="B14"/>
  <c r="R32"/>
  <c r="R28"/>
  <c r="R33"/>
  <c r="R29"/>
  <c r="Q11"/>
  <c r="R30"/>
  <c r="R31"/>
  <c r="B16"/>
  <c r="C14"/>
  <c r="B4"/>
  <c r="C15"/>
  <c r="C23"/>
  <c r="C9"/>
  <c r="E48" i="14" l="1"/>
  <c r="F48" s="1"/>
  <c r="AC50" i="32"/>
  <c r="AD48"/>
  <c r="AB52"/>
  <c r="Z34" i="33"/>
  <c r="W48" i="31"/>
  <c r="V50"/>
  <c r="V52" s="1"/>
  <c r="AC17" i="30"/>
  <c r="AB19"/>
  <c r="AB21" s="1"/>
  <c r="W48"/>
  <c r="V50"/>
  <c r="V52" s="1"/>
  <c r="AB19" i="31"/>
  <c r="AB21" s="1"/>
  <c r="AC17"/>
  <c r="D50" i="2"/>
  <c r="D52" s="1"/>
  <c r="D36" s="1"/>
  <c r="E48" i="11"/>
  <c r="E50" s="1"/>
  <c r="E48" i="7"/>
  <c r="E50" s="1"/>
  <c r="E52" s="1"/>
  <c r="B6" i="33"/>
  <c r="D50" i="13"/>
  <c r="D52" s="1"/>
  <c r="D50" i="6"/>
  <c r="D52" s="1"/>
  <c r="D36" s="1"/>
  <c r="D50" i="10"/>
  <c r="D36" s="1"/>
  <c r="D50" i="17"/>
  <c r="D52" s="1"/>
  <c r="D36" s="1"/>
  <c r="D50" i="16"/>
  <c r="D52" s="1"/>
  <c r="D36" s="1"/>
  <c r="D50" i="5"/>
  <c r="D36" s="1"/>
  <c r="D8" i="65"/>
  <c r="D8" i="69"/>
  <c r="D50" i="3"/>
  <c r="D52" s="1"/>
  <c r="D36" s="1"/>
  <c r="D50" i="9"/>
  <c r="D52" s="1"/>
  <c r="E6" i="75"/>
  <c r="D9"/>
  <c r="D7"/>
  <c r="D8"/>
  <c r="E6" i="77"/>
  <c r="D7"/>
  <c r="D10"/>
  <c r="E10" s="1"/>
  <c r="D9"/>
  <c r="E9" s="1"/>
  <c r="D11"/>
  <c r="E11" s="1"/>
  <c r="D8"/>
  <c r="E8" s="1"/>
  <c r="D8" i="51"/>
  <c r="E8" s="1"/>
  <c r="E6"/>
  <c r="D7"/>
  <c r="D9"/>
  <c r="E9" s="1"/>
  <c r="D10"/>
  <c r="E10" s="1"/>
  <c r="E6" i="82"/>
  <c r="D7"/>
  <c r="D9"/>
  <c r="E9" s="1"/>
  <c r="D8"/>
  <c r="E8" s="1"/>
  <c r="D11"/>
  <c r="E11" s="1"/>
  <c r="D10"/>
  <c r="E10" s="1"/>
  <c r="E6" i="50"/>
  <c r="D7"/>
  <c r="D9"/>
  <c r="E9" s="1"/>
  <c r="D8"/>
  <c r="E8" s="1"/>
  <c r="D10"/>
  <c r="E10" s="1"/>
  <c r="D12"/>
  <c r="E12" s="1"/>
  <c r="D11"/>
  <c r="E11" s="1"/>
  <c r="E7" i="74"/>
  <c r="E15" s="1"/>
  <c r="D11" i="52"/>
  <c r="E11" s="1"/>
  <c r="E6"/>
  <c r="D8"/>
  <c r="E8" s="1"/>
  <c r="D7"/>
  <c r="D10"/>
  <c r="E10" s="1"/>
  <c r="D9"/>
  <c r="E9" s="1"/>
  <c r="D12"/>
  <c r="E12" s="1"/>
  <c r="E6" i="76"/>
  <c r="D7"/>
  <c r="D10"/>
  <c r="E10" s="1"/>
  <c r="D9"/>
  <c r="E9" s="1"/>
  <c r="D11"/>
  <c r="E11" s="1"/>
  <c r="D8"/>
  <c r="E8" s="1"/>
  <c r="D10" i="49"/>
  <c r="E10" s="1"/>
  <c r="E6"/>
  <c r="D7"/>
  <c r="D15" i="69" s="1"/>
  <c r="D9" i="49"/>
  <c r="D8"/>
  <c r="E6" i="80"/>
  <c r="D7"/>
  <c r="D9"/>
  <c r="E9" s="1"/>
  <c r="D12"/>
  <c r="E12" s="1"/>
  <c r="D11"/>
  <c r="E11" s="1"/>
  <c r="D8"/>
  <c r="E8" s="1"/>
  <c r="D10"/>
  <c r="E10" s="1"/>
  <c r="D10" i="78"/>
  <c r="E10" s="1"/>
  <c r="D7"/>
  <c r="D9"/>
  <c r="E9" s="1"/>
  <c r="D11"/>
  <c r="E11" s="1"/>
  <c r="E6"/>
  <c r="D8"/>
  <c r="E8" s="1"/>
  <c r="D11" i="73"/>
  <c r="E11" s="1"/>
  <c r="D12"/>
  <c r="E12" s="1"/>
  <c r="D9"/>
  <c r="E9" s="1"/>
  <c r="E6"/>
  <c r="D10"/>
  <c r="E10" s="1"/>
  <c r="D8"/>
  <c r="E8" s="1"/>
  <c r="D7"/>
  <c r="AF29" i="21"/>
  <c r="AE31"/>
  <c r="AE33" s="1"/>
  <c r="AE31" i="16"/>
  <c r="AE33" s="1"/>
  <c r="AF29"/>
  <c r="AD17" i="20"/>
  <c r="AC19"/>
  <c r="AC21" s="1"/>
  <c r="AC17" i="28"/>
  <c r="AB19"/>
  <c r="AB21" s="1"/>
  <c r="AE31" i="19"/>
  <c r="AE33" s="1"/>
  <c r="AF29"/>
  <c r="AD17"/>
  <c r="AC19"/>
  <c r="AC21" s="1"/>
  <c r="AF29" i="20"/>
  <c r="AE31"/>
  <c r="AE33" s="1"/>
  <c r="AF29" i="18"/>
  <c r="AE31"/>
  <c r="AE33" s="1"/>
  <c r="AD17" i="16"/>
  <c r="AC19"/>
  <c r="AC21" s="1"/>
  <c r="AF29" i="13"/>
  <c r="AE31"/>
  <c r="AE33" s="1"/>
  <c r="AD17" i="23"/>
  <c r="AC19"/>
  <c r="AC21" s="1"/>
  <c r="AD17" i="18"/>
  <c r="AC19"/>
  <c r="AC21" s="1"/>
  <c r="AD29" i="27"/>
  <c r="AC31"/>
  <c r="AC33" s="1"/>
  <c r="AC19" i="21"/>
  <c r="AC21" s="1"/>
  <c r="AD17"/>
  <c r="AE31" i="23"/>
  <c r="AE33" s="1"/>
  <c r="AF29"/>
  <c r="AF29" i="14"/>
  <c r="AE31"/>
  <c r="AE33" s="1"/>
  <c r="AC19" i="13"/>
  <c r="AC21" s="1"/>
  <c r="AD17"/>
  <c r="AD29" i="26"/>
  <c r="AC31"/>
  <c r="AC33" s="1"/>
  <c r="AC17" i="27"/>
  <c r="AB19"/>
  <c r="AB21" s="1"/>
  <c r="AD29" i="28"/>
  <c r="AC31"/>
  <c r="AC33" s="1"/>
  <c r="AF29" i="17"/>
  <c r="AE31"/>
  <c r="AE33" s="1"/>
  <c r="AF29" i="24"/>
  <c r="AE31"/>
  <c r="AE33" s="1"/>
  <c r="AD17"/>
  <c r="AC19"/>
  <c r="AC21" s="1"/>
  <c r="AD17" i="17"/>
  <c r="AC19"/>
  <c r="AC21" s="1"/>
  <c r="AC17" i="26"/>
  <c r="AB19"/>
  <c r="AB21" s="1"/>
  <c r="AD17" i="14"/>
  <c r="AC19"/>
  <c r="AC21" s="1"/>
  <c r="AD17" i="25"/>
  <c r="AC19"/>
  <c r="AC21" s="1"/>
  <c r="AF29"/>
  <c r="AE31"/>
  <c r="AE33" s="1"/>
  <c r="V52"/>
  <c r="T27" i="33"/>
  <c r="AF56" i="24"/>
  <c r="AE58"/>
  <c r="AE60" s="1"/>
  <c r="D52" i="14"/>
  <c r="D36"/>
  <c r="V50" i="18"/>
  <c r="W48"/>
  <c r="AF56" i="14"/>
  <c r="AE58"/>
  <c r="AE60" s="1"/>
  <c r="AF56" i="19"/>
  <c r="AE58"/>
  <c r="AE60" s="1"/>
  <c r="X48" i="25"/>
  <c r="W50"/>
  <c r="E50" i="14"/>
  <c r="AF56" i="23"/>
  <c r="AE58"/>
  <c r="AE60" s="1"/>
  <c r="AE58" i="17"/>
  <c r="AE60" s="1"/>
  <c r="AF56"/>
  <c r="U52" i="18"/>
  <c r="S20" i="33"/>
  <c r="X48" i="19"/>
  <c r="W50"/>
  <c r="W52" s="1"/>
  <c r="AF56" i="20"/>
  <c r="AE58"/>
  <c r="AE60" s="1"/>
  <c r="AD56" i="28"/>
  <c r="AC58"/>
  <c r="AC60" s="1"/>
  <c r="X48" i="24"/>
  <c r="W50"/>
  <c r="W52" s="1"/>
  <c r="AD56" i="27"/>
  <c r="AC58"/>
  <c r="AC60" s="1"/>
  <c r="W50" i="23"/>
  <c r="W52" s="1"/>
  <c r="X48"/>
  <c r="AF56" i="26"/>
  <c r="AE58"/>
  <c r="AE60" s="1"/>
  <c r="W48"/>
  <c r="V50"/>
  <c r="V52" s="1"/>
  <c r="AD60" i="25"/>
  <c r="AB27" i="36"/>
  <c r="AF56" i="18"/>
  <c r="AE58"/>
  <c r="AF56" i="13"/>
  <c r="AE58"/>
  <c r="AE60" s="1"/>
  <c r="AF56" i="21"/>
  <c r="AE58"/>
  <c r="AE60" s="1"/>
  <c r="W48" i="27"/>
  <c r="V50"/>
  <c r="V52" s="1"/>
  <c r="F48" i="17"/>
  <c r="E50"/>
  <c r="E52" s="1"/>
  <c r="E36" s="1"/>
  <c r="X48" i="20"/>
  <c r="W50"/>
  <c r="W52" s="1"/>
  <c r="AC48" i="28"/>
  <c r="AB50"/>
  <c r="AB52" s="1"/>
  <c r="AF56" i="16"/>
  <c r="AE58"/>
  <c r="AE60" s="1"/>
  <c r="AF56" i="25"/>
  <c r="AE58"/>
  <c r="F48" i="16"/>
  <c r="E50"/>
  <c r="E52" s="1"/>
  <c r="W50" i="21"/>
  <c r="W52" s="1"/>
  <c r="X48"/>
  <c r="AD60" i="18"/>
  <c r="AB20" i="36"/>
  <c r="F48" i="13"/>
  <c r="E50"/>
  <c r="C15" i="33" s="1"/>
  <c r="E52" i="4"/>
  <c r="E36" s="1"/>
  <c r="C6" i="33"/>
  <c r="AB21" i="4"/>
  <c r="AC19" i="9"/>
  <c r="AC21" s="1"/>
  <c r="AD17"/>
  <c r="G48" i="4"/>
  <c r="F50"/>
  <c r="AD17" i="3"/>
  <c r="AC19"/>
  <c r="AC21" s="1"/>
  <c r="AF56" i="11"/>
  <c r="AE58"/>
  <c r="AE60" s="1"/>
  <c r="F48" i="3"/>
  <c r="E50"/>
  <c r="E52" s="1"/>
  <c r="E36" s="1"/>
  <c r="AD17" i="4"/>
  <c r="AC19"/>
  <c r="AD17" i="5"/>
  <c r="AC19"/>
  <c r="AC21" s="1"/>
  <c r="AD17" i="10"/>
  <c r="AC19"/>
  <c r="AC21" s="1"/>
  <c r="F48" i="2"/>
  <c r="E50"/>
  <c r="E52" s="1"/>
  <c r="F48" i="5"/>
  <c r="E50"/>
  <c r="AD17" i="7"/>
  <c r="AC19"/>
  <c r="AC21" s="1"/>
  <c r="AB13" i="36"/>
  <c r="AD33" i="11"/>
  <c r="AB21"/>
  <c r="D52"/>
  <c r="D36"/>
  <c r="B13" i="33"/>
  <c r="AF29" i="11"/>
  <c r="AE31"/>
  <c r="D36" i="4"/>
  <c r="AF29" i="12"/>
  <c r="AE31"/>
  <c r="AE33" s="1"/>
  <c r="AD17" i="11"/>
  <c r="AC19"/>
  <c r="F48" i="9"/>
  <c r="E50"/>
  <c r="AD17" i="6"/>
  <c r="AC19"/>
  <c r="AC21" s="1"/>
  <c r="AE17" i="12"/>
  <c r="AD19"/>
  <c r="AD21" s="1"/>
  <c r="AD17" i="2"/>
  <c r="AC19"/>
  <c r="AC21" s="1"/>
  <c r="F48" i="10"/>
  <c r="E50"/>
  <c r="F48" i="6"/>
  <c r="E50"/>
  <c r="E52" s="1"/>
  <c r="E36" s="1"/>
  <c r="R28" i="33"/>
  <c r="D19" i="69"/>
  <c r="B31" i="33"/>
  <c r="B32"/>
  <c r="B33"/>
  <c r="H39"/>
  <c r="B9" i="36"/>
  <c r="S29"/>
  <c r="B7"/>
  <c r="B5"/>
  <c r="B10"/>
  <c r="S32"/>
  <c r="B8"/>
  <c r="B12"/>
  <c r="R11"/>
  <c r="S31"/>
  <c r="S30"/>
  <c r="S28" i="33"/>
  <c r="S33" i="36"/>
  <c r="S28"/>
  <c r="B26"/>
  <c r="B25"/>
  <c r="B24"/>
  <c r="B23"/>
  <c r="B22"/>
  <c r="B21"/>
  <c r="B19"/>
  <c r="C19"/>
  <c r="C18"/>
  <c r="B18"/>
  <c r="C16"/>
  <c r="C17"/>
  <c r="B17"/>
  <c r="D15"/>
  <c r="C23" i="33"/>
  <c r="D22" i="36"/>
  <c r="D9"/>
  <c r="F48" i="11" l="1"/>
  <c r="F50" s="1"/>
  <c r="D52" i="5"/>
  <c r="AE48" i="32"/>
  <c r="AD50"/>
  <c r="AC52"/>
  <c r="AA34" i="33"/>
  <c r="AD17" i="31"/>
  <c r="AC19"/>
  <c r="AC21" s="1"/>
  <c r="AD17" i="30"/>
  <c r="AC19"/>
  <c r="AC21" s="1"/>
  <c r="X48"/>
  <c r="W50"/>
  <c r="W52" s="1"/>
  <c r="W50" i="31"/>
  <c r="W52" s="1"/>
  <c r="X48"/>
  <c r="D52" i="10"/>
  <c r="F48" i="7"/>
  <c r="G48" s="1"/>
  <c r="B15" i="33"/>
  <c r="D36" i="13"/>
  <c r="D36" i="9"/>
  <c r="D7" i="65"/>
  <c r="D7" i="69"/>
  <c r="E7" i="50"/>
  <c r="E15" s="1"/>
  <c r="D17" i="65"/>
  <c r="D16" i="69"/>
  <c r="D9" i="65"/>
  <c r="D9" i="69"/>
  <c r="B11" i="33"/>
  <c r="D10" i="69"/>
  <c r="D10" i="65"/>
  <c r="D11" i="69"/>
  <c r="D11" i="65"/>
  <c r="D12"/>
  <c r="D13"/>
  <c r="D12" i="69"/>
  <c r="D16" i="65"/>
  <c r="E7" i="52"/>
  <c r="E15" s="1"/>
  <c r="E7" i="68" s="1"/>
  <c r="D7"/>
  <c r="E8" i="65"/>
  <c r="E8" i="69"/>
  <c r="D13"/>
  <c r="D14" i="65"/>
  <c r="E7" i="51"/>
  <c r="E15" s="1"/>
  <c r="D6" i="68"/>
  <c r="D17" i="69"/>
  <c r="E7" i="77"/>
  <c r="E15" s="1"/>
  <c r="E9" i="49"/>
  <c r="D13"/>
  <c r="E13" s="1"/>
  <c r="E7" i="76"/>
  <c r="E15" s="1"/>
  <c r="E8" i="75"/>
  <c r="D11"/>
  <c r="E11" s="1"/>
  <c r="E7" i="80"/>
  <c r="E15" s="1"/>
  <c r="E7" i="49"/>
  <c r="D11"/>
  <c r="E11" s="1"/>
  <c r="D10" i="75"/>
  <c r="E10" s="1"/>
  <c r="E7"/>
  <c r="E7" i="78"/>
  <c r="E15" s="1"/>
  <c r="D12" i="75"/>
  <c r="E12" s="1"/>
  <c r="E9"/>
  <c r="E8" i="49"/>
  <c r="D12"/>
  <c r="E12" s="1"/>
  <c r="E7" i="82"/>
  <c r="E15" s="1"/>
  <c r="E7" i="73"/>
  <c r="E15" s="1"/>
  <c r="AE17" i="25"/>
  <c r="AD19"/>
  <c r="AD21" s="1"/>
  <c r="AD17" i="26"/>
  <c r="AC19"/>
  <c r="AC21" s="1"/>
  <c r="AE17" i="24"/>
  <c r="AD19"/>
  <c r="AD21" s="1"/>
  <c r="AG29" i="17"/>
  <c r="AF31"/>
  <c r="AF33" s="1"/>
  <c r="AD17" i="27"/>
  <c r="AC19"/>
  <c r="AC21" s="1"/>
  <c r="AE29"/>
  <c r="AD31"/>
  <c r="AD33" s="1"/>
  <c r="AE17" i="23"/>
  <c r="AD19"/>
  <c r="AD21" s="1"/>
  <c r="AE17" i="16"/>
  <c r="AD19"/>
  <c r="AD21" s="1"/>
  <c r="AG29" i="20"/>
  <c r="AF31"/>
  <c r="AF33" s="1"/>
  <c r="AE17"/>
  <c r="AD19"/>
  <c r="AD21" s="1"/>
  <c r="AG29" i="21"/>
  <c r="AF31"/>
  <c r="AF33" s="1"/>
  <c r="AE17"/>
  <c r="AD19"/>
  <c r="AD21" s="1"/>
  <c r="AF31" i="16"/>
  <c r="AF33" s="1"/>
  <c r="AG29"/>
  <c r="AF31" i="25"/>
  <c r="AF33" s="1"/>
  <c r="AG29"/>
  <c r="AE17" i="17"/>
  <c r="AD19"/>
  <c r="AD21" s="1"/>
  <c r="AG29" i="24"/>
  <c r="AF31"/>
  <c r="AF33" s="1"/>
  <c r="AE29" i="28"/>
  <c r="AD31"/>
  <c r="AD33" s="1"/>
  <c r="AD31" i="26"/>
  <c r="AD33" s="1"/>
  <c r="AE29"/>
  <c r="AG29" i="14"/>
  <c r="AF31"/>
  <c r="AF33" s="1"/>
  <c r="AE17" i="18"/>
  <c r="AD19"/>
  <c r="AD21" s="1"/>
  <c r="AG29" i="13"/>
  <c r="AF31"/>
  <c r="AF33" s="1"/>
  <c r="AG29" i="18"/>
  <c r="AF31"/>
  <c r="AF33" s="1"/>
  <c r="AE17" i="19"/>
  <c r="AD19"/>
  <c r="AD21" s="1"/>
  <c r="AD17" i="28"/>
  <c r="AC19"/>
  <c r="AC21" s="1"/>
  <c r="AE17" i="14"/>
  <c r="AD19"/>
  <c r="AD21" s="1"/>
  <c r="AE17" i="13"/>
  <c r="AD19"/>
  <c r="AD21" s="1"/>
  <c r="AG29" i="23"/>
  <c r="AF31"/>
  <c r="AF33" s="1"/>
  <c r="AF31" i="19"/>
  <c r="AF33" s="1"/>
  <c r="AG29"/>
  <c r="G48" i="16"/>
  <c r="F50"/>
  <c r="F52" s="1"/>
  <c r="X50" i="20"/>
  <c r="X52" s="1"/>
  <c r="Y48"/>
  <c r="E52" i="13"/>
  <c r="E36"/>
  <c r="Y48" i="21"/>
  <c r="X50"/>
  <c r="X52" s="1"/>
  <c r="AE60" i="25"/>
  <c r="AC27" i="36"/>
  <c r="AF58" i="17"/>
  <c r="AF60" s="1"/>
  <c r="AG56"/>
  <c r="G48" i="14"/>
  <c r="F50"/>
  <c r="W50" i="18"/>
  <c r="X48"/>
  <c r="G48" i="13"/>
  <c r="F50"/>
  <c r="D15" i="33" s="1"/>
  <c r="AF58" i="26"/>
  <c r="AF60" s="1"/>
  <c r="AG56"/>
  <c r="V52" i="18"/>
  <c r="T20" i="33"/>
  <c r="AF58" i="25"/>
  <c r="AG56"/>
  <c r="AD48" i="28"/>
  <c r="AC50"/>
  <c r="AC52" s="1"/>
  <c r="G48" i="17"/>
  <c r="F50"/>
  <c r="F52" s="1"/>
  <c r="AF58" i="21"/>
  <c r="AF60" s="1"/>
  <c r="AG56"/>
  <c r="W50" i="26"/>
  <c r="W52" s="1"/>
  <c r="X48"/>
  <c r="AD58" i="27"/>
  <c r="AD60" s="1"/>
  <c r="AE56"/>
  <c r="AE56" i="28"/>
  <c r="AD58"/>
  <c r="AD60" s="1"/>
  <c r="Y48" i="19"/>
  <c r="X50"/>
  <c r="X52" s="1"/>
  <c r="E52" i="14"/>
  <c r="E36"/>
  <c r="AG56" i="19"/>
  <c r="AF58"/>
  <c r="AF60" s="1"/>
  <c r="AG56" i="24"/>
  <c r="AF58"/>
  <c r="AF60" s="1"/>
  <c r="AE60" i="18"/>
  <c r="AC20" i="36"/>
  <c r="Y48" i="23"/>
  <c r="X50"/>
  <c r="X52" s="1"/>
  <c r="W52" i="25"/>
  <c r="U27" i="33"/>
  <c r="AG56" i="16"/>
  <c r="AF58"/>
  <c r="AF60" s="1"/>
  <c r="X48" i="27"/>
  <c r="W50"/>
  <c r="W52" s="1"/>
  <c r="AG56" i="13"/>
  <c r="AF58"/>
  <c r="AF60" s="1"/>
  <c r="AG56" i="18"/>
  <c r="AF58"/>
  <c r="Y48" i="24"/>
  <c r="X50"/>
  <c r="X52" s="1"/>
  <c r="AG56" i="20"/>
  <c r="AF58"/>
  <c r="AF60" s="1"/>
  <c r="AG56" i="23"/>
  <c r="AF58"/>
  <c r="AF60" s="1"/>
  <c r="Y48" i="25"/>
  <c r="X50"/>
  <c r="AG56" i="14"/>
  <c r="AF58"/>
  <c r="AF60" s="1"/>
  <c r="E52" i="5"/>
  <c r="E36"/>
  <c r="AC21" i="4"/>
  <c r="AE17" i="9"/>
  <c r="AD19"/>
  <c r="AD21" s="1"/>
  <c r="G48" i="6"/>
  <c r="F50"/>
  <c r="F52" s="1"/>
  <c r="F36" s="1"/>
  <c r="AE17" i="2"/>
  <c r="AD19"/>
  <c r="AD21" s="1"/>
  <c r="AE17" i="6"/>
  <c r="AD19"/>
  <c r="AD21" s="1"/>
  <c r="G48" i="11"/>
  <c r="AG29" i="12"/>
  <c r="AF31"/>
  <c r="AF33" s="1"/>
  <c r="AE33" i="11"/>
  <c r="AC13" i="36"/>
  <c r="G48" i="5"/>
  <c r="F50"/>
  <c r="AE17" i="10"/>
  <c r="AD19"/>
  <c r="AD21" s="1"/>
  <c r="AE17" i="4"/>
  <c r="AD19"/>
  <c r="AG56" i="11"/>
  <c r="AF58"/>
  <c r="AF60" s="1"/>
  <c r="AE17" i="3"/>
  <c r="AD19"/>
  <c r="AD21" s="1"/>
  <c r="E52" i="11"/>
  <c r="C13" i="33"/>
  <c r="E52" i="10"/>
  <c r="E36"/>
  <c r="E52" i="9"/>
  <c r="E36"/>
  <c r="AC21" i="11"/>
  <c r="AG29"/>
  <c r="AF31"/>
  <c r="F52" i="4"/>
  <c r="D6" i="33"/>
  <c r="G48" i="10"/>
  <c r="F50"/>
  <c r="F52" s="1"/>
  <c r="AF17" i="12"/>
  <c r="AE19"/>
  <c r="AE21" s="1"/>
  <c r="F50" i="9"/>
  <c r="G48"/>
  <c r="AE17" i="11"/>
  <c r="AD19"/>
  <c r="AD19" i="7"/>
  <c r="AD21" s="1"/>
  <c r="AE17"/>
  <c r="G48" i="2"/>
  <c r="F50"/>
  <c r="F52" s="1"/>
  <c r="AE17" i="5"/>
  <c r="AD19"/>
  <c r="AD21" s="1"/>
  <c r="G48" i="3"/>
  <c r="F50"/>
  <c r="F52" s="1"/>
  <c r="H48" i="4"/>
  <c r="G50"/>
  <c r="B19" i="33"/>
  <c r="D18" i="69"/>
  <c r="C32" i="33"/>
  <c r="C31"/>
  <c r="B30"/>
  <c r="B29"/>
  <c r="D21" i="69"/>
  <c r="D22"/>
  <c r="D20"/>
  <c r="C33" i="33"/>
  <c r="D23" i="69"/>
  <c r="B17" i="33"/>
  <c r="B7"/>
  <c r="T28" i="36"/>
  <c r="C5"/>
  <c r="C12"/>
  <c r="S11"/>
  <c r="C8"/>
  <c r="B9" i="33"/>
  <c r="B10"/>
  <c r="C11"/>
  <c r="T33" i="36"/>
  <c r="T32"/>
  <c r="T31"/>
  <c r="C10"/>
  <c r="B8" i="33"/>
  <c r="T28"/>
  <c r="T30" i="36"/>
  <c r="B12" i="33"/>
  <c r="C7" i="36"/>
  <c r="C4"/>
  <c r="B5" i="33"/>
  <c r="B4"/>
  <c r="C9"/>
  <c r="T29" i="36"/>
  <c r="B14" i="33"/>
  <c r="B26"/>
  <c r="C26" i="36"/>
  <c r="B25" i="33"/>
  <c r="C25" i="36"/>
  <c r="C24"/>
  <c r="B24" i="33"/>
  <c r="B23"/>
  <c r="B22"/>
  <c r="C22" i="36"/>
  <c r="B21" i="33"/>
  <c r="C21" i="36"/>
  <c r="D19"/>
  <c r="D18"/>
  <c r="B18" i="33"/>
  <c r="B16"/>
  <c r="D16" i="36"/>
  <c r="D17"/>
  <c r="D14"/>
  <c r="E14"/>
  <c r="E15"/>
  <c r="D22" i="33"/>
  <c r="D33" i="69" l="1"/>
  <c r="AD52" i="32"/>
  <c r="AB34" i="33"/>
  <c r="AF48" i="32"/>
  <c r="AE50"/>
  <c r="Y48" i="31"/>
  <c r="X50"/>
  <c r="X52" s="1"/>
  <c r="AE17" i="30"/>
  <c r="AD19"/>
  <c r="AD21" s="1"/>
  <c r="Y48"/>
  <c r="X50"/>
  <c r="X52" s="1"/>
  <c r="AD19" i="31"/>
  <c r="AD21" s="1"/>
  <c r="AE17"/>
  <c r="F50" i="7"/>
  <c r="F52" s="1"/>
  <c r="D34" i="65"/>
  <c r="E10" i="69"/>
  <c r="E10" i="65"/>
  <c r="E16" i="69"/>
  <c r="E17" i="65"/>
  <c r="E6" i="68"/>
  <c r="E37" s="1"/>
  <c r="E17" i="69"/>
  <c r="E7"/>
  <c r="E7" i="65"/>
  <c r="E11" i="69"/>
  <c r="E11" i="65"/>
  <c r="E12"/>
  <c r="E12" i="69"/>
  <c r="E13" i="65"/>
  <c r="E14"/>
  <c r="E13" i="69"/>
  <c r="E15" i="75"/>
  <c r="E15" i="49"/>
  <c r="AH29" i="19"/>
  <c r="AG31"/>
  <c r="AG33" s="1"/>
  <c r="AF29" i="26"/>
  <c r="AE31"/>
  <c r="AE33" s="1"/>
  <c r="AH29" i="25"/>
  <c r="AG31"/>
  <c r="AG33" s="1"/>
  <c r="AF17" i="13"/>
  <c r="AE19"/>
  <c r="AE21" s="1"/>
  <c r="AE17" i="28"/>
  <c r="AD19"/>
  <c r="AD21" s="1"/>
  <c r="AG31" i="18"/>
  <c r="AG33" s="1"/>
  <c r="AH29"/>
  <c r="AF17"/>
  <c r="AE19"/>
  <c r="AE21" s="1"/>
  <c r="AH29" i="24"/>
  <c r="AG31"/>
  <c r="AG33" s="1"/>
  <c r="AF17" i="21"/>
  <c r="AE19"/>
  <c r="AE21" s="1"/>
  <c r="AE19" i="20"/>
  <c r="AE21" s="1"/>
  <c r="AF17"/>
  <c r="AF17" i="16"/>
  <c r="AE19"/>
  <c r="AE21" s="1"/>
  <c r="AF29" i="27"/>
  <c r="AE31"/>
  <c r="AE33" s="1"/>
  <c r="AH29" i="17"/>
  <c r="AG31"/>
  <c r="AG33" s="1"/>
  <c r="AE17" i="26"/>
  <c r="AD19"/>
  <c r="AD21" s="1"/>
  <c r="AG31" i="16"/>
  <c r="AG33" s="1"/>
  <c r="AH29"/>
  <c r="AH29" i="23"/>
  <c r="AG31"/>
  <c r="AG33" s="1"/>
  <c r="AF17" i="14"/>
  <c r="AE19"/>
  <c r="AE21" s="1"/>
  <c r="AF17" i="19"/>
  <c r="AE19"/>
  <c r="AE21" s="1"/>
  <c r="AH29" i="13"/>
  <c r="AG31"/>
  <c r="AG33" s="1"/>
  <c r="AH29" i="14"/>
  <c r="AG31"/>
  <c r="AG33" s="1"/>
  <c r="AF29" i="28"/>
  <c r="AE31"/>
  <c r="AE33" s="1"/>
  <c r="AF17" i="17"/>
  <c r="AE19"/>
  <c r="AE21" s="1"/>
  <c r="AH29" i="21"/>
  <c r="AG31"/>
  <c r="AG33" s="1"/>
  <c r="AH29" i="20"/>
  <c r="AG31"/>
  <c r="AG33" s="1"/>
  <c r="AF17" i="23"/>
  <c r="AE19"/>
  <c r="AE21" s="1"/>
  <c r="AE17" i="27"/>
  <c r="AD19"/>
  <c r="AD21" s="1"/>
  <c r="AF17" i="24"/>
  <c r="AE19"/>
  <c r="AE21" s="1"/>
  <c r="AF17" i="25"/>
  <c r="AE19"/>
  <c r="AE21" s="1"/>
  <c r="V27" i="33"/>
  <c r="X52" i="25"/>
  <c r="AF60" i="18"/>
  <c r="AD20" i="36"/>
  <c r="AH56" i="24"/>
  <c r="AG58"/>
  <c r="AG60" s="1"/>
  <c r="Z48" i="25"/>
  <c r="Y50"/>
  <c r="AH56" i="20"/>
  <c r="AG58"/>
  <c r="AG60" s="1"/>
  <c r="AH56" i="18"/>
  <c r="AG58"/>
  <c r="Y48" i="27"/>
  <c r="X50"/>
  <c r="X52" s="1"/>
  <c r="AF56"/>
  <c r="AE58"/>
  <c r="AE60" s="1"/>
  <c r="AH56" i="21"/>
  <c r="AG58"/>
  <c r="AG60" s="1"/>
  <c r="W52" i="18"/>
  <c r="U20" i="33"/>
  <c r="Z48" i="21"/>
  <c r="Y50"/>
  <c r="Y52" s="1"/>
  <c r="AH56" i="19"/>
  <c r="AG58"/>
  <c r="AG60" s="1"/>
  <c r="Z48"/>
  <c r="Y50"/>
  <c r="Y52" s="1"/>
  <c r="AE48" i="28"/>
  <c r="AD50"/>
  <c r="AD52" s="1"/>
  <c r="F52" i="13"/>
  <c r="F36"/>
  <c r="F52" i="14"/>
  <c r="F36"/>
  <c r="AH56"/>
  <c r="AG58"/>
  <c r="AG60" s="1"/>
  <c r="AH56" i="23"/>
  <c r="AG58"/>
  <c r="AG60" s="1"/>
  <c r="Y50" i="24"/>
  <c r="Y52" s="1"/>
  <c r="Z48"/>
  <c r="AH56" i="13"/>
  <c r="AG58"/>
  <c r="AG60" s="1"/>
  <c r="AH56" i="16"/>
  <c r="AG58"/>
  <c r="AG60" s="1"/>
  <c r="Z48" i="23"/>
  <c r="Y50"/>
  <c r="Y52" s="1"/>
  <c r="X50" i="26"/>
  <c r="X52" s="1"/>
  <c r="Y48"/>
  <c r="AG58" i="25"/>
  <c r="AH56"/>
  <c r="AG58" i="26"/>
  <c r="AG60" s="1"/>
  <c r="AH56"/>
  <c r="H48" i="13"/>
  <c r="G50"/>
  <c r="H48" i="14"/>
  <c r="G50"/>
  <c r="H48" i="16"/>
  <c r="G50"/>
  <c r="G52" s="1"/>
  <c r="AF56" i="28"/>
  <c r="AE58"/>
  <c r="AE60" s="1"/>
  <c r="H48" i="17"/>
  <c r="G50"/>
  <c r="G52" s="1"/>
  <c r="AF60" i="25"/>
  <c r="AD27" i="36"/>
  <c r="Y48" i="18"/>
  <c r="X50"/>
  <c r="AH56" i="17"/>
  <c r="AG58"/>
  <c r="AG60" s="1"/>
  <c r="Y50" i="20"/>
  <c r="Y52" s="1"/>
  <c r="Z48"/>
  <c r="AD21" i="11"/>
  <c r="H48" i="7"/>
  <c r="G50"/>
  <c r="G52" s="1"/>
  <c r="AF17" i="5"/>
  <c r="AE19"/>
  <c r="AE21" s="1"/>
  <c r="F52" i="9"/>
  <c r="F36"/>
  <c r="H48" i="10"/>
  <c r="G50"/>
  <c r="G52" s="1"/>
  <c r="AF33" i="11"/>
  <c r="AD13" i="36"/>
  <c r="AF17" i="3"/>
  <c r="AE19"/>
  <c r="AE21" s="1"/>
  <c r="AE19" i="4"/>
  <c r="AF17"/>
  <c r="H48" i="5"/>
  <c r="G50"/>
  <c r="H48" i="11"/>
  <c r="G50"/>
  <c r="AF17" i="2"/>
  <c r="AE19"/>
  <c r="AE21" s="1"/>
  <c r="AE19" i="9"/>
  <c r="AE21" s="1"/>
  <c r="AF17"/>
  <c r="I48" i="4"/>
  <c r="H50"/>
  <c r="H48" i="3"/>
  <c r="G50"/>
  <c r="G52" s="1"/>
  <c r="H48" i="2"/>
  <c r="G50"/>
  <c r="G52" s="1"/>
  <c r="AE19" i="11"/>
  <c r="AF17"/>
  <c r="AG17" i="12"/>
  <c r="AF19"/>
  <c r="AF21" s="1"/>
  <c r="F36" i="4"/>
  <c r="AH56" i="11"/>
  <c r="AG58"/>
  <c r="AG60" s="1"/>
  <c r="AF17" i="10"/>
  <c r="AE19"/>
  <c r="AE21" s="1"/>
  <c r="AH29" i="12"/>
  <c r="AG31"/>
  <c r="AG33" s="1"/>
  <c r="AF17" i="6"/>
  <c r="AE19"/>
  <c r="AE21" s="1"/>
  <c r="H48"/>
  <c r="G50"/>
  <c r="G52" s="1"/>
  <c r="G36" s="1"/>
  <c r="G52" i="4"/>
  <c r="G36" s="1"/>
  <c r="E6" i="33"/>
  <c r="AH29" i="11"/>
  <c r="AG31"/>
  <c r="AE19" i="7"/>
  <c r="AE21" s="1"/>
  <c r="AF17"/>
  <c r="H48" i="9"/>
  <c r="G50"/>
  <c r="AD21" i="4"/>
  <c r="F52" i="5"/>
  <c r="F36"/>
  <c r="F52" i="11"/>
  <c r="D13" i="33"/>
  <c r="D37" i="68"/>
  <c r="E23" i="69"/>
  <c r="E22"/>
  <c r="D33" i="33"/>
  <c r="C29"/>
  <c r="D31"/>
  <c r="E20" i="69"/>
  <c r="E18"/>
  <c r="E21"/>
  <c r="C30" i="33"/>
  <c r="D32"/>
  <c r="C19"/>
  <c r="C17"/>
  <c r="C18"/>
  <c r="C5"/>
  <c r="D12" i="36"/>
  <c r="U30"/>
  <c r="D8"/>
  <c r="C12" i="33"/>
  <c r="T11" i="36"/>
  <c r="D11" i="33"/>
  <c r="U32" i="36"/>
  <c r="D10" i="33"/>
  <c r="C7"/>
  <c r="D4" i="36"/>
  <c r="D7"/>
  <c r="D5"/>
  <c r="D10"/>
  <c r="D8" i="33"/>
  <c r="C10"/>
  <c r="U28" i="36"/>
  <c r="U28" i="33"/>
  <c r="C8"/>
  <c r="C14"/>
  <c r="C4"/>
  <c r="U29" i="36"/>
  <c r="U31"/>
  <c r="U33"/>
  <c r="D26"/>
  <c r="C26" i="33"/>
  <c r="C25"/>
  <c r="D25" i="36"/>
  <c r="D24"/>
  <c r="C24" i="33"/>
  <c r="D23" i="36"/>
  <c r="C22" i="33"/>
  <c r="D21" i="36"/>
  <c r="C21" i="33"/>
  <c r="E19" i="36"/>
  <c r="D18" i="33"/>
  <c r="E18" i="36"/>
  <c r="E16"/>
  <c r="C16" i="33"/>
  <c r="E17" i="36"/>
  <c r="F15"/>
  <c r="F14"/>
  <c r="AE52" i="32" l="1"/>
  <c r="AC34" i="33"/>
  <c r="AG48" i="32"/>
  <c r="AF50"/>
  <c r="AF17" i="31"/>
  <c r="AE19"/>
  <c r="AE21" s="1"/>
  <c r="AF17" i="30"/>
  <c r="AE19"/>
  <c r="AE21" s="1"/>
  <c r="Z48"/>
  <c r="Y50"/>
  <c r="Y52" s="1"/>
  <c r="Z48" i="31"/>
  <c r="Y50"/>
  <c r="Y52" s="1"/>
  <c r="E15" i="69"/>
  <c r="E16" i="65"/>
  <c r="E9" i="69"/>
  <c r="E9" i="65"/>
  <c r="AF19" i="20"/>
  <c r="AF21" s="1"/>
  <c r="AG17"/>
  <c r="AH31" i="18"/>
  <c r="AH33" s="1"/>
  <c r="AI29"/>
  <c r="AG17" i="25"/>
  <c r="AF19"/>
  <c r="AF21" s="1"/>
  <c r="AF17" i="27"/>
  <c r="AE19"/>
  <c r="AE21" s="1"/>
  <c r="AI29" i="20"/>
  <c r="AH31"/>
  <c r="AH33" s="1"/>
  <c r="AG17" i="17"/>
  <c r="AF19"/>
  <c r="AF21" s="1"/>
  <c r="AI29" i="14"/>
  <c r="AH31"/>
  <c r="AH33" s="1"/>
  <c r="AG17" i="19"/>
  <c r="AF19"/>
  <c r="AF21" s="1"/>
  <c r="AI29" i="23"/>
  <c r="AH31"/>
  <c r="AH33" s="1"/>
  <c r="AF17" i="26"/>
  <c r="AE19"/>
  <c r="AE21" s="1"/>
  <c r="AG29" i="27"/>
  <c r="AF31"/>
  <c r="AF33" s="1"/>
  <c r="AI29" i="24"/>
  <c r="AH31"/>
  <c r="AH33" s="1"/>
  <c r="AG17" i="13"/>
  <c r="AF19"/>
  <c r="AF21" s="1"/>
  <c r="AG29" i="26"/>
  <c r="AF31"/>
  <c r="AF33" s="1"/>
  <c r="AH31" i="16"/>
  <c r="AH33" s="1"/>
  <c r="AI29"/>
  <c r="AG17" i="24"/>
  <c r="AF19"/>
  <c r="AF21" s="1"/>
  <c r="AG17" i="23"/>
  <c r="AF19"/>
  <c r="AF21" s="1"/>
  <c r="AI29" i="21"/>
  <c r="AH31"/>
  <c r="AH33" s="1"/>
  <c r="AG29" i="28"/>
  <c r="AF31"/>
  <c r="AF33" s="1"/>
  <c r="AH31" i="13"/>
  <c r="AH33" s="1"/>
  <c r="AI29"/>
  <c r="AG17" i="14"/>
  <c r="AF19"/>
  <c r="AF21" s="1"/>
  <c r="AH31" i="17"/>
  <c r="AH33" s="1"/>
  <c r="AI29"/>
  <c r="AG17" i="16"/>
  <c r="AF19"/>
  <c r="AF21" s="1"/>
  <c r="AF19" i="21"/>
  <c r="AF21" s="1"/>
  <c r="AG17"/>
  <c r="AG17" i="18"/>
  <c r="AF19"/>
  <c r="AF21" s="1"/>
  <c r="AF17" i="28"/>
  <c r="AE19"/>
  <c r="AE21" s="1"/>
  <c r="AI29" i="25"/>
  <c r="AH31"/>
  <c r="AH33" s="1"/>
  <c r="AH31" i="19"/>
  <c r="AH33" s="1"/>
  <c r="AI29"/>
  <c r="AH58" i="17"/>
  <c r="AH60" s="1"/>
  <c r="AI56"/>
  <c r="AG56" i="28"/>
  <c r="AF58"/>
  <c r="AF60" s="1"/>
  <c r="G52" i="14"/>
  <c r="G36"/>
  <c r="AH58" i="26"/>
  <c r="AH60" s="1"/>
  <c r="AI56"/>
  <c r="Y50"/>
  <c r="Y52" s="1"/>
  <c r="Z48"/>
  <c r="Z50" i="24"/>
  <c r="Z52" s="1"/>
  <c r="AA48"/>
  <c r="I48" i="14"/>
  <c r="H50"/>
  <c r="AI56" i="16"/>
  <c r="AH58"/>
  <c r="AH60" s="1"/>
  <c r="AI56" i="14"/>
  <c r="AH58"/>
  <c r="AH60" s="1"/>
  <c r="AA48" i="19"/>
  <c r="Z50"/>
  <c r="Z52" s="1"/>
  <c r="Z50" i="21"/>
  <c r="Z52" s="1"/>
  <c r="AA48"/>
  <c r="AH58"/>
  <c r="AH60" s="1"/>
  <c r="AI56"/>
  <c r="Z48" i="27"/>
  <c r="Y50"/>
  <c r="Y52" s="1"/>
  <c r="AH58" i="20"/>
  <c r="AH60" s="1"/>
  <c r="AI56"/>
  <c r="AH58" i="24"/>
  <c r="AH60" s="1"/>
  <c r="AI56"/>
  <c r="X52" i="18"/>
  <c r="V20" i="33"/>
  <c r="Z48" i="18"/>
  <c r="Y50"/>
  <c r="I48" i="17"/>
  <c r="H50"/>
  <c r="H52" s="1"/>
  <c r="G52" i="13"/>
  <c r="G36"/>
  <c r="AI56" i="25"/>
  <c r="AH58"/>
  <c r="AG60" i="18"/>
  <c r="AE20" i="36"/>
  <c r="Y52" i="25"/>
  <c r="W27" i="33"/>
  <c r="AA48" i="20"/>
  <c r="Z50"/>
  <c r="Z52" s="1"/>
  <c r="I48" i="16"/>
  <c r="H50"/>
  <c r="H52" s="1"/>
  <c r="I48" i="13"/>
  <c r="H50"/>
  <c r="AG60" i="25"/>
  <c r="AE27" i="36"/>
  <c r="Z50" i="23"/>
  <c r="Z52" s="1"/>
  <c r="AA48"/>
  <c r="AI56" i="13"/>
  <c r="AH58"/>
  <c r="AH60" s="1"/>
  <c r="AI56" i="23"/>
  <c r="AH58"/>
  <c r="AH60" s="1"/>
  <c r="AF48" i="28"/>
  <c r="AE50"/>
  <c r="AE52" s="1"/>
  <c r="AI56" i="19"/>
  <c r="AH58"/>
  <c r="AH60" s="1"/>
  <c r="AG56" i="27"/>
  <c r="AF58"/>
  <c r="AF60" s="1"/>
  <c r="AH58" i="18"/>
  <c r="AI56"/>
  <c r="Z50" i="25"/>
  <c r="AA48"/>
  <c r="H50" i="9"/>
  <c r="I48"/>
  <c r="AI29" i="11"/>
  <c r="AH31"/>
  <c r="I48" i="6"/>
  <c r="H50"/>
  <c r="H52" s="1"/>
  <c r="H36" s="1"/>
  <c r="AI29" i="12"/>
  <c r="AH31"/>
  <c r="AH33" s="1"/>
  <c r="AI56" i="11"/>
  <c r="AH58"/>
  <c r="AH60" s="1"/>
  <c r="H52" i="4"/>
  <c r="F6" i="33"/>
  <c r="G52" i="5"/>
  <c r="G36"/>
  <c r="AG17" i="7"/>
  <c r="AF19"/>
  <c r="AF21" s="1"/>
  <c r="G52" i="9"/>
  <c r="G36"/>
  <c r="AG33" i="11"/>
  <c r="AE13" i="36"/>
  <c r="AE21" i="11"/>
  <c r="I48" i="3"/>
  <c r="H50"/>
  <c r="H52" s="1"/>
  <c r="I48" i="11"/>
  <c r="H50"/>
  <c r="AE21" i="4"/>
  <c r="I48" i="7"/>
  <c r="H50"/>
  <c r="H52" s="1"/>
  <c r="AH17" i="12"/>
  <c r="AG19"/>
  <c r="AG21" s="1"/>
  <c r="I48" i="2"/>
  <c r="H50"/>
  <c r="H52" s="1"/>
  <c r="J48" i="4"/>
  <c r="I50"/>
  <c r="AG17" i="2"/>
  <c r="AF19"/>
  <c r="AF21" s="1"/>
  <c r="I48" i="5"/>
  <c r="H50"/>
  <c r="AG17" i="3"/>
  <c r="AF19"/>
  <c r="AF21" s="1"/>
  <c r="I48" i="10"/>
  <c r="H50"/>
  <c r="H52" s="1"/>
  <c r="AG17" i="5"/>
  <c r="AF19"/>
  <c r="AF21" s="1"/>
  <c r="AG17" i="6"/>
  <c r="AF19"/>
  <c r="AF21" s="1"/>
  <c r="AG17" i="10"/>
  <c r="AF19"/>
  <c r="AF21" s="1"/>
  <c r="AG17" i="11"/>
  <c r="AF19"/>
  <c r="AF19" i="9"/>
  <c r="AF21" s="1"/>
  <c r="AG17"/>
  <c r="G52" i="11"/>
  <c r="E13" i="33"/>
  <c r="AG17" i="4"/>
  <c r="AF19"/>
  <c r="E15" i="33"/>
  <c r="E31"/>
  <c r="D29"/>
  <c r="E32"/>
  <c r="E33"/>
  <c r="D30"/>
  <c r="D19"/>
  <c r="D17"/>
  <c r="E12" i="36"/>
  <c r="E10" i="33"/>
  <c r="E4" i="36"/>
  <c r="D12" i="33"/>
  <c r="E8" i="36"/>
  <c r="E10"/>
  <c r="V32"/>
  <c r="D14" i="33"/>
  <c r="D4"/>
  <c r="D5"/>
  <c r="E11"/>
  <c r="E5" i="36"/>
  <c r="E9" i="33"/>
  <c r="D7"/>
  <c r="U11" i="36"/>
  <c r="V33"/>
  <c r="V31"/>
  <c r="V30"/>
  <c r="V28"/>
  <c r="E9"/>
  <c r="V29"/>
  <c r="E8" i="33"/>
  <c r="E7" i="36"/>
  <c r="D9" i="33"/>
  <c r="D26"/>
  <c r="E26" i="36"/>
  <c r="E25"/>
  <c r="D25" i="33"/>
  <c r="D24"/>
  <c r="E24" i="36"/>
  <c r="D23" i="33"/>
  <c r="E23" i="36"/>
  <c r="E22"/>
  <c r="D21" i="33"/>
  <c r="E21" i="36"/>
  <c r="F19"/>
  <c r="F18"/>
  <c r="D16" i="33"/>
  <c r="F16" i="36"/>
  <c r="F17"/>
  <c r="G14"/>
  <c r="G15"/>
  <c r="E33" i="69" l="1"/>
  <c r="C35" s="1"/>
  <c r="AD34" i="33"/>
  <c r="AF52" i="32"/>
  <c r="AH48"/>
  <c r="AG50"/>
  <c r="AA48" i="31"/>
  <c r="Z50"/>
  <c r="Z52" s="1"/>
  <c r="AG17" i="30"/>
  <c r="AF19"/>
  <c r="AF21" s="1"/>
  <c r="AA48"/>
  <c r="Z50"/>
  <c r="Z52" s="1"/>
  <c r="AF19" i="31"/>
  <c r="AF21" s="1"/>
  <c r="AG17"/>
  <c r="E34" i="65"/>
  <c r="C36" s="1"/>
  <c r="AJ29" i="19"/>
  <c r="AI31"/>
  <c r="AI33" s="1"/>
  <c r="AG19" i="21"/>
  <c r="AG21" s="1"/>
  <c r="AH17"/>
  <c r="AJ29" i="17"/>
  <c r="AI31"/>
  <c r="AI33" s="1"/>
  <c r="AJ29" i="13"/>
  <c r="AI31"/>
  <c r="AI33" s="1"/>
  <c r="AJ29" i="18"/>
  <c r="AI31"/>
  <c r="AI33" s="1"/>
  <c r="AG17" i="28"/>
  <c r="AF19"/>
  <c r="AF21" s="1"/>
  <c r="AJ29" i="21"/>
  <c r="AI31"/>
  <c r="AI33" s="1"/>
  <c r="AH17" i="24"/>
  <c r="AG19"/>
  <c r="AG21" s="1"/>
  <c r="AH29" i="26"/>
  <c r="AG31"/>
  <c r="AG33" s="1"/>
  <c r="AJ29" i="24"/>
  <c r="AI31"/>
  <c r="AI33" s="1"/>
  <c r="AG17" i="26"/>
  <c r="AF19"/>
  <c r="AF21" s="1"/>
  <c r="AH17" i="19"/>
  <c r="AG19"/>
  <c r="AG21" s="1"/>
  <c r="AH17" i="17"/>
  <c r="AG19"/>
  <c r="AG21" s="1"/>
  <c r="AG17" i="27"/>
  <c r="AF19"/>
  <c r="AF21" s="1"/>
  <c r="AI31" i="16"/>
  <c r="AI33" s="1"/>
  <c r="AJ29"/>
  <c r="AH17" i="20"/>
  <c r="AG19"/>
  <c r="AG21" s="1"/>
  <c r="AJ29" i="25"/>
  <c r="AI31"/>
  <c r="AI33" s="1"/>
  <c r="AH17" i="18"/>
  <c r="AG19"/>
  <c r="AG21" s="1"/>
  <c r="AH17" i="16"/>
  <c r="AG19"/>
  <c r="AG21" s="1"/>
  <c r="AH17" i="14"/>
  <c r="AG19"/>
  <c r="AG21" s="1"/>
  <c r="AH29" i="28"/>
  <c r="AG31"/>
  <c r="AG33" s="1"/>
  <c r="AH17" i="23"/>
  <c r="AG19"/>
  <c r="AG21" s="1"/>
  <c r="AG19" i="13"/>
  <c r="AG21" s="1"/>
  <c r="AH17"/>
  <c r="AH29" i="27"/>
  <c r="AG31"/>
  <c r="AG33" s="1"/>
  <c r="AJ29" i="23"/>
  <c r="AI31"/>
  <c r="AI33" s="1"/>
  <c r="AJ29" i="14"/>
  <c r="AI31"/>
  <c r="AI33" s="1"/>
  <c r="AJ29" i="20"/>
  <c r="AI31"/>
  <c r="AI33" s="1"/>
  <c r="AG19" i="25"/>
  <c r="AG21" s="1"/>
  <c r="AH17"/>
  <c r="AA50"/>
  <c r="AB48"/>
  <c r="AH60" i="18"/>
  <c r="AF20" i="36"/>
  <c r="AJ56" i="19"/>
  <c r="AI58"/>
  <c r="AI60" s="1"/>
  <c r="AJ56" i="23"/>
  <c r="AI58"/>
  <c r="AI60" s="1"/>
  <c r="J48" i="13"/>
  <c r="I50"/>
  <c r="AB48" i="20"/>
  <c r="AA50"/>
  <c r="AA52" s="1"/>
  <c r="Z50" i="18"/>
  <c r="AA48"/>
  <c r="AA48" i="27"/>
  <c r="Z50"/>
  <c r="Z52" s="1"/>
  <c r="H52" i="14"/>
  <c r="H36"/>
  <c r="Z50" i="26"/>
  <c r="Z52" s="1"/>
  <c r="AA48"/>
  <c r="AI58" i="17"/>
  <c r="AI60" s="1"/>
  <c r="AJ56"/>
  <c r="AH60" i="25"/>
  <c r="AF27" i="36"/>
  <c r="AJ56" i="20"/>
  <c r="AI58"/>
  <c r="AI60" s="1"/>
  <c r="AI58" i="21"/>
  <c r="AI60" s="1"/>
  <c r="AJ56"/>
  <c r="AI58" i="14"/>
  <c r="AI60" s="1"/>
  <c r="AJ56"/>
  <c r="J48"/>
  <c r="I50"/>
  <c r="Z52" i="25"/>
  <c r="X27" i="33"/>
  <c r="AH56" i="27"/>
  <c r="AG58"/>
  <c r="AG60" s="1"/>
  <c r="AG48" i="28"/>
  <c r="AF50"/>
  <c r="AF52" s="1"/>
  <c r="AJ56" i="13"/>
  <c r="AI58"/>
  <c r="AI60" s="1"/>
  <c r="J48" i="16"/>
  <c r="I50"/>
  <c r="I52" s="1"/>
  <c r="AJ56" i="25"/>
  <c r="AI58"/>
  <c r="J48" i="17"/>
  <c r="I50"/>
  <c r="I52" s="1"/>
  <c r="AB48" i="19"/>
  <c r="AA50"/>
  <c r="AA52" s="1"/>
  <c r="AB48" i="24"/>
  <c r="AA50"/>
  <c r="AA52" s="1"/>
  <c r="AJ56" i="26"/>
  <c r="AI58"/>
  <c r="AI60" s="1"/>
  <c r="AI58" i="18"/>
  <c r="AJ56"/>
  <c r="AA50" i="23"/>
  <c r="AA52" s="1"/>
  <c r="AB48"/>
  <c r="H52" i="13"/>
  <c r="H36"/>
  <c r="Y52" i="18"/>
  <c r="W20" i="33"/>
  <c r="AJ56" i="24"/>
  <c r="AI58"/>
  <c r="AI60" s="1"/>
  <c r="AA50" i="21"/>
  <c r="AA52" s="1"/>
  <c r="AB48"/>
  <c r="AJ56" i="16"/>
  <c r="AI58"/>
  <c r="AI60" s="1"/>
  <c r="AG58" i="28"/>
  <c r="AG60" s="1"/>
  <c r="AH56"/>
  <c r="AG19" i="4"/>
  <c r="AH17"/>
  <c r="AF21" i="11"/>
  <c r="AH17"/>
  <c r="AG19"/>
  <c r="AH17" i="5"/>
  <c r="AG19"/>
  <c r="AG21" s="1"/>
  <c r="AH17" i="3"/>
  <c r="AG19"/>
  <c r="AG21" s="1"/>
  <c r="AH17" i="2"/>
  <c r="AG19"/>
  <c r="AG21" s="1"/>
  <c r="J48"/>
  <c r="I50"/>
  <c r="I52" s="1"/>
  <c r="H52" i="11"/>
  <c r="F13" i="33"/>
  <c r="I50" i="9"/>
  <c r="J48"/>
  <c r="AH17" i="10"/>
  <c r="AG19"/>
  <c r="AG21" s="1"/>
  <c r="AF21" i="4"/>
  <c r="AH17" i="9"/>
  <c r="AG19"/>
  <c r="AG21" s="1"/>
  <c r="AH17" i="6"/>
  <c r="AG19"/>
  <c r="AG21" s="1"/>
  <c r="H52" i="5"/>
  <c r="H36"/>
  <c r="I52" i="4"/>
  <c r="G6" i="33"/>
  <c r="I50" i="7"/>
  <c r="I52" s="1"/>
  <c r="J48"/>
  <c r="J48" i="11"/>
  <c r="I50"/>
  <c r="AJ56"/>
  <c r="AI58"/>
  <c r="AI60" s="1"/>
  <c r="J48" i="6"/>
  <c r="I50"/>
  <c r="I52" s="1"/>
  <c r="I36" s="1"/>
  <c r="H52" i="9"/>
  <c r="H36"/>
  <c r="J48" i="10"/>
  <c r="I50"/>
  <c r="I52" s="1"/>
  <c r="J48" i="5"/>
  <c r="I50"/>
  <c r="K48" i="4"/>
  <c r="J50"/>
  <c r="AI17" i="12"/>
  <c r="AH19"/>
  <c r="AH21" s="1"/>
  <c r="AH33" i="11"/>
  <c r="AF13" i="36"/>
  <c r="J48" i="3"/>
  <c r="I50"/>
  <c r="I52" s="1"/>
  <c r="AG19" i="7"/>
  <c r="AG21" s="1"/>
  <c r="AH17"/>
  <c r="H36" i="4"/>
  <c r="AJ29" i="12"/>
  <c r="AI31"/>
  <c r="AI33" s="1"/>
  <c r="AJ29" i="11"/>
  <c r="AI31"/>
  <c r="V28" i="33"/>
  <c r="E17"/>
  <c r="E18"/>
  <c r="F33"/>
  <c r="F32"/>
  <c r="F31"/>
  <c r="E30"/>
  <c r="E29"/>
  <c r="F15"/>
  <c r="E19"/>
  <c r="W28"/>
  <c r="F8" i="36"/>
  <c r="E12" i="33"/>
  <c r="F10"/>
  <c r="E7"/>
  <c r="E5"/>
  <c r="F11"/>
  <c r="W29" i="36"/>
  <c r="W33"/>
  <c r="E4" i="33"/>
  <c r="V11" i="36"/>
  <c r="W32"/>
  <c r="W28"/>
  <c r="W30"/>
  <c r="W31"/>
  <c r="F8" i="33"/>
  <c r="F7" i="36"/>
  <c r="F10"/>
  <c r="F4"/>
  <c r="F5"/>
  <c r="F9"/>
  <c r="F12"/>
  <c r="F9" i="33"/>
  <c r="E14"/>
  <c r="E26"/>
  <c r="F26" i="36"/>
  <c r="E25" i="33"/>
  <c r="F25" i="36"/>
  <c r="F24"/>
  <c r="E24" i="33"/>
  <c r="F23" i="36"/>
  <c r="E23" i="33"/>
  <c r="E22"/>
  <c r="F22" i="36"/>
  <c r="E21" i="33"/>
  <c r="F21" i="36"/>
  <c r="G19"/>
  <c r="G18"/>
  <c r="G16"/>
  <c r="E16" i="33"/>
  <c r="G17" i="36"/>
  <c r="C39" i="68"/>
  <c r="H15" i="36"/>
  <c r="H14"/>
  <c r="AH50" i="32" l="1"/>
  <c r="AI48"/>
  <c r="AG52"/>
  <c r="AE34" i="33"/>
  <c r="AH17" i="31"/>
  <c r="AG19"/>
  <c r="AG21" s="1"/>
  <c r="AH17" i="30"/>
  <c r="AG19"/>
  <c r="AG21" s="1"/>
  <c r="AB48"/>
  <c r="AA50"/>
  <c r="AA52" s="1"/>
  <c r="AB48" i="31"/>
  <c r="AA50"/>
  <c r="AA52" s="1"/>
  <c r="AH19" i="25"/>
  <c r="AH21" s="1"/>
  <c r="AI17"/>
  <c r="AH19" i="21"/>
  <c r="AH21" s="1"/>
  <c r="AI17"/>
  <c r="AK29" i="14"/>
  <c r="AJ31"/>
  <c r="AJ33" s="1"/>
  <c r="AI29" i="27"/>
  <c r="AH31"/>
  <c r="AH33" s="1"/>
  <c r="AI17" i="23"/>
  <c r="AH19"/>
  <c r="AH21" s="1"/>
  <c r="AI17" i="14"/>
  <c r="AH19"/>
  <c r="AH21" s="1"/>
  <c r="AI17" i="18"/>
  <c r="AH19"/>
  <c r="AH21" s="1"/>
  <c r="AI17" i="20"/>
  <c r="AH19"/>
  <c r="AH21" s="1"/>
  <c r="AH17" i="27"/>
  <c r="AG19"/>
  <c r="AG21" s="1"/>
  <c r="AI17" i="19"/>
  <c r="AH19"/>
  <c r="AH21" s="1"/>
  <c r="AK29" i="24"/>
  <c r="AJ31"/>
  <c r="AJ33" s="1"/>
  <c r="AI17"/>
  <c r="AH19"/>
  <c r="AH21" s="1"/>
  <c r="AH17" i="28"/>
  <c r="AG19"/>
  <c r="AG21" s="1"/>
  <c r="AJ31" i="13"/>
  <c r="AJ33" s="1"/>
  <c r="AK29"/>
  <c r="AH19"/>
  <c r="AH21" s="1"/>
  <c r="AI17"/>
  <c r="AJ31" i="16"/>
  <c r="AJ33" s="1"/>
  <c r="AK29"/>
  <c r="AK29" i="20"/>
  <c r="AJ31"/>
  <c r="AJ33" s="1"/>
  <c r="AK29" i="23"/>
  <c r="AJ31"/>
  <c r="AJ33" s="1"/>
  <c r="AI29" i="28"/>
  <c r="AH31"/>
  <c r="AH33" s="1"/>
  <c r="AI17" i="16"/>
  <c r="AH19"/>
  <c r="AH21" s="1"/>
  <c r="AK29" i="25"/>
  <c r="AJ31"/>
  <c r="AJ33" s="1"/>
  <c r="AI17" i="17"/>
  <c r="AH19"/>
  <c r="AH21" s="1"/>
  <c r="AH17" i="26"/>
  <c r="AG19"/>
  <c r="AG21" s="1"/>
  <c r="AI29"/>
  <c r="AH31"/>
  <c r="AH33" s="1"/>
  <c r="AK29" i="21"/>
  <c r="AJ31"/>
  <c r="AJ33" s="1"/>
  <c r="AK29" i="18"/>
  <c r="AJ31"/>
  <c r="AJ33" s="1"/>
  <c r="AK29" i="17"/>
  <c r="AJ31"/>
  <c r="AJ33" s="1"/>
  <c r="AK29" i="19"/>
  <c r="AJ31"/>
  <c r="AJ33" s="1"/>
  <c r="AA50" i="27"/>
  <c r="AA52" s="1"/>
  <c r="AB48"/>
  <c r="AB50" i="20"/>
  <c r="AB52" s="1"/>
  <c r="AC48"/>
  <c r="AK56" i="23"/>
  <c r="AJ58"/>
  <c r="AJ60" s="1"/>
  <c r="AK56" i="16"/>
  <c r="AJ58"/>
  <c r="AJ60" s="1"/>
  <c r="AK56" i="24"/>
  <c r="AJ58"/>
  <c r="AJ60" s="1"/>
  <c r="AI60" i="18"/>
  <c r="AG20" i="36"/>
  <c r="AB50" i="24"/>
  <c r="AB52" s="1"/>
  <c r="AC48"/>
  <c r="K48" i="17"/>
  <c r="J50"/>
  <c r="J52" s="1"/>
  <c r="K48" i="16"/>
  <c r="J50"/>
  <c r="J52" s="1"/>
  <c r="AG50" i="28"/>
  <c r="AG52" s="1"/>
  <c r="AH48"/>
  <c r="AK56" i="20"/>
  <c r="AJ58"/>
  <c r="AJ60" s="1"/>
  <c r="AK56" i="17"/>
  <c r="AJ58"/>
  <c r="AJ60" s="1"/>
  <c r="AA50" i="18"/>
  <c r="AB48"/>
  <c r="I52" i="13"/>
  <c r="I36"/>
  <c r="AC48" i="25"/>
  <c r="AB50"/>
  <c r="AH58" i="28"/>
  <c r="AH60" s="1"/>
  <c r="AI56"/>
  <c r="AB50" i="21"/>
  <c r="AB52" s="1"/>
  <c r="AC48"/>
  <c r="AB50" i="23"/>
  <c r="AB52" s="1"/>
  <c r="AC48"/>
  <c r="AI60" i="25"/>
  <c r="AG27" i="36"/>
  <c r="I52" i="14"/>
  <c r="I36"/>
  <c r="AK56" i="21"/>
  <c r="AJ58"/>
  <c r="AJ60" s="1"/>
  <c r="Z52" i="18"/>
  <c r="X20" i="33"/>
  <c r="K48" i="13"/>
  <c r="J50"/>
  <c r="AK56" i="19"/>
  <c r="AJ58"/>
  <c r="AJ60" s="1"/>
  <c r="Y27" i="33"/>
  <c r="AA52" i="25"/>
  <c r="AK56" i="18"/>
  <c r="AJ58"/>
  <c r="AK56" i="14"/>
  <c r="AJ58"/>
  <c r="AJ60" s="1"/>
  <c r="AK56" i="26"/>
  <c r="AJ58"/>
  <c r="AJ60" s="1"/>
  <c r="AC48" i="19"/>
  <c r="AB50"/>
  <c r="AB52" s="1"/>
  <c r="AK56" i="25"/>
  <c r="AJ58"/>
  <c r="AK56" i="13"/>
  <c r="AJ58"/>
  <c r="AJ60" s="1"/>
  <c r="AI56" i="27"/>
  <c r="AH58"/>
  <c r="AH60" s="1"/>
  <c r="J50" i="14"/>
  <c r="K48"/>
  <c r="AB48" i="26"/>
  <c r="AA50"/>
  <c r="AA52" s="1"/>
  <c r="AG13" i="36"/>
  <c r="AI33" i="11"/>
  <c r="AK29"/>
  <c r="AJ31"/>
  <c r="K48" i="3"/>
  <c r="J50"/>
  <c r="J52" s="1"/>
  <c r="AJ17" i="12"/>
  <c r="AI19"/>
  <c r="AI21" s="1"/>
  <c r="K48" i="5"/>
  <c r="J50"/>
  <c r="J52" s="1"/>
  <c r="AK56" i="11"/>
  <c r="AJ58"/>
  <c r="AJ60" s="1"/>
  <c r="K48" i="7"/>
  <c r="J50"/>
  <c r="J52" s="1"/>
  <c r="AI17" i="2"/>
  <c r="AH19"/>
  <c r="AH21" s="1"/>
  <c r="AI17" i="5"/>
  <c r="AH19"/>
  <c r="AH21" s="1"/>
  <c r="AH19" i="7"/>
  <c r="AH21" s="1"/>
  <c r="AI17"/>
  <c r="J52" i="4"/>
  <c r="H6" i="33"/>
  <c r="AI17" i="9"/>
  <c r="AH19"/>
  <c r="AH21" s="1"/>
  <c r="AI17" i="10"/>
  <c r="AH19"/>
  <c r="AH21" s="1"/>
  <c r="AK29" i="12"/>
  <c r="AJ31"/>
  <c r="AJ33" s="1"/>
  <c r="L48" i="4"/>
  <c r="K50"/>
  <c r="K48" i="10"/>
  <c r="J50"/>
  <c r="J52" s="1"/>
  <c r="K48" i="6"/>
  <c r="J50"/>
  <c r="J52" s="1"/>
  <c r="I52" i="11"/>
  <c r="G13" i="33"/>
  <c r="J50" i="9"/>
  <c r="K48"/>
  <c r="AG21" i="11"/>
  <c r="AH19" i="4"/>
  <c r="AI17"/>
  <c r="I52" i="5"/>
  <c r="I36"/>
  <c r="K48" i="11"/>
  <c r="J50"/>
  <c r="I36" i="4"/>
  <c r="AI17" i="6"/>
  <c r="AH19"/>
  <c r="AH21" s="1"/>
  <c r="I52" i="9"/>
  <c r="I36"/>
  <c r="K48" i="2"/>
  <c r="J50"/>
  <c r="J52" s="1"/>
  <c r="AI17" i="3"/>
  <c r="AH19"/>
  <c r="AH21" s="1"/>
  <c r="AH19" i="11"/>
  <c r="AI17"/>
  <c r="AG21" i="4"/>
  <c r="F19" i="33"/>
  <c r="F30"/>
  <c r="G31"/>
  <c r="G32"/>
  <c r="G33"/>
  <c r="F29"/>
  <c r="G15"/>
  <c r="F17"/>
  <c r="F18"/>
  <c r="G9"/>
  <c r="G7" i="36"/>
  <c r="G5"/>
  <c r="G10"/>
  <c r="G8" i="33"/>
  <c r="X33" i="36"/>
  <c r="X29"/>
  <c r="X30"/>
  <c r="X32"/>
  <c r="F14" i="33"/>
  <c r="G10"/>
  <c r="F12"/>
  <c r="F4"/>
  <c r="W11" i="36"/>
  <c r="F5" i="33"/>
  <c r="F7"/>
  <c r="G12" i="36"/>
  <c r="G4"/>
  <c r="G8"/>
  <c r="G9"/>
  <c r="G11" i="33"/>
  <c r="X28"/>
  <c r="X31" i="36"/>
  <c r="X28"/>
  <c r="G26"/>
  <c r="F26" i="33"/>
  <c r="F25"/>
  <c r="G25" i="36"/>
  <c r="G24"/>
  <c r="F24" i="33"/>
  <c r="G23" i="36"/>
  <c r="F23" i="33"/>
  <c r="G22" i="36"/>
  <c r="F22" i="33"/>
  <c r="G21" i="36"/>
  <c r="F21" i="33"/>
  <c r="H19" i="36"/>
  <c r="H18"/>
  <c r="H16"/>
  <c r="F16" i="33"/>
  <c r="H17" i="36"/>
  <c r="I14"/>
  <c r="I15"/>
  <c r="AI50" i="32" l="1"/>
  <c r="AJ48"/>
  <c r="AH52"/>
  <c r="AF34" i="33"/>
  <c r="AC48" i="31"/>
  <c r="AB50"/>
  <c r="AB52" s="1"/>
  <c r="AI17" i="30"/>
  <c r="AH19"/>
  <c r="AH21" s="1"/>
  <c r="AC48"/>
  <c r="AB50"/>
  <c r="AB52" s="1"/>
  <c r="AH19" i="31"/>
  <c r="AH21" s="1"/>
  <c r="AI17"/>
  <c r="AK31" i="16"/>
  <c r="AK33" s="1"/>
  <c r="AL29"/>
  <c r="AK31" i="13"/>
  <c r="AK33" s="1"/>
  <c r="AL29"/>
  <c r="AI19" i="21"/>
  <c r="AI21" s="1"/>
  <c r="AJ17"/>
  <c r="AL29" i="19"/>
  <c r="AK31"/>
  <c r="AK33" s="1"/>
  <c r="AL29" i="18"/>
  <c r="AK31"/>
  <c r="AK33" s="1"/>
  <c r="AJ29" i="26"/>
  <c r="AI31"/>
  <c r="AI33" s="1"/>
  <c r="AJ17" i="17"/>
  <c r="AI19"/>
  <c r="AI21" s="1"/>
  <c r="AJ17" i="16"/>
  <c r="AI19"/>
  <c r="AI21" s="1"/>
  <c r="AK31" i="23"/>
  <c r="AK33" s="1"/>
  <c r="AL29"/>
  <c r="AJ17" i="24"/>
  <c r="AI19"/>
  <c r="AI21" s="1"/>
  <c r="AJ17" i="19"/>
  <c r="AI19"/>
  <c r="AI21" s="1"/>
  <c r="AI19" i="20"/>
  <c r="AI21" s="1"/>
  <c r="AJ17"/>
  <c r="AJ17" i="14"/>
  <c r="AI19"/>
  <c r="AI21" s="1"/>
  <c r="AJ29" i="27"/>
  <c r="AI31"/>
  <c r="AI33" s="1"/>
  <c r="AJ17" i="13"/>
  <c r="AI19"/>
  <c r="AI21" s="1"/>
  <c r="AJ17" i="25"/>
  <c r="AI19"/>
  <c r="AI21" s="1"/>
  <c r="AL29" i="17"/>
  <c r="AK31"/>
  <c r="AK33" s="1"/>
  <c r="AL29" i="21"/>
  <c r="AK31"/>
  <c r="AK33" s="1"/>
  <c r="AI17" i="26"/>
  <c r="AH19"/>
  <c r="AH21" s="1"/>
  <c r="AL29" i="25"/>
  <c r="AK31"/>
  <c r="AK33" s="1"/>
  <c r="AJ29" i="28"/>
  <c r="AI31"/>
  <c r="AI33" s="1"/>
  <c r="AL29" i="20"/>
  <c r="AK31"/>
  <c r="AK33" s="1"/>
  <c r="AI17" i="28"/>
  <c r="AH19"/>
  <c r="AH21" s="1"/>
  <c r="AL29" i="24"/>
  <c r="AK31"/>
  <c r="AK33" s="1"/>
  <c r="AI17" i="27"/>
  <c r="AH19"/>
  <c r="AH21" s="1"/>
  <c r="AJ17" i="18"/>
  <c r="AI19"/>
  <c r="AI21" s="1"/>
  <c r="AJ17" i="23"/>
  <c r="AI19"/>
  <c r="AI21" s="1"/>
  <c r="AL29" i="14"/>
  <c r="AK31"/>
  <c r="AK33" s="1"/>
  <c r="AK58" i="17"/>
  <c r="AK60" s="1"/>
  <c r="AL56"/>
  <c r="L48"/>
  <c r="K50"/>
  <c r="K52" s="1"/>
  <c r="AD48" i="20"/>
  <c r="AC50"/>
  <c r="AC52" s="1"/>
  <c r="AI58" i="27"/>
  <c r="AI60" s="1"/>
  <c r="AJ56"/>
  <c r="AL56" i="26"/>
  <c r="AK58"/>
  <c r="AK60" s="1"/>
  <c r="AL56" i="19"/>
  <c r="AK58"/>
  <c r="AK60" s="1"/>
  <c r="K50" i="14"/>
  <c r="K52" s="1"/>
  <c r="L48"/>
  <c r="J52" i="13"/>
  <c r="J36"/>
  <c r="AD48" i="21"/>
  <c r="AC50"/>
  <c r="AC52" s="1"/>
  <c r="Z27" i="33"/>
  <c r="AB52" i="25"/>
  <c r="AB50" i="18"/>
  <c r="AC48"/>
  <c r="AC50" i="24"/>
  <c r="AC52" s="1"/>
  <c r="AD48"/>
  <c r="AL56" i="16"/>
  <c r="AK58"/>
  <c r="AK60" s="1"/>
  <c r="AC48" i="26"/>
  <c r="AB50"/>
  <c r="AB52" s="1"/>
  <c r="AL56" i="25"/>
  <c r="AK58"/>
  <c r="J36" i="14"/>
  <c r="J52"/>
  <c r="AL56" i="13"/>
  <c r="AK58"/>
  <c r="AK60" s="1"/>
  <c r="AD48" i="19"/>
  <c r="AC50"/>
  <c r="AC52" s="1"/>
  <c r="AL56" i="14"/>
  <c r="AK58"/>
  <c r="AK60" s="1"/>
  <c r="L48" i="13"/>
  <c r="K50"/>
  <c r="K52" s="1"/>
  <c r="AL56" i="21"/>
  <c r="AK58"/>
  <c r="AK60" s="1"/>
  <c r="AD48" i="25"/>
  <c r="AC50"/>
  <c r="AA52" i="18"/>
  <c r="Y20" i="33"/>
  <c r="AL56" i="20"/>
  <c r="AK58"/>
  <c r="AK60" s="1"/>
  <c r="L48" i="16"/>
  <c r="K50"/>
  <c r="K52" s="1"/>
  <c r="AC48" i="27"/>
  <c r="AB50"/>
  <c r="AB52" s="1"/>
  <c r="AL56" i="18"/>
  <c r="AK58"/>
  <c r="AJ60" i="25"/>
  <c r="AH27" i="36"/>
  <c r="AJ60" i="18"/>
  <c r="AH20" i="36"/>
  <c r="AC50" i="23"/>
  <c r="AC52" s="1"/>
  <c r="AD48"/>
  <c r="AJ56" i="28"/>
  <c r="AI58"/>
  <c r="AI60" s="1"/>
  <c r="AI48"/>
  <c r="AH50"/>
  <c r="AH52" s="1"/>
  <c r="AK58" i="24"/>
  <c r="AK60" s="1"/>
  <c r="AL56"/>
  <c r="AK58" i="23"/>
  <c r="AK60" s="1"/>
  <c r="AL56"/>
  <c r="AJ17" i="2"/>
  <c r="AI19"/>
  <c r="AI21" s="1"/>
  <c r="AH13" i="36"/>
  <c r="AJ33" i="11"/>
  <c r="AL56"/>
  <c r="AK58"/>
  <c r="AK60" s="1"/>
  <c r="AK17" i="12"/>
  <c r="AJ19"/>
  <c r="AJ21" s="1"/>
  <c r="AL29" i="11"/>
  <c r="AK31"/>
  <c r="AH21"/>
  <c r="AJ17" i="6"/>
  <c r="AI19"/>
  <c r="AI21" s="1"/>
  <c r="AH21" i="4"/>
  <c r="L48" i="6"/>
  <c r="K50"/>
  <c r="K52" s="1"/>
  <c r="M48" i="4"/>
  <c r="L50"/>
  <c r="AJ17" i="3"/>
  <c r="AI19"/>
  <c r="AI21" s="1"/>
  <c r="L48" i="10"/>
  <c r="K50"/>
  <c r="K52" s="1"/>
  <c r="AL29" i="12"/>
  <c r="AK31"/>
  <c r="AK33" s="1"/>
  <c r="AJ17" i="9"/>
  <c r="AI19"/>
  <c r="AI21" s="1"/>
  <c r="J36" i="4"/>
  <c r="AJ17" i="5"/>
  <c r="AI19"/>
  <c r="AI21" s="1"/>
  <c r="L48" i="2"/>
  <c r="K50"/>
  <c r="K52" s="1"/>
  <c r="L48" i="11"/>
  <c r="K50"/>
  <c r="J52" i="9"/>
  <c r="J36"/>
  <c r="AJ17" i="10"/>
  <c r="AI19"/>
  <c r="AI21" s="1"/>
  <c r="AI19" i="11"/>
  <c r="AJ17"/>
  <c r="J52"/>
  <c r="H13" i="33"/>
  <c r="AJ17" i="4"/>
  <c r="AI19"/>
  <c r="L48" i="9"/>
  <c r="K50"/>
  <c r="K52" i="4"/>
  <c r="I6" i="33"/>
  <c r="AJ17" i="7"/>
  <c r="AI19"/>
  <c r="AI21" s="1"/>
  <c r="L48"/>
  <c r="K50"/>
  <c r="K52" s="1"/>
  <c r="L48" i="5"/>
  <c r="K50"/>
  <c r="K52" s="1"/>
  <c r="L48" i="3"/>
  <c r="K50"/>
  <c r="K52" s="1"/>
  <c r="G17" i="33"/>
  <c r="G18"/>
  <c r="H32"/>
  <c r="H31"/>
  <c r="G29"/>
  <c r="H33"/>
  <c r="G30"/>
  <c r="G19"/>
  <c r="H15"/>
  <c r="G12"/>
  <c r="G7"/>
  <c r="H9" i="36"/>
  <c r="Y28" i="33"/>
  <c r="Y32" i="36"/>
  <c r="H10" i="33"/>
  <c r="H11"/>
  <c r="Y29" i="36"/>
  <c r="G14" i="33"/>
  <c r="G4"/>
  <c r="H8" i="36"/>
  <c r="Y28"/>
  <c r="G5" i="33"/>
  <c r="H10" i="36"/>
  <c r="H12"/>
  <c r="H9" i="33"/>
  <c r="H8"/>
  <c r="H7" i="36"/>
  <c r="X11"/>
  <c r="Y30"/>
  <c r="Y33"/>
  <c r="Y31"/>
  <c r="H5"/>
  <c r="H4"/>
  <c r="H26"/>
  <c r="G26" i="33"/>
  <c r="G25"/>
  <c r="H25" i="36"/>
  <c r="H24"/>
  <c r="G24" i="33"/>
  <c r="G23"/>
  <c r="H23" i="36"/>
  <c r="H22"/>
  <c r="G22" i="33"/>
  <c r="H21" i="36"/>
  <c r="G21" i="33"/>
  <c r="I19" i="36"/>
  <c r="I18"/>
  <c r="G16" i="33"/>
  <c r="I16" i="36"/>
  <c r="I17"/>
  <c r="J15"/>
  <c r="J14"/>
  <c r="H23" i="33"/>
  <c r="AK48" i="32" l="1"/>
  <c r="AJ50"/>
  <c r="AI52"/>
  <c r="AG34" i="33"/>
  <c r="AJ17" i="31"/>
  <c r="AI19"/>
  <c r="AI21" s="1"/>
  <c r="AJ17" i="30"/>
  <c r="AI19"/>
  <c r="AI21" s="1"/>
  <c r="AD48"/>
  <c r="AC50"/>
  <c r="AC52" s="1"/>
  <c r="AC50" i="31"/>
  <c r="AC52" s="1"/>
  <c r="AD48"/>
  <c r="I9" i="33"/>
  <c r="AJ19" i="20"/>
  <c r="AJ21" s="1"/>
  <c r="AK17"/>
  <c r="AL31" i="13"/>
  <c r="AL33" s="1"/>
  <c r="AM29"/>
  <c r="AM29" i="14"/>
  <c r="AL31"/>
  <c r="AL33" s="1"/>
  <c r="AK17" i="18"/>
  <c r="AJ19"/>
  <c r="AJ21" s="1"/>
  <c r="AM29" i="24"/>
  <c r="AL31"/>
  <c r="AL33" s="1"/>
  <c r="AM29" i="20"/>
  <c r="AL31"/>
  <c r="AL33" s="1"/>
  <c r="AM29" i="25"/>
  <c r="AL31"/>
  <c r="AL33" s="1"/>
  <c r="AM29" i="21"/>
  <c r="AL31"/>
  <c r="AL33" s="1"/>
  <c r="AJ19" i="25"/>
  <c r="AJ21" s="1"/>
  <c r="AK17"/>
  <c r="AK29" i="27"/>
  <c r="AJ31"/>
  <c r="AJ33" s="1"/>
  <c r="AK17" i="24"/>
  <c r="AJ19"/>
  <c r="AJ21" s="1"/>
  <c r="AK17" i="16"/>
  <c r="AJ19"/>
  <c r="AJ21" s="1"/>
  <c r="AK29" i="26"/>
  <c r="AJ31"/>
  <c r="AJ33" s="1"/>
  <c r="AM29" i="19"/>
  <c r="AL31"/>
  <c r="AL33" s="1"/>
  <c r="AM29" i="23"/>
  <c r="AL31"/>
  <c r="AL33" s="1"/>
  <c r="AK17" i="21"/>
  <c r="AJ19"/>
  <c r="AJ21" s="1"/>
  <c r="AL31" i="16"/>
  <c r="AL33" s="1"/>
  <c r="AM29"/>
  <c r="AK17" i="23"/>
  <c r="AJ19"/>
  <c r="AJ21" s="1"/>
  <c r="AJ17" i="27"/>
  <c r="AI19"/>
  <c r="AI21" s="1"/>
  <c r="AJ17" i="28"/>
  <c r="AI19"/>
  <c r="AI21" s="1"/>
  <c r="AK29"/>
  <c r="AJ31"/>
  <c r="AJ33" s="1"/>
  <c r="AJ17" i="26"/>
  <c r="AI19"/>
  <c r="AI21" s="1"/>
  <c r="AM29" i="17"/>
  <c r="AL31"/>
  <c r="AL33" s="1"/>
  <c r="AJ19" i="13"/>
  <c r="AJ21" s="1"/>
  <c r="AK17"/>
  <c r="AK17" i="14"/>
  <c r="AJ19"/>
  <c r="AJ21" s="1"/>
  <c r="AK17" i="19"/>
  <c r="AJ19"/>
  <c r="AJ21" s="1"/>
  <c r="AK17" i="17"/>
  <c r="AJ19"/>
  <c r="AJ21" s="1"/>
  <c r="AM29" i="18"/>
  <c r="AL31"/>
  <c r="AL33" s="1"/>
  <c r="AD50" i="24"/>
  <c r="AD52" s="1"/>
  <c r="AE48"/>
  <c r="AJ58" i="27"/>
  <c r="AJ60" s="1"/>
  <c r="AK56"/>
  <c r="AI50" i="28"/>
  <c r="AI52" s="1"/>
  <c r="AJ48"/>
  <c r="AD48" i="27"/>
  <c r="AC50"/>
  <c r="AC52" s="1"/>
  <c r="AM56" i="20"/>
  <c r="AL58"/>
  <c r="AL60" s="1"/>
  <c r="AE48" i="25"/>
  <c r="AD50"/>
  <c r="M48" i="13"/>
  <c r="L50"/>
  <c r="L52" s="1"/>
  <c r="AE48" i="19"/>
  <c r="AD50"/>
  <c r="AD52" s="1"/>
  <c r="AD48" i="26"/>
  <c r="AC50"/>
  <c r="AC52" s="1"/>
  <c r="AM56" i="19"/>
  <c r="AL58"/>
  <c r="AL60" s="1"/>
  <c r="L50" i="17"/>
  <c r="L52" s="1"/>
  <c r="M48"/>
  <c r="AM56" i="23"/>
  <c r="AL58"/>
  <c r="AL60" s="1"/>
  <c r="AC52" i="25"/>
  <c r="AA27" i="33"/>
  <c r="AL58" i="24"/>
  <c r="AL60" s="1"/>
  <c r="AM56"/>
  <c r="AK60" i="18"/>
  <c r="AI20" i="36"/>
  <c r="AK60" i="25"/>
  <c r="AI27" i="36"/>
  <c r="AC50" i="18"/>
  <c r="AD48"/>
  <c r="M48" i="14"/>
  <c r="L50"/>
  <c r="L52" s="1"/>
  <c r="AM56" i="17"/>
  <c r="AL58"/>
  <c r="AL60" s="1"/>
  <c r="AE48" i="23"/>
  <c r="AD50"/>
  <c r="AD52" s="1"/>
  <c r="AK56" i="28"/>
  <c r="AJ58"/>
  <c r="AJ60" s="1"/>
  <c r="AL58" i="18"/>
  <c r="AM56"/>
  <c r="M48" i="16"/>
  <c r="L50"/>
  <c r="L52" s="1"/>
  <c r="AM56" i="21"/>
  <c r="AL58"/>
  <c r="AL60" s="1"/>
  <c r="AL58" i="14"/>
  <c r="AL60" s="1"/>
  <c r="AM56"/>
  <c r="AM56" i="13"/>
  <c r="AL58"/>
  <c r="AL60" s="1"/>
  <c r="AM56" i="25"/>
  <c r="AL58"/>
  <c r="AM56" i="16"/>
  <c r="AL58"/>
  <c r="AL60" s="1"/>
  <c r="AB52" i="18"/>
  <c r="Z20" i="33"/>
  <c r="AE48" i="21"/>
  <c r="AD50"/>
  <c r="AD52" s="1"/>
  <c r="AM56" i="26"/>
  <c r="AL58"/>
  <c r="AL60" s="1"/>
  <c r="AE48" i="20"/>
  <c r="AD50"/>
  <c r="AD52" s="1"/>
  <c r="L52" i="4"/>
  <c r="J6" i="33"/>
  <c r="K52" i="9"/>
  <c r="K36"/>
  <c r="K52" i="11"/>
  <c r="I13" i="33"/>
  <c r="M48" i="5"/>
  <c r="L50"/>
  <c r="L52" s="1"/>
  <c r="AJ19" i="7"/>
  <c r="AJ21" s="1"/>
  <c r="AK17"/>
  <c r="M48" i="9"/>
  <c r="L50"/>
  <c r="L52" s="1"/>
  <c r="AK17" i="10"/>
  <c r="AJ19"/>
  <c r="AJ21" s="1"/>
  <c r="M48" i="11"/>
  <c r="L50"/>
  <c r="AK17" i="5"/>
  <c r="AJ19"/>
  <c r="AJ21" s="1"/>
  <c r="AK17" i="9"/>
  <c r="AJ19"/>
  <c r="AJ21" s="1"/>
  <c r="M48" i="10"/>
  <c r="L50"/>
  <c r="L52" s="1"/>
  <c r="N48" i="4"/>
  <c r="M50"/>
  <c r="AL17" i="12"/>
  <c r="AK19"/>
  <c r="AK21" s="1"/>
  <c r="AK33" i="11"/>
  <c r="AI13" i="36"/>
  <c r="AI21" i="4"/>
  <c r="AK17" i="11"/>
  <c r="AJ19"/>
  <c r="M48" i="3"/>
  <c r="L50"/>
  <c r="L52" s="1"/>
  <c r="M48" i="7"/>
  <c r="L50"/>
  <c r="L52" s="1"/>
  <c r="K36" i="4"/>
  <c r="AK17"/>
  <c r="AJ19"/>
  <c r="AI21" i="11"/>
  <c r="M48" i="2"/>
  <c r="L50"/>
  <c r="L52" s="1"/>
  <c r="AM29" i="12"/>
  <c r="AL31"/>
  <c r="AL33" s="1"/>
  <c r="AK17" i="3"/>
  <c r="AJ19"/>
  <c r="AJ21" s="1"/>
  <c r="M48" i="6"/>
  <c r="L50"/>
  <c r="L52" s="1"/>
  <c r="AK17"/>
  <c r="AJ19"/>
  <c r="AJ21" s="1"/>
  <c r="AM29" i="11"/>
  <c r="AL31"/>
  <c r="AM56"/>
  <c r="AL58"/>
  <c r="AL60" s="1"/>
  <c r="AK17" i="2"/>
  <c r="AJ19"/>
  <c r="AJ21" s="1"/>
  <c r="H17" i="33"/>
  <c r="H30"/>
  <c r="I33"/>
  <c r="H29"/>
  <c r="I31"/>
  <c r="I32"/>
  <c r="I15"/>
  <c r="H19"/>
  <c r="H18"/>
  <c r="I9" i="36"/>
  <c r="I5"/>
  <c r="Z32"/>
  <c r="Z31"/>
  <c r="I11" i="33"/>
  <c r="H14"/>
  <c r="I7" i="36"/>
  <c r="I12"/>
  <c r="Z28"/>
  <c r="Z29"/>
  <c r="Z33"/>
  <c r="H12" i="33"/>
  <c r="I8"/>
  <c r="H7"/>
  <c r="H5"/>
  <c r="Y11" i="36"/>
  <c r="Z28" i="33"/>
  <c r="Z30" i="36"/>
  <c r="I8"/>
  <c r="I10" i="33"/>
  <c r="I4" i="36"/>
  <c r="H4" i="33"/>
  <c r="I10" i="36"/>
  <c r="H26" i="33"/>
  <c r="I26" i="36"/>
  <c r="H25" i="33"/>
  <c r="I25" i="36"/>
  <c r="I24"/>
  <c r="H24" i="33"/>
  <c r="I23" i="36"/>
  <c r="H22" i="33"/>
  <c r="I22" i="36"/>
  <c r="H21" i="33"/>
  <c r="I21" i="36"/>
  <c r="J19"/>
  <c r="J18"/>
  <c r="J16"/>
  <c r="H16" i="33"/>
  <c r="J17" i="36"/>
  <c r="K14"/>
  <c r="K15"/>
  <c r="I23" i="33"/>
  <c r="AJ52" i="32" l="1"/>
  <c r="AH34" i="33"/>
  <c r="AL48" i="32"/>
  <c r="AK50"/>
  <c r="AE48" i="31"/>
  <c r="AD50"/>
  <c r="AD52" s="1"/>
  <c r="AK17" i="30"/>
  <c r="AJ19"/>
  <c r="AJ21" s="1"/>
  <c r="AE48"/>
  <c r="AD50"/>
  <c r="AD52" s="1"/>
  <c r="AJ19" i="31"/>
  <c r="AJ21" s="1"/>
  <c r="AK17"/>
  <c r="AL17" i="13"/>
  <c r="AK19"/>
  <c r="AK21" s="1"/>
  <c r="AM31"/>
  <c r="AM33" s="1"/>
  <c r="AN29"/>
  <c r="AN29" i="18"/>
  <c r="AM31"/>
  <c r="AM33" s="1"/>
  <c r="AL17" i="19"/>
  <c r="AK19"/>
  <c r="AK21" s="1"/>
  <c r="AK17" i="26"/>
  <c r="AJ19"/>
  <c r="AJ21" s="1"/>
  <c r="AK17" i="28"/>
  <c r="AJ19"/>
  <c r="AJ21" s="1"/>
  <c r="AL17" i="23"/>
  <c r="AK19"/>
  <c r="AK21" s="1"/>
  <c r="AK19" i="21"/>
  <c r="AK21" s="1"/>
  <c r="AL17"/>
  <c r="AN29" i="19"/>
  <c r="AM31"/>
  <c r="AM33" s="1"/>
  <c r="AL17" i="16"/>
  <c r="AK19"/>
  <c r="AK21" s="1"/>
  <c r="AL29" i="27"/>
  <c r="AK31"/>
  <c r="AK33" s="1"/>
  <c r="AM31" i="21"/>
  <c r="AM33" s="1"/>
  <c r="AN29"/>
  <c r="AM31" i="20"/>
  <c r="AM33" s="1"/>
  <c r="AN29"/>
  <c r="AL17" i="18"/>
  <c r="AK19"/>
  <c r="AK21" s="1"/>
  <c r="AM31" i="16"/>
  <c r="AM33" s="1"/>
  <c r="AN29"/>
  <c r="AL17" i="25"/>
  <c r="AK19"/>
  <c r="AK21" s="1"/>
  <c r="AL17" i="20"/>
  <c r="AK19"/>
  <c r="AK21" s="1"/>
  <c r="AL17" i="17"/>
  <c r="AK19"/>
  <c r="AK21" s="1"/>
  <c r="AL17" i="14"/>
  <c r="AK19"/>
  <c r="AK21" s="1"/>
  <c r="AM31" i="17"/>
  <c r="AM33" s="1"/>
  <c r="AN29"/>
  <c r="AL29" i="28"/>
  <c r="AK31"/>
  <c r="AK33" s="1"/>
  <c r="AK17" i="27"/>
  <c r="AJ19"/>
  <c r="AJ21" s="1"/>
  <c r="AN29" i="23"/>
  <c r="AM31"/>
  <c r="AM33" s="1"/>
  <c r="AL29" i="26"/>
  <c r="AK31"/>
  <c r="AK33" s="1"/>
  <c r="AL17" i="24"/>
  <c r="AK19"/>
  <c r="AK21" s="1"/>
  <c r="AN29" i="25"/>
  <c r="AM31"/>
  <c r="AM33" s="1"/>
  <c r="AM31" i="24"/>
  <c r="AM33" s="1"/>
  <c r="AN29"/>
  <c r="AN29" i="14"/>
  <c r="AM31"/>
  <c r="AM33" s="1"/>
  <c r="AN56" i="18"/>
  <c r="AM58"/>
  <c r="AN56" i="24"/>
  <c r="AM58"/>
  <c r="AM60" s="1"/>
  <c r="AD52" i="25"/>
  <c r="AB27" i="33"/>
  <c r="AK58" i="27"/>
  <c r="AK60" s="1"/>
  <c r="AL56"/>
  <c r="AF48" i="20"/>
  <c r="AE50"/>
  <c r="AE52" s="1"/>
  <c r="AF48" i="21"/>
  <c r="AE50"/>
  <c r="AE52" s="1"/>
  <c r="AN56" i="16"/>
  <c r="AM58"/>
  <c r="AM60" s="1"/>
  <c r="AN56" i="13"/>
  <c r="AM58"/>
  <c r="AM60" s="1"/>
  <c r="AN56" i="21"/>
  <c r="AM58"/>
  <c r="AM60" s="1"/>
  <c r="AL60" i="18"/>
  <c r="AJ20" i="36"/>
  <c r="AF48" i="23"/>
  <c r="AE50"/>
  <c r="AE52" s="1"/>
  <c r="M50" i="14"/>
  <c r="M52" s="1"/>
  <c r="N48"/>
  <c r="AN56" i="23"/>
  <c r="AM58"/>
  <c r="AM60" s="1"/>
  <c r="AN56" i="19"/>
  <c r="AM58"/>
  <c r="AM60" s="1"/>
  <c r="AF48"/>
  <c r="AE50"/>
  <c r="AE52" s="1"/>
  <c r="AF48" i="25"/>
  <c r="AE50"/>
  <c r="AD50" i="27"/>
  <c r="AD52" s="1"/>
  <c r="AE48"/>
  <c r="AL60" i="25"/>
  <c r="AJ27" i="36"/>
  <c r="AM58" i="14"/>
  <c r="AM60" s="1"/>
  <c r="AN56"/>
  <c r="AD50" i="18"/>
  <c r="AE48"/>
  <c r="N48" i="17"/>
  <c r="M50"/>
  <c r="M52" s="1"/>
  <c r="AJ50" i="28"/>
  <c r="AJ52" s="1"/>
  <c r="AK48"/>
  <c r="AF48" i="24"/>
  <c r="AE50"/>
  <c r="AE52" s="1"/>
  <c r="AM58" i="26"/>
  <c r="AM60" s="1"/>
  <c r="AN56"/>
  <c r="AM58" i="25"/>
  <c r="AN56"/>
  <c r="N48" i="16"/>
  <c r="M50"/>
  <c r="M52" s="1"/>
  <c r="AK58" i="28"/>
  <c r="AK60" s="1"/>
  <c r="AL56"/>
  <c r="AM58" i="17"/>
  <c r="AM60" s="1"/>
  <c r="AN56"/>
  <c r="AC52" i="18"/>
  <c r="AA20" i="33"/>
  <c r="AE48" i="26"/>
  <c r="AD50"/>
  <c r="AD52" s="1"/>
  <c r="N48" i="13"/>
  <c r="M50"/>
  <c r="M52" s="1"/>
  <c r="AN56" i="20"/>
  <c r="AM58"/>
  <c r="AM60" s="1"/>
  <c r="AJ21" i="4"/>
  <c r="AJ21" i="11"/>
  <c r="M52" i="4"/>
  <c r="K6" i="33"/>
  <c r="L52" i="11"/>
  <c r="J13" i="33"/>
  <c r="AN56" i="11"/>
  <c r="AM58"/>
  <c r="AM60" s="1"/>
  <c r="AL17" i="6"/>
  <c r="AK19"/>
  <c r="AK21" s="1"/>
  <c r="AL17" i="3"/>
  <c r="AK19"/>
  <c r="AK21" s="1"/>
  <c r="N48" i="2"/>
  <c r="M50"/>
  <c r="M52" s="1"/>
  <c r="AK19" i="4"/>
  <c r="AL17"/>
  <c r="N48" i="7"/>
  <c r="M50"/>
  <c r="M52" s="1"/>
  <c r="AK19" i="11"/>
  <c r="AL17"/>
  <c r="O48" i="4"/>
  <c r="N50"/>
  <c r="AK19" i="9"/>
  <c r="AK21" s="1"/>
  <c r="AL17"/>
  <c r="N48" i="11"/>
  <c r="M50"/>
  <c r="N48" i="9"/>
  <c r="M50"/>
  <c r="M52" s="1"/>
  <c r="N48" i="5"/>
  <c r="M50"/>
  <c r="M52" s="1"/>
  <c r="J9" i="33"/>
  <c r="AL33" i="11"/>
  <c r="AJ13" i="36"/>
  <c r="AL17" i="7"/>
  <c r="AK19"/>
  <c r="AK21" s="1"/>
  <c r="AL17" i="2"/>
  <c r="AK19"/>
  <c r="AK21" s="1"/>
  <c r="AN29" i="11"/>
  <c r="AM31"/>
  <c r="N48" i="6"/>
  <c r="M50"/>
  <c r="M52" s="1"/>
  <c r="AN29" i="12"/>
  <c r="AM31"/>
  <c r="AM33" s="1"/>
  <c r="N48" i="3"/>
  <c r="M50"/>
  <c r="M52" s="1"/>
  <c r="AM17" i="12"/>
  <c r="AL19"/>
  <c r="AL21" s="1"/>
  <c r="M50" i="10"/>
  <c r="M52" s="1"/>
  <c r="N48"/>
  <c r="AL17" i="5"/>
  <c r="AK19"/>
  <c r="AK21" s="1"/>
  <c r="AK19" i="10"/>
  <c r="AK21" s="1"/>
  <c r="AL17"/>
  <c r="I17" i="33"/>
  <c r="J15"/>
  <c r="J31"/>
  <c r="I29"/>
  <c r="I30"/>
  <c r="J32"/>
  <c r="J33"/>
  <c r="I18"/>
  <c r="I19"/>
  <c r="I7"/>
  <c r="J9" i="36"/>
  <c r="J8"/>
  <c r="AA28"/>
  <c r="AA30"/>
  <c r="I4" i="33"/>
  <c r="J11"/>
  <c r="I5"/>
  <c r="J5" i="36"/>
  <c r="AA31"/>
  <c r="AA28" i="33"/>
  <c r="J8"/>
  <c r="J10" i="36"/>
  <c r="I12" i="33"/>
  <c r="J10"/>
  <c r="Z11" i="36"/>
  <c r="AA33"/>
  <c r="AA29"/>
  <c r="AA32"/>
  <c r="J12"/>
  <c r="J7"/>
  <c r="J4"/>
  <c r="I14" i="33"/>
  <c r="I26"/>
  <c r="J26" i="36"/>
  <c r="I25" i="33"/>
  <c r="J24" i="36"/>
  <c r="I24" i="33"/>
  <c r="J23" i="36"/>
  <c r="I22" i="33"/>
  <c r="J22" i="36"/>
  <c r="J21"/>
  <c r="I21" i="33"/>
  <c r="K19" i="36"/>
  <c r="K18"/>
  <c r="I16" i="33"/>
  <c r="K16" i="36"/>
  <c r="J17" i="33"/>
  <c r="K17" i="36"/>
  <c r="J23" i="33"/>
  <c r="AL50" i="32" l="1"/>
  <c r="AM48"/>
  <c r="AK52"/>
  <c r="AI34" i="33"/>
  <c r="AL17" i="31"/>
  <c r="AK19"/>
  <c r="AK21" s="1"/>
  <c r="AL17" i="30"/>
  <c r="AK19"/>
  <c r="AK21" s="1"/>
  <c r="AF48"/>
  <c r="AE50"/>
  <c r="AE52" s="1"/>
  <c r="AE50" i="31"/>
  <c r="AE52" s="1"/>
  <c r="AF48"/>
  <c r="AO29" i="17"/>
  <c r="AN31"/>
  <c r="AN33" s="1"/>
  <c r="AO29" i="21"/>
  <c r="AN31"/>
  <c r="AN33" s="1"/>
  <c r="AM17"/>
  <c r="AL19"/>
  <c r="AL21" s="1"/>
  <c r="AN31" i="13"/>
  <c r="AN33" s="1"/>
  <c r="AO29"/>
  <c r="AN31" i="14"/>
  <c r="AN33" s="1"/>
  <c r="AO29"/>
  <c r="AO29" i="25"/>
  <c r="AN31"/>
  <c r="AN33" s="1"/>
  <c r="AM29" i="26"/>
  <c r="AL31"/>
  <c r="AL33" s="1"/>
  <c r="AL17" i="27"/>
  <c r="AK19"/>
  <c r="AK21" s="1"/>
  <c r="AM17" i="17"/>
  <c r="AL19"/>
  <c r="AL21" s="1"/>
  <c r="AM17" i="25"/>
  <c r="AL19"/>
  <c r="AL21" s="1"/>
  <c r="AM17" i="18"/>
  <c r="AL19"/>
  <c r="AL21" s="1"/>
  <c r="AM17" i="16"/>
  <c r="AL19"/>
  <c r="AL21" s="1"/>
  <c r="AL17" i="28"/>
  <c r="AK19"/>
  <c r="AK21" s="1"/>
  <c r="AM17" i="19"/>
  <c r="AL19"/>
  <c r="AL21" s="1"/>
  <c r="AO29" i="24"/>
  <c r="AN31"/>
  <c r="AN33" s="1"/>
  <c r="AN31" i="16"/>
  <c r="AN33" s="1"/>
  <c r="AO29"/>
  <c r="AO29" i="20"/>
  <c r="AN31"/>
  <c r="AN33" s="1"/>
  <c r="AM17" i="24"/>
  <c r="AL19"/>
  <c r="AL21" s="1"/>
  <c r="AO29" i="23"/>
  <c r="AN31"/>
  <c r="AN33" s="1"/>
  <c r="AM29" i="28"/>
  <c r="AL31"/>
  <c r="AL33" s="1"/>
  <c r="AM17" i="14"/>
  <c r="AL19"/>
  <c r="AL21" s="1"/>
  <c r="AL19" i="20"/>
  <c r="AL21" s="1"/>
  <c r="AM17"/>
  <c r="AL31" i="27"/>
  <c r="AL33" s="1"/>
  <c r="AM29"/>
  <c r="AO29" i="19"/>
  <c r="AN31"/>
  <c r="AN33" s="1"/>
  <c r="AM17" i="23"/>
  <c r="AL19"/>
  <c r="AL21" s="1"/>
  <c r="AL17" i="26"/>
  <c r="AK19"/>
  <c r="AK21" s="1"/>
  <c r="AO29" i="18"/>
  <c r="AN31"/>
  <c r="AN33" s="1"/>
  <c r="AM17" i="13"/>
  <c r="AL19"/>
  <c r="AL21" s="1"/>
  <c r="AN58" i="17"/>
  <c r="AN60" s="1"/>
  <c r="AO56"/>
  <c r="AO56" i="26"/>
  <c r="AN58"/>
  <c r="AN60" s="1"/>
  <c r="AL48" i="28"/>
  <c r="AK50"/>
  <c r="AK52" s="1"/>
  <c r="AF48" i="18"/>
  <c r="AE50"/>
  <c r="AE52" i="25"/>
  <c r="AC27" i="33"/>
  <c r="N50" i="14"/>
  <c r="N52" s="1"/>
  <c r="O48"/>
  <c r="AM56" i="27"/>
  <c r="AL58"/>
  <c r="AL60" s="1"/>
  <c r="AN58" i="20"/>
  <c r="AN60" s="1"/>
  <c r="AO56"/>
  <c r="AE50" i="26"/>
  <c r="AE52" s="1"/>
  <c r="AF48"/>
  <c r="O48" i="16"/>
  <c r="N50"/>
  <c r="N52" s="1"/>
  <c r="AD52" i="18"/>
  <c r="AB20" i="33"/>
  <c r="AG48" i="25"/>
  <c r="AF50"/>
  <c r="AO56" i="19"/>
  <c r="AN58"/>
  <c r="AN60" s="1"/>
  <c r="AO56" i="13"/>
  <c r="AN58"/>
  <c r="AN60" s="1"/>
  <c r="AG48" i="21"/>
  <c r="AF50"/>
  <c r="AF52" s="1"/>
  <c r="AO56" i="24"/>
  <c r="AN58"/>
  <c r="AN60" s="1"/>
  <c r="AL58" i="28"/>
  <c r="AL60" s="1"/>
  <c r="AM56"/>
  <c r="AO56" i="25"/>
  <c r="AN58"/>
  <c r="AN58" i="14"/>
  <c r="AN60" s="1"/>
  <c r="AO56"/>
  <c r="AF48" i="27"/>
  <c r="AE50"/>
  <c r="AE52" s="1"/>
  <c r="AM60" i="18"/>
  <c r="AK20" i="36"/>
  <c r="O48" i="13"/>
  <c r="N50"/>
  <c r="N52" s="1"/>
  <c r="AM60" i="25"/>
  <c r="AK27" i="36"/>
  <c r="AF50" i="24"/>
  <c r="AF52" s="1"/>
  <c r="AG48"/>
  <c r="O48" i="17"/>
  <c r="N50"/>
  <c r="N52" s="1"/>
  <c r="AG48" i="19"/>
  <c r="AF50"/>
  <c r="AF52" s="1"/>
  <c r="AO56" i="23"/>
  <c r="AN58"/>
  <c r="AN60" s="1"/>
  <c r="AF50"/>
  <c r="AF52" s="1"/>
  <c r="AG48"/>
  <c r="AO56" i="21"/>
  <c r="AN58"/>
  <c r="AN60" s="1"/>
  <c r="AO56" i="16"/>
  <c r="AN58"/>
  <c r="AN60" s="1"/>
  <c r="AF50" i="20"/>
  <c r="AF52" s="1"/>
  <c r="AG48"/>
  <c r="AN58" i="18"/>
  <c r="AO56"/>
  <c r="AM17" i="5"/>
  <c r="AL19"/>
  <c r="AL21" s="1"/>
  <c r="AO29" i="12"/>
  <c r="AN31"/>
  <c r="AN33" s="1"/>
  <c r="O48" i="5"/>
  <c r="N50"/>
  <c r="N52" s="1"/>
  <c r="P48" i="4"/>
  <c r="O50"/>
  <c r="O48" i="2"/>
  <c r="N50"/>
  <c r="N52" s="1"/>
  <c r="AM17" i="6"/>
  <c r="AL19"/>
  <c r="AL21" s="1"/>
  <c r="O48" i="3"/>
  <c r="N50"/>
  <c r="N52" s="1"/>
  <c r="O48" i="6"/>
  <c r="N50"/>
  <c r="N52" s="1"/>
  <c r="AM17" i="2"/>
  <c r="AL19"/>
  <c r="AL21" s="1"/>
  <c r="AL19" i="9"/>
  <c r="AL21" s="1"/>
  <c r="AM17"/>
  <c r="AM17" i="11"/>
  <c r="AL19"/>
  <c r="AM17" i="4"/>
  <c r="AL19"/>
  <c r="AN17" i="12"/>
  <c r="AM19"/>
  <c r="AM21" s="1"/>
  <c r="AO29" i="11"/>
  <c r="AN31"/>
  <c r="AL19" i="7"/>
  <c r="AL21" s="1"/>
  <c r="AM17"/>
  <c r="M52" i="11"/>
  <c r="K13" i="33"/>
  <c r="N52" i="4"/>
  <c r="A47" i="33"/>
  <c r="L6"/>
  <c r="AM17" i="10"/>
  <c r="AL19"/>
  <c r="AL21" s="1"/>
  <c r="N50"/>
  <c r="N52" s="1"/>
  <c r="O48"/>
  <c r="O48" i="11"/>
  <c r="N50"/>
  <c r="O48" i="7"/>
  <c r="N50"/>
  <c r="N52" s="1"/>
  <c r="K9" i="33"/>
  <c r="AK13" i="36"/>
  <c r="AM33" i="11"/>
  <c r="N50" i="9"/>
  <c r="N52" s="1"/>
  <c r="O48"/>
  <c r="AK21" i="11"/>
  <c r="AK21" i="4"/>
  <c r="AM17" i="3"/>
  <c r="AL19"/>
  <c r="AL21" s="1"/>
  <c r="AO56" i="11"/>
  <c r="AN58"/>
  <c r="AN60" s="1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K15" i="33"/>
  <c r="J18"/>
  <c r="J19"/>
  <c r="K4" i="36"/>
  <c r="K7"/>
  <c r="K12"/>
  <c r="K9"/>
  <c r="K10"/>
  <c r="K8" i="33"/>
  <c r="J5"/>
  <c r="K11"/>
  <c r="AB31" i="36"/>
  <c r="AB32"/>
  <c r="AB29"/>
  <c r="K8"/>
  <c r="K5"/>
  <c r="J12" i="33"/>
  <c r="J7"/>
  <c r="J4"/>
  <c r="AB28"/>
  <c r="AB30" i="36"/>
  <c r="AB28"/>
  <c r="AB33"/>
  <c r="K10" i="33"/>
  <c r="AA11" i="36"/>
  <c r="J14" i="33"/>
  <c r="K26" i="36"/>
  <c r="J26" i="33"/>
  <c r="J25"/>
  <c r="K25" i="36"/>
  <c r="K24"/>
  <c r="J24" i="33"/>
  <c r="K23" i="36"/>
  <c r="K22"/>
  <c r="J22" i="33"/>
  <c r="J21"/>
  <c r="K21" i="36"/>
  <c r="J16" i="33"/>
  <c r="M14" i="36"/>
  <c r="M15"/>
  <c r="K23" i="33"/>
  <c r="AN48" i="32" l="1"/>
  <c r="AM50"/>
  <c r="AL52"/>
  <c r="AJ34" i="33"/>
  <c r="AG48" i="31"/>
  <c r="AF50"/>
  <c r="AF52" s="1"/>
  <c r="AM17" i="30"/>
  <c r="AL19"/>
  <c r="AL21" s="1"/>
  <c r="AG48"/>
  <c r="AF50"/>
  <c r="AF52" s="1"/>
  <c r="AL19" i="31"/>
  <c r="AL21" s="1"/>
  <c r="AM17"/>
  <c r="AM19" i="20"/>
  <c r="AM21" s="1"/>
  <c r="AN17"/>
  <c r="AO31" i="16"/>
  <c r="AO33" s="1"/>
  <c r="AP29"/>
  <c r="AO31" i="13"/>
  <c r="AO33" s="1"/>
  <c r="AP29"/>
  <c r="AN17"/>
  <c r="AM19"/>
  <c r="AM21" s="1"/>
  <c r="AM17" i="26"/>
  <c r="AL19"/>
  <c r="AL21" s="1"/>
  <c r="AP29" i="19"/>
  <c r="AO31"/>
  <c r="AO33" s="1"/>
  <c r="AN29" i="28"/>
  <c r="AM31"/>
  <c r="AM33" s="1"/>
  <c r="AN17" i="24"/>
  <c r="AM19"/>
  <c r="AM21" s="1"/>
  <c r="AN17" i="19"/>
  <c r="AM19"/>
  <c r="AM21" s="1"/>
  <c r="AN17" i="16"/>
  <c r="AM19"/>
  <c r="AM21" s="1"/>
  <c r="AN17" i="25"/>
  <c r="AM19"/>
  <c r="AM21" s="1"/>
  <c r="AM17" i="27"/>
  <c r="AL19"/>
  <c r="AL21" s="1"/>
  <c r="AP29" i="25"/>
  <c r="AO31"/>
  <c r="AO33" s="1"/>
  <c r="AP29" i="21"/>
  <c r="AO31"/>
  <c r="AO33" s="1"/>
  <c r="AN29" i="27"/>
  <c r="AM31"/>
  <c r="AM33" s="1"/>
  <c r="AP29" i="14"/>
  <c r="AO31"/>
  <c r="AO33" s="1"/>
  <c r="AP29" i="18"/>
  <c r="AO31"/>
  <c r="AO33" s="1"/>
  <c r="AN17" i="23"/>
  <c r="AM19"/>
  <c r="AM21" s="1"/>
  <c r="AN17" i="14"/>
  <c r="AM19"/>
  <c r="AM21" s="1"/>
  <c r="AP29" i="23"/>
  <c r="AO31"/>
  <c r="AO33" s="1"/>
  <c r="AP29" i="20"/>
  <c r="AO31"/>
  <c r="AO33" s="1"/>
  <c r="AP29" i="24"/>
  <c r="AO31"/>
  <c r="AO33" s="1"/>
  <c r="AM17" i="28"/>
  <c r="AL19"/>
  <c r="AL21" s="1"/>
  <c r="AN17" i="18"/>
  <c r="AM19"/>
  <c r="AM21" s="1"/>
  <c r="AN17" i="17"/>
  <c r="AM19"/>
  <c r="AM21" s="1"/>
  <c r="AN29" i="26"/>
  <c r="AM31"/>
  <c r="AM33" s="1"/>
  <c r="AM19" i="21"/>
  <c r="AM21" s="1"/>
  <c r="AN17"/>
  <c r="AP29" i="17"/>
  <c r="AO31"/>
  <c r="AO33" s="1"/>
  <c r="AO58" i="18"/>
  <c r="AP56"/>
  <c r="AH48" i="23"/>
  <c r="AG50"/>
  <c r="AG52" s="1"/>
  <c r="AG50" i="24"/>
  <c r="AG52" s="1"/>
  <c r="AH48"/>
  <c r="AN60" i="25"/>
  <c r="AL27" i="36"/>
  <c r="AD27" i="33"/>
  <c r="AF52" i="25"/>
  <c r="AO58" i="20"/>
  <c r="AO60" s="1"/>
  <c r="AP56"/>
  <c r="O50" i="14"/>
  <c r="O52" s="1"/>
  <c r="P48"/>
  <c r="AE52" i="18"/>
  <c r="AC20" i="33"/>
  <c r="AN60" i="18"/>
  <c r="AL20" i="36"/>
  <c r="AP56" i="16"/>
  <c r="AO58"/>
  <c r="AO60" s="1"/>
  <c r="AH48" i="19"/>
  <c r="AG50"/>
  <c r="AG52" s="1"/>
  <c r="P48" i="13"/>
  <c r="O50"/>
  <c r="O52" s="1"/>
  <c r="AG48" i="27"/>
  <c r="AF50"/>
  <c r="AF52" s="1"/>
  <c r="AO58" i="25"/>
  <c r="AP56"/>
  <c r="AO58" i="24"/>
  <c r="AO60" s="1"/>
  <c r="AP56"/>
  <c r="AP56" i="13"/>
  <c r="AO58"/>
  <c r="AO60" s="1"/>
  <c r="AH48" i="25"/>
  <c r="AG50"/>
  <c r="P48" i="16"/>
  <c r="O50"/>
  <c r="O52" s="1"/>
  <c r="AF50" i="18"/>
  <c r="AG48"/>
  <c r="AP56" i="26"/>
  <c r="AO58"/>
  <c r="AO60" s="1"/>
  <c r="AH48" i="20"/>
  <c r="AG50"/>
  <c r="AG52" s="1"/>
  <c r="AO58" i="14"/>
  <c r="AO60" s="1"/>
  <c r="AP56"/>
  <c r="AM58" i="28"/>
  <c r="AM60" s="1"/>
  <c r="AN56"/>
  <c r="AF50" i="26"/>
  <c r="AF52" s="1"/>
  <c r="AG48"/>
  <c r="AP56" i="17"/>
  <c r="AO58"/>
  <c r="AO60" s="1"/>
  <c r="AO58" i="21"/>
  <c r="AO60" s="1"/>
  <c r="AP56"/>
  <c r="AO58" i="23"/>
  <c r="AO60" s="1"/>
  <c r="AP56"/>
  <c r="P48" i="17"/>
  <c r="O50"/>
  <c r="O52" s="1"/>
  <c r="AG50" i="21"/>
  <c r="AG52" s="1"/>
  <c r="AH48"/>
  <c r="AP56" i="19"/>
  <c r="AO58"/>
  <c r="AO60" s="1"/>
  <c r="AM58" i="27"/>
  <c r="AM60" s="1"/>
  <c r="AN56"/>
  <c r="AM48" i="28"/>
  <c r="AL50"/>
  <c r="AL52" s="1"/>
  <c r="AM19" i="10"/>
  <c r="AM21" s="1"/>
  <c r="AN17"/>
  <c r="AL13" i="36"/>
  <c r="AN33" i="11"/>
  <c r="AM19" i="9"/>
  <c r="AM21" s="1"/>
  <c r="AN17"/>
  <c r="O52" i="4"/>
  <c r="M6" i="33"/>
  <c r="AP29" i="11"/>
  <c r="AO31"/>
  <c r="P48" i="6"/>
  <c r="O50"/>
  <c r="O52" s="1"/>
  <c r="AP29" i="12"/>
  <c r="AO31"/>
  <c r="AO33" s="1"/>
  <c r="AN17" i="6"/>
  <c r="AM19"/>
  <c r="AM21" s="1"/>
  <c r="P48" i="7"/>
  <c r="O50"/>
  <c r="O52" s="1"/>
  <c r="AM19"/>
  <c r="AM21" s="1"/>
  <c r="AN17"/>
  <c r="AL21" i="11"/>
  <c r="O50" i="9"/>
  <c r="O52" s="1"/>
  <c r="P48"/>
  <c r="P48" i="11"/>
  <c r="O50"/>
  <c r="AL21" i="4"/>
  <c r="AP56" i="11"/>
  <c r="AO58"/>
  <c r="AO60" s="1"/>
  <c r="P48" i="10"/>
  <c r="O50"/>
  <c r="O52" s="1"/>
  <c r="AM19" i="4"/>
  <c r="AN17"/>
  <c r="Q48"/>
  <c r="P50"/>
  <c r="AN17" i="3"/>
  <c r="AM19"/>
  <c r="AM21" s="1"/>
  <c r="N52" i="11"/>
  <c r="L13" i="33"/>
  <c r="A54"/>
  <c r="AO17" i="12"/>
  <c r="AN19"/>
  <c r="AN21" s="1"/>
  <c r="AN17" i="11"/>
  <c r="AM19"/>
  <c r="AN17" i="2"/>
  <c r="AM19"/>
  <c r="AM21" s="1"/>
  <c r="P48" i="3"/>
  <c r="O50"/>
  <c r="O52" s="1"/>
  <c r="P48" i="2"/>
  <c r="O50"/>
  <c r="O52" s="1"/>
  <c r="P48" i="5"/>
  <c r="O50"/>
  <c r="O52" s="1"/>
  <c r="AN17"/>
  <c r="AM19"/>
  <c r="AM21" s="1"/>
  <c r="K17" i="33"/>
  <c r="K18"/>
  <c r="K30"/>
  <c r="A73"/>
  <c r="L33"/>
  <c r="A74"/>
  <c r="A72"/>
  <c r="L31"/>
  <c r="K29"/>
  <c r="A51" i="36"/>
  <c r="L10"/>
  <c r="L11" i="33"/>
  <c r="A52"/>
  <c r="A63" i="36"/>
  <c r="L22"/>
  <c r="A49" i="33"/>
  <c r="L8"/>
  <c r="A50"/>
  <c r="L9"/>
  <c r="L12" i="36"/>
  <c r="A53"/>
  <c r="A66"/>
  <c r="L25"/>
  <c r="L8"/>
  <c r="A49"/>
  <c r="L15" i="33"/>
  <c r="A56"/>
  <c r="L4" i="36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AC32" i="36"/>
  <c r="K5" i="33"/>
  <c r="K4"/>
  <c r="AC31" i="36"/>
  <c r="AC28" i="33"/>
  <c r="K7"/>
  <c r="AB11" i="36"/>
  <c r="AC33"/>
  <c r="AC30"/>
  <c r="K12" i="33"/>
  <c r="AC28" i="36"/>
  <c r="AC29"/>
  <c r="K14" i="33"/>
  <c r="K26"/>
  <c r="K25"/>
  <c r="K24"/>
  <c r="K22"/>
  <c r="K21"/>
  <c r="M19" i="36"/>
  <c r="M18"/>
  <c r="M16"/>
  <c r="K16" i="33"/>
  <c r="M17" i="36"/>
  <c r="L16" i="33"/>
  <c r="N15" i="36"/>
  <c r="N14"/>
  <c r="AM52" i="32" l="1"/>
  <c r="AK34" i="33"/>
  <c r="AN50" i="32"/>
  <c r="AO48"/>
  <c r="AN17" i="31"/>
  <c r="AM19"/>
  <c r="AM21" s="1"/>
  <c r="AN17" i="30"/>
  <c r="AM19"/>
  <c r="AM21" s="1"/>
  <c r="AH48"/>
  <c r="AG50"/>
  <c r="AG52" s="1"/>
  <c r="AH48" i="31"/>
  <c r="AG50"/>
  <c r="AG52" s="1"/>
  <c r="M15" i="33"/>
  <c r="AQ29" i="16"/>
  <c r="AP31"/>
  <c r="AP33" s="1"/>
  <c r="AQ29" i="17"/>
  <c r="AP31"/>
  <c r="AP33" s="1"/>
  <c r="AO29" i="26"/>
  <c r="AN31"/>
  <c r="AN33" s="1"/>
  <c r="AO17" i="18"/>
  <c r="AN19"/>
  <c r="AN21" s="1"/>
  <c r="AQ29" i="24"/>
  <c r="AP31"/>
  <c r="AP33" s="1"/>
  <c r="AQ29" i="23"/>
  <c r="AP31"/>
  <c r="AP33" s="1"/>
  <c r="AO17"/>
  <c r="AN19"/>
  <c r="AN21" s="1"/>
  <c r="AP31" i="14"/>
  <c r="AP33" s="1"/>
  <c r="AQ29"/>
  <c r="AQ29" i="21"/>
  <c r="AP31"/>
  <c r="AP33" s="1"/>
  <c r="AN17" i="27"/>
  <c r="AM19"/>
  <c r="AM21" s="1"/>
  <c r="AO17" i="16"/>
  <c r="AN19"/>
  <c r="AN21" s="1"/>
  <c r="AO17" i="24"/>
  <c r="AN19"/>
  <c r="AN21" s="1"/>
  <c r="AQ29" i="19"/>
  <c r="AP31"/>
  <c r="AP33" s="1"/>
  <c r="AN19" i="13"/>
  <c r="AN21" s="1"/>
  <c r="AO17"/>
  <c r="AN19" i="21"/>
  <c r="AN21" s="1"/>
  <c r="AO17"/>
  <c r="AP31" i="13"/>
  <c r="AP33" s="1"/>
  <c r="AQ29"/>
  <c r="AN19" i="20"/>
  <c r="AN21" s="1"/>
  <c r="AO17"/>
  <c r="AO17" i="17"/>
  <c r="AN19"/>
  <c r="AN21" s="1"/>
  <c r="AN17" i="28"/>
  <c r="AM19"/>
  <c r="AM21" s="1"/>
  <c r="AP31" i="20"/>
  <c r="AP33" s="1"/>
  <c r="AQ29"/>
  <c r="AO17" i="14"/>
  <c r="AN19"/>
  <c r="AN21" s="1"/>
  <c r="AP31" i="18"/>
  <c r="AP33" s="1"/>
  <c r="AQ29"/>
  <c r="AN31" i="27"/>
  <c r="AN33" s="1"/>
  <c r="AO29"/>
  <c r="AQ29" i="25"/>
  <c r="AP31"/>
  <c r="AP33" s="1"/>
  <c r="AO17"/>
  <c r="AN19"/>
  <c r="AN21" s="1"/>
  <c r="AO17" i="19"/>
  <c r="AN19"/>
  <c r="AN21" s="1"/>
  <c r="AO29" i="28"/>
  <c r="AN31"/>
  <c r="AN33" s="1"/>
  <c r="AN17" i="26"/>
  <c r="AM19"/>
  <c r="AM21" s="1"/>
  <c r="AP58" i="21"/>
  <c r="AP60" s="1"/>
  <c r="AQ56"/>
  <c r="AH48" i="26"/>
  <c r="AG50"/>
  <c r="AG52" s="1"/>
  <c r="AQ56" i="14"/>
  <c r="AP58"/>
  <c r="AP60" s="1"/>
  <c r="AQ56" i="25"/>
  <c r="AP58"/>
  <c r="AQ56" i="20"/>
  <c r="AP58"/>
  <c r="AP60" s="1"/>
  <c r="AN48" i="28"/>
  <c r="AM50"/>
  <c r="AM52" s="1"/>
  <c r="AQ56" i="19"/>
  <c r="AP58"/>
  <c r="AP60" s="1"/>
  <c r="Q48" i="17"/>
  <c r="P50"/>
  <c r="P52" s="1"/>
  <c r="AP58" i="26"/>
  <c r="AP60" s="1"/>
  <c r="AQ56"/>
  <c r="Q48" i="16"/>
  <c r="P50"/>
  <c r="P52" s="1"/>
  <c r="AQ56" i="13"/>
  <c r="AP58"/>
  <c r="AP60" s="1"/>
  <c r="AO60" i="25"/>
  <c r="AM27" i="36"/>
  <c r="Q48" i="13"/>
  <c r="P50"/>
  <c r="P52" s="1"/>
  <c r="AQ56" i="16"/>
  <c r="AP58"/>
  <c r="AP60" s="1"/>
  <c r="AH50" i="23"/>
  <c r="AH52" s="1"/>
  <c r="AI48"/>
  <c r="AO56" i="27"/>
  <c r="AN58"/>
  <c r="AN60" s="1"/>
  <c r="AI48" i="21"/>
  <c r="AH50"/>
  <c r="AH52" s="1"/>
  <c r="AQ56" i="23"/>
  <c r="AP58"/>
  <c r="AP60" s="1"/>
  <c r="AN58" i="28"/>
  <c r="AN60" s="1"/>
  <c r="AO56"/>
  <c r="AH48" i="18"/>
  <c r="AG50"/>
  <c r="AG52" i="25"/>
  <c r="AE27" i="33"/>
  <c r="AQ56" i="24"/>
  <c r="AP58"/>
  <c r="AP60" s="1"/>
  <c r="P50" i="14"/>
  <c r="P52" s="1"/>
  <c r="Q48"/>
  <c r="AH50" i="24"/>
  <c r="AH52" s="1"/>
  <c r="AI48"/>
  <c r="AP58" i="18"/>
  <c r="AQ56"/>
  <c r="AQ56" i="17"/>
  <c r="AP58"/>
  <c r="AP60" s="1"/>
  <c r="AI48" i="20"/>
  <c r="AH50"/>
  <c r="AH52" s="1"/>
  <c r="AF52" i="18"/>
  <c r="AD20" i="33"/>
  <c r="AI48" i="25"/>
  <c r="AH50"/>
  <c r="AH48" i="27"/>
  <c r="AG50"/>
  <c r="AG52" s="1"/>
  <c r="AI48" i="19"/>
  <c r="AH50"/>
  <c r="AH52" s="1"/>
  <c r="AO60" i="18"/>
  <c r="AM20" i="36"/>
  <c r="AO17" i="5"/>
  <c r="AN19"/>
  <c r="AN21" s="1"/>
  <c r="AO17" i="4"/>
  <c r="AN19"/>
  <c r="R48"/>
  <c r="Q50"/>
  <c r="Q48" i="10"/>
  <c r="P50"/>
  <c r="P52" s="1"/>
  <c r="AO17" i="6"/>
  <c r="AN19"/>
  <c r="AN21" s="1"/>
  <c r="Q48"/>
  <c r="P50"/>
  <c r="P52" s="1"/>
  <c r="Q48" i="2"/>
  <c r="P50"/>
  <c r="P52" s="1"/>
  <c r="AP17" i="12"/>
  <c r="AO19"/>
  <c r="AO21" s="1"/>
  <c r="M9" i="33"/>
  <c r="AM21" i="11"/>
  <c r="AO17" i="3"/>
  <c r="AN19"/>
  <c r="AN21" s="1"/>
  <c r="AM21" i="4"/>
  <c r="AQ56" i="11"/>
  <c r="AP58"/>
  <c r="AP60" s="1"/>
  <c r="Q48"/>
  <c r="P50"/>
  <c r="P50" i="7"/>
  <c r="P52" s="1"/>
  <c r="Q48"/>
  <c r="AM13" i="36"/>
  <c r="AO33" i="11"/>
  <c r="AN19" i="9"/>
  <c r="AN21" s="1"/>
  <c r="AO17"/>
  <c r="AO17" i="10"/>
  <c r="AN19"/>
  <c r="AN21" s="1"/>
  <c r="AO17" i="2"/>
  <c r="AN19"/>
  <c r="AN21" s="1"/>
  <c r="O52" i="11"/>
  <c r="M13" i="33"/>
  <c r="Q48" i="5"/>
  <c r="P50"/>
  <c r="P52" s="1"/>
  <c r="Q48" i="3"/>
  <c r="P50"/>
  <c r="P52" s="1"/>
  <c r="AO17" i="11"/>
  <c r="AN19"/>
  <c r="P52" i="4"/>
  <c r="N6" i="33"/>
  <c r="P50" i="9"/>
  <c r="P52" s="1"/>
  <c r="Q48"/>
  <c r="AO17" i="7"/>
  <c r="AN19"/>
  <c r="AN21" s="1"/>
  <c r="AQ29" i="12"/>
  <c r="AP31"/>
  <c r="AP33" s="1"/>
  <c r="AQ29" i="11"/>
  <c r="AP31"/>
  <c r="L29" i="33"/>
  <c r="A70"/>
  <c r="M33"/>
  <c r="M32"/>
  <c r="M31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A60"/>
  <c r="L19"/>
  <c r="A59"/>
  <c r="L18"/>
  <c r="A58"/>
  <c r="L17"/>
  <c r="AD32" i="36"/>
  <c r="AD33"/>
  <c r="M10"/>
  <c r="M9"/>
  <c r="AC11"/>
  <c r="M8"/>
  <c r="AD30"/>
  <c r="M10" i="33"/>
  <c r="M8"/>
  <c r="M4" i="36"/>
  <c r="M5"/>
  <c r="M11" i="33"/>
  <c r="AD28" i="36"/>
  <c r="AD31"/>
  <c r="AD29"/>
  <c r="M12"/>
  <c r="M7"/>
  <c r="AD28" i="33"/>
  <c r="M26" i="36"/>
  <c r="M25"/>
  <c r="M24"/>
  <c r="M23"/>
  <c r="M22"/>
  <c r="M21"/>
  <c r="N19"/>
  <c r="N18"/>
  <c r="N16"/>
  <c r="N17"/>
  <c r="O14"/>
  <c r="O15"/>
  <c r="M23" i="33"/>
  <c r="M22"/>
  <c r="AN52" i="32" l="1"/>
  <c r="AL34" i="33"/>
  <c r="AP48" i="32"/>
  <c r="AO50"/>
  <c r="AI48" i="31"/>
  <c r="AH50"/>
  <c r="AH52" s="1"/>
  <c r="AO17" i="30"/>
  <c r="AN19"/>
  <c r="AN21" s="1"/>
  <c r="AI48"/>
  <c r="AH50"/>
  <c r="AH52" s="1"/>
  <c r="AN19" i="31"/>
  <c r="AN21" s="1"/>
  <c r="AO17"/>
  <c r="N9" i="33"/>
  <c r="N15"/>
  <c r="AR29" i="18"/>
  <c r="AQ31"/>
  <c r="AQ33" s="1"/>
  <c r="AQ31" i="20"/>
  <c r="AQ33" s="1"/>
  <c r="AR29"/>
  <c r="AQ31" i="13"/>
  <c r="AQ33" s="1"/>
  <c r="AR29"/>
  <c r="AP17"/>
  <c r="AO19"/>
  <c r="AO21" s="1"/>
  <c r="AR29" i="14"/>
  <c r="AQ31"/>
  <c r="AQ33" s="1"/>
  <c r="AO17" i="26"/>
  <c r="AN19"/>
  <c r="AN21" s="1"/>
  <c r="AO19" i="19"/>
  <c r="AO21" s="1"/>
  <c r="AP17"/>
  <c r="AR29" i="25"/>
  <c r="AQ31"/>
  <c r="AQ33" s="1"/>
  <c r="AP17" i="17"/>
  <c r="AO19"/>
  <c r="AO21" s="1"/>
  <c r="AP17" i="24"/>
  <c r="AO19"/>
  <c r="AO21" s="1"/>
  <c r="AO17" i="27"/>
  <c r="AN19"/>
  <c r="AN21" s="1"/>
  <c r="AR29" i="23"/>
  <c r="AQ31"/>
  <c r="AQ33" s="1"/>
  <c r="AP17" i="18"/>
  <c r="AO19"/>
  <c r="AO21" s="1"/>
  <c r="AR29" i="17"/>
  <c r="AQ31"/>
  <c r="AQ33" s="1"/>
  <c r="AO31" i="27"/>
  <c r="AO33" s="1"/>
  <c r="AP29"/>
  <c r="AO19" i="20"/>
  <c r="AO21" s="1"/>
  <c r="AP17"/>
  <c r="AP17" i="21"/>
  <c r="AO19"/>
  <c r="AO21" s="1"/>
  <c r="AP29" i="28"/>
  <c r="AO31"/>
  <c r="AO33" s="1"/>
  <c r="AP17" i="25"/>
  <c r="AO19"/>
  <c r="AO21" s="1"/>
  <c r="AP17" i="14"/>
  <c r="AO19"/>
  <c r="AO21" s="1"/>
  <c r="AO17" i="28"/>
  <c r="AN19"/>
  <c r="AN21" s="1"/>
  <c r="AR29" i="19"/>
  <c r="AQ31"/>
  <c r="AQ33" s="1"/>
  <c r="AP17" i="16"/>
  <c r="AO19"/>
  <c r="AO21" s="1"/>
  <c r="AR29" i="21"/>
  <c r="AQ31"/>
  <c r="AQ33" s="1"/>
  <c r="AP17" i="23"/>
  <c r="AO19"/>
  <c r="AO21" s="1"/>
  <c r="AQ31" i="24"/>
  <c r="AQ33" s="1"/>
  <c r="AR29"/>
  <c r="AO31" i="26"/>
  <c r="AO33" s="1"/>
  <c r="AP29"/>
  <c r="AR29" i="16"/>
  <c r="AQ31"/>
  <c r="AQ33" s="1"/>
  <c r="AJ48" i="24"/>
  <c r="AI50"/>
  <c r="AI52" s="1"/>
  <c r="AG52" i="18"/>
  <c r="AE20" i="33"/>
  <c r="AP60" i="25"/>
  <c r="AN27" i="36"/>
  <c r="AI48" i="27"/>
  <c r="AH50"/>
  <c r="AH52" s="1"/>
  <c r="AR56" i="17"/>
  <c r="AQ58"/>
  <c r="AQ60" s="1"/>
  <c r="AR56" i="24"/>
  <c r="AQ58"/>
  <c r="AQ60" s="1"/>
  <c r="AH50" i="18"/>
  <c r="AI48"/>
  <c r="AR56" i="23"/>
  <c r="AQ58"/>
  <c r="AQ60" s="1"/>
  <c r="AP56" i="27"/>
  <c r="AO58"/>
  <c r="AO60" s="1"/>
  <c r="AR56" i="16"/>
  <c r="AQ58"/>
  <c r="AQ60" s="1"/>
  <c r="R48"/>
  <c r="Q50"/>
  <c r="Q52" s="1"/>
  <c r="Q50" i="17"/>
  <c r="Q52" s="1"/>
  <c r="R48"/>
  <c r="AO48" i="28"/>
  <c r="AN50"/>
  <c r="AN52" s="1"/>
  <c r="AQ58" i="25"/>
  <c r="AR56"/>
  <c r="AH50" i="26"/>
  <c r="AH52" s="1"/>
  <c r="AI48"/>
  <c r="AH52" i="25"/>
  <c r="AF27" i="33"/>
  <c r="AQ58" i="18"/>
  <c r="AR56"/>
  <c r="Q50" i="14"/>
  <c r="Q52" s="1"/>
  <c r="R48"/>
  <c r="AO58" i="28"/>
  <c r="AO60" s="1"/>
  <c r="AP56"/>
  <c r="AJ48" i="23"/>
  <c r="AI50"/>
  <c r="AI52" s="1"/>
  <c r="AQ58" i="26"/>
  <c r="AQ60" s="1"/>
  <c r="AR56"/>
  <c r="AQ58" i="21"/>
  <c r="AQ60" s="1"/>
  <c r="AR56"/>
  <c r="AJ48" i="19"/>
  <c r="AI50"/>
  <c r="AI52" s="1"/>
  <c r="AJ48" i="25"/>
  <c r="AI50"/>
  <c r="AI50" i="20"/>
  <c r="AI52" s="1"/>
  <c r="AJ48"/>
  <c r="AP60" i="18"/>
  <c r="AN20" i="36"/>
  <c r="AI50" i="21"/>
  <c r="AI52" s="1"/>
  <c r="AJ48"/>
  <c r="R48" i="13"/>
  <c r="Q50"/>
  <c r="Q52" s="1"/>
  <c r="AR56"/>
  <c r="AQ58"/>
  <c r="AQ60" s="1"/>
  <c r="AR56" i="19"/>
  <c r="AQ58"/>
  <c r="AQ60" s="1"/>
  <c r="AR56" i="20"/>
  <c r="AQ58"/>
  <c r="AQ60" s="1"/>
  <c r="AQ58" i="14"/>
  <c r="AQ60" s="1"/>
  <c r="AR56"/>
  <c r="AP17" i="11"/>
  <c r="AO19"/>
  <c r="R48" i="5"/>
  <c r="Q50"/>
  <c r="Q52" s="1"/>
  <c r="AP17" i="2"/>
  <c r="AO19"/>
  <c r="AO21" s="1"/>
  <c r="AR56" i="11"/>
  <c r="AQ58"/>
  <c r="AQ60" s="1"/>
  <c r="AP17" i="3"/>
  <c r="AO19"/>
  <c r="AO21" s="1"/>
  <c r="AN21" i="4"/>
  <c r="AN13" i="36"/>
  <c r="AP33" i="11"/>
  <c r="P52"/>
  <c r="N13" i="33"/>
  <c r="AQ17" i="12"/>
  <c r="AP19"/>
  <c r="AP21" s="1"/>
  <c r="R48" i="6"/>
  <c r="Q50"/>
  <c r="Q52" s="1"/>
  <c r="Q50" i="10"/>
  <c r="Q52" s="1"/>
  <c r="R48"/>
  <c r="AO19" i="4"/>
  <c r="AP17"/>
  <c r="AR29" i="12"/>
  <c r="AQ31"/>
  <c r="AQ33" s="1"/>
  <c r="AQ31" i="11"/>
  <c r="AR29"/>
  <c r="AP17" i="7"/>
  <c r="AO19"/>
  <c r="AO21" s="1"/>
  <c r="R48" i="3"/>
  <c r="Q50"/>
  <c r="Q52" s="1"/>
  <c r="AO19" i="10"/>
  <c r="AO21" s="1"/>
  <c r="AP17"/>
  <c r="R48" i="11"/>
  <c r="Q50"/>
  <c r="Q52" i="4"/>
  <c r="O6" i="33"/>
  <c r="Q50" i="9"/>
  <c r="Q52" s="1"/>
  <c r="R48"/>
  <c r="AN21" i="11"/>
  <c r="AP17" i="9"/>
  <c r="AO19"/>
  <c r="AO21" s="1"/>
  <c r="R48" i="7"/>
  <c r="Q50"/>
  <c r="Q52" s="1"/>
  <c r="R48" i="2"/>
  <c r="Q50"/>
  <c r="Q52" s="1"/>
  <c r="AP17" i="6"/>
  <c r="AO19"/>
  <c r="AO21" s="1"/>
  <c r="S48" i="4"/>
  <c r="R50"/>
  <c r="AP17" i="5"/>
  <c r="AO19"/>
  <c r="AO21" s="1"/>
  <c r="M18" i="33"/>
  <c r="M19"/>
  <c r="N32"/>
  <c r="M29"/>
  <c r="N31"/>
  <c r="N33"/>
  <c r="M30"/>
  <c r="M17"/>
  <c r="R41"/>
  <c r="M14"/>
  <c r="N9" i="36"/>
  <c r="N10" i="33"/>
  <c r="N10" i="36"/>
  <c r="M5" i="33"/>
  <c r="M4"/>
  <c r="AE29" i="36"/>
  <c r="AE28"/>
  <c r="AE30"/>
  <c r="AE28" i="33"/>
  <c r="M12"/>
  <c r="N7" i="36"/>
  <c r="N8" i="33"/>
  <c r="M7"/>
  <c r="N11"/>
  <c r="N5" i="36"/>
  <c r="N12"/>
  <c r="N8"/>
  <c r="N4"/>
  <c r="AD11"/>
  <c r="AE31"/>
  <c r="AE33"/>
  <c r="AE32"/>
  <c r="N26"/>
  <c r="M26" i="33"/>
  <c r="M25"/>
  <c r="N25" i="36"/>
  <c r="N24"/>
  <c r="M24" i="33"/>
  <c r="N23" i="36"/>
  <c r="N22"/>
  <c r="N21"/>
  <c r="M21" i="33"/>
  <c r="O19" i="36"/>
  <c r="O18"/>
  <c r="O16"/>
  <c r="M16" i="33"/>
  <c r="O17" i="36"/>
  <c r="P15"/>
  <c r="P14"/>
  <c r="O21" i="33"/>
  <c r="N23"/>
  <c r="AQ48" i="32" l="1"/>
  <c r="AP50"/>
  <c r="AO52"/>
  <c r="AM34" i="33"/>
  <c r="AP17" i="31"/>
  <c r="AO19"/>
  <c r="AO21" s="1"/>
  <c r="AP17" i="30"/>
  <c r="AO19"/>
  <c r="AO21" s="1"/>
  <c r="AJ48"/>
  <c r="AI50"/>
  <c r="AI52" s="1"/>
  <c r="AJ48" i="31"/>
  <c r="AI50"/>
  <c r="AI52" s="1"/>
  <c r="AR31" i="24"/>
  <c r="AR33" s="1"/>
  <c r="AS29"/>
  <c r="AQ17" i="20"/>
  <c r="AP19"/>
  <c r="AP21" s="1"/>
  <c r="AS29"/>
  <c r="AR31"/>
  <c r="AR33" s="1"/>
  <c r="AR31" i="16"/>
  <c r="AR33" s="1"/>
  <c r="AS29"/>
  <c r="AR31" i="21"/>
  <c r="AR33" s="1"/>
  <c r="AS29"/>
  <c r="AS29" i="19"/>
  <c r="AR31"/>
  <c r="AR33" s="1"/>
  <c r="AQ17" i="14"/>
  <c r="AP19"/>
  <c r="AP21" s="1"/>
  <c r="AQ29" i="28"/>
  <c r="AP31"/>
  <c r="AP33" s="1"/>
  <c r="AS29" i="17"/>
  <c r="AR31"/>
  <c r="AR33" s="1"/>
  <c r="AS29" i="23"/>
  <c r="AR31"/>
  <c r="AR33" s="1"/>
  <c r="AQ17" i="24"/>
  <c r="AP19"/>
  <c r="AP21" s="1"/>
  <c r="AS29" i="25"/>
  <c r="AR31"/>
  <c r="AR33" s="1"/>
  <c r="AP17" i="26"/>
  <c r="AO19"/>
  <c r="AO21" s="1"/>
  <c r="AP19" i="13"/>
  <c r="AP21" s="1"/>
  <c r="AQ17"/>
  <c r="AQ29" i="26"/>
  <c r="AP31"/>
  <c r="AP33" s="1"/>
  <c r="AP31" i="27"/>
  <c r="AP33" s="1"/>
  <c r="AQ29"/>
  <c r="AP19" i="19"/>
  <c r="AP21" s="1"/>
  <c r="AQ17"/>
  <c r="AR31" i="13"/>
  <c r="AR33" s="1"/>
  <c r="AS29"/>
  <c r="AQ17" i="23"/>
  <c r="AP19"/>
  <c r="AP21" s="1"/>
  <c r="AQ17" i="16"/>
  <c r="AP19"/>
  <c r="AP21" s="1"/>
  <c r="AP17" i="28"/>
  <c r="AO19"/>
  <c r="AO21" s="1"/>
  <c r="AP19" i="25"/>
  <c r="AP21" s="1"/>
  <c r="AQ17"/>
  <c r="AQ17" i="21"/>
  <c r="AP19"/>
  <c r="AP21" s="1"/>
  <c r="AQ17" i="18"/>
  <c r="AP19"/>
  <c r="AP21" s="1"/>
  <c r="AP17" i="27"/>
  <c r="AO19"/>
  <c r="AO21" s="1"/>
  <c r="AQ17" i="17"/>
  <c r="AP19"/>
  <c r="AP21" s="1"/>
  <c r="AS29" i="14"/>
  <c r="AR31"/>
  <c r="AR33" s="1"/>
  <c r="AS29" i="18"/>
  <c r="AR31"/>
  <c r="AR33" s="1"/>
  <c r="AS56" i="20"/>
  <c r="AR58"/>
  <c r="AR60" s="1"/>
  <c r="AS56" i="13"/>
  <c r="AR58"/>
  <c r="AR60" s="1"/>
  <c r="AK48" i="19"/>
  <c r="AJ50"/>
  <c r="AJ52" s="1"/>
  <c r="AQ60" i="18"/>
  <c r="AO20" i="36"/>
  <c r="AP48" i="28"/>
  <c r="AO50"/>
  <c r="AO52" s="1"/>
  <c r="S48" i="16"/>
  <c r="R50"/>
  <c r="R52" s="1"/>
  <c r="AQ56" i="27"/>
  <c r="AP58"/>
  <c r="AP60" s="1"/>
  <c r="AH52" i="18"/>
  <c r="AF20" i="33"/>
  <c r="AR58" i="17"/>
  <c r="AR60" s="1"/>
  <c r="AS56"/>
  <c r="AK48" i="24"/>
  <c r="AJ50"/>
  <c r="AJ52" s="1"/>
  <c r="AS56" i="14"/>
  <c r="AR58"/>
  <c r="AR60" s="1"/>
  <c r="AI52" i="25"/>
  <c r="AG27" i="33"/>
  <c r="AR58" i="21"/>
  <c r="AR60" s="1"/>
  <c r="AS56"/>
  <c r="S48" i="14"/>
  <c r="R50"/>
  <c r="R52" s="1"/>
  <c r="AR58" i="25"/>
  <c r="AS56"/>
  <c r="S48" i="17"/>
  <c r="R50"/>
  <c r="R52" s="1"/>
  <c r="AS56" i="19"/>
  <c r="AR58"/>
  <c r="AR60" s="1"/>
  <c r="S48" i="13"/>
  <c r="R50"/>
  <c r="R52" s="1"/>
  <c r="AJ50" i="25"/>
  <c r="AK48"/>
  <c r="AK48" i="23"/>
  <c r="AJ50"/>
  <c r="AJ52" s="1"/>
  <c r="AQ60" i="25"/>
  <c r="AO27" i="36"/>
  <c r="AS56" i="16"/>
  <c r="AR58"/>
  <c r="AR60" s="1"/>
  <c r="AS56" i="23"/>
  <c r="AR58"/>
  <c r="AR60" s="1"/>
  <c r="AR58" i="24"/>
  <c r="AR60" s="1"/>
  <c r="AS56"/>
  <c r="AJ48" i="27"/>
  <c r="AI50"/>
  <c r="AI52" s="1"/>
  <c r="AK48" i="21"/>
  <c r="AJ50"/>
  <c r="AJ52" s="1"/>
  <c r="AJ50" i="20"/>
  <c r="AJ52" s="1"/>
  <c r="AK48"/>
  <c r="AR58" i="26"/>
  <c r="AR60" s="1"/>
  <c r="AS56"/>
  <c r="AQ56" i="28"/>
  <c r="AP58"/>
  <c r="AP60" s="1"/>
  <c r="AS56" i="18"/>
  <c r="AR58"/>
  <c r="AJ48" i="26"/>
  <c r="AI50"/>
  <c r="AI52" s="1"/>
  <c r="AI50" i="18"/>
  <c r="AJ48"/>
  <c r="O9" i="33"/>
  <c r="R50" i="9"/>
  <c r="R52" s="1"/>
  <c r="S48"/>
  <c r="AQ17" i="4"/>
  <c r="AP19"/>
  <c r="T48"/>
  <c r="S50"/>
  <c r="S48" i="2"/>
  <c r="R50"/>
  <c r="R52" s="1"/>
  <c r="AQ17" i="9"/>
  <c r="AP19"/>
  <c r="AP21" s="1"/>
  <c r="S48" i="11"/>
  <c r="R50"/>
  <c r="S48" i="3"/>
  <c r="R50"/>
  <c r="R52" s="1"/>
  <c r="AQ33" i="11"/>
  <c r="AO13" i="36"/>
  <c r="AO21" i="4"/>
  <c r="S48" i="6"/>
  <c r="R50"/>
  <c r="R52" s="1"/>
  <c r="AS56" i="11"/>
  <c r="AR58"/>
  <c r="AR60" s="1"/>
  <c r="S48" i="5"/>
  <c r="R50"/>
  <c r="R52" s="1"/>
  <c r="R52" i="4"/>
  <c r="P6" i="33"/>
  <c r="Q52" i="11"/>
  <c r="O13" i="33"/>
  <c r="AS29" i="11"/>
  <c r="AR31"/>
  <c r="AQ17" i="10"/>
  <c r="AP19"/>
  <c r="AP21" s="1"/>
  <c r="S48"/>
  <c r="R50"/>
  <c r="R52" s="1"/>
  <c r="AO21" i="11"/>
  <c r="AQ17" i="5"/>
  <c r="AP19"/>
  <c r="AP21" s="1"/>
  <c r="AQ17" i="6"/>
  <c r="AP19"/>
  <c r="AP21" s="1"/>
  <c r="S48" i="7"/>
  <c r="R50"/>
  <c r="R52" s="1"/>
  <c r="AP19"/>
  <c r="AP21" s="1"/>
  <c r="AQ17"/>
  <c r="AS29" i="12"/>
  <c r="AR31"/>
  <c r="AR33" s="1"/>
  <c r="AR17"/>
  <c r="AQ19"/>
  <c r="AQ21" s="1"/>
  <c r="AQ17" i="3"/>
  <c r="AP19"/>
  <c r="AP21" s="1"/>
  <c r="AQ17" i="2"/>
  <c r="AP19"/>
  <c r="AP21" s="1"/>
  <c r="AP19" i="11"/>
  <c r="AQ17"/>
  <c r="N17" i="33"/>
  <c r="O32"/>
  <c r="N30"/>
  <c r="O33"/>
  <c r="N29"/>
  <c r="O31"/>
  <c r="O15"/>
  <c r="N18"/>
  <c r="N19"/>
  <c r="N14"/>
  <c r="O12" i="36"/>
  <c r="N7" i="33"/>
  <c r="N4"/>
  <c r="O10"/>
  <c r="O5" i="36"/>
  <c r="O10"/>
  <c r="AF28" i="33"/>
  <c r="AF30" i="36"/>
  <c r="AF28"/>
  <c r="AF32"/>
  <c r="O4"/>
  <c r="N12" i="33"/>
  <c r="N5"/>
  <c r="AE11" i="36"/>
  <c r="O7"/>
  <c r="O11" i="33"/>
  <c r="O8" i="36"/>
  <c r="O8" i="33"/>
  <c r="O9" i="36"/>
  <c r="AF29"/>
  <c r="AF33"/>
  <c r="AF31"/>
  <c r="N26" i="33"/>
  <c r="O26" i="36"/>
  <c r="O25"/>
  <c r="N25" i="33"/>
  <c r="N24"/>
  <c r="O24" i="36"/>
  <c r="O23"/>
  <c r="O22"/>
  <c r="N22" i="33"/>
  <c r="O21" i="36"/>
  <c r="N21" i="33"/>
  <c r="P19" i="36"/>
  <c r="P18"/>
  <c r="O18" i="33"/>
  <c r="P16" i="36"/>
  <c r="N16" i="33"/>
  <c r="P17" i="36"/>
  <c r="Q15"/>
  <c r="Q14"/>
  <c r="O23" i="33"/>
  <c r="AP52" i="32" l="1"/>
  <c r="AN34" i="33"/>
  <c r="AR48" i="32"/>
  <c r="AQ50"/>
  <c r="AK48" i="31"/>
  <c r="AJ50"/>
  <c r="AJ52" s="1"/>
  <c r="AQ17" i="30"/>
  <c r="AP19"/>
  <c r="AP21" s="1"/>
  <c r="AK48"/>
  <c r="AJ50"/>
  <c r="AJ52" s="1"/>
  <c r="AP19" i="31"/>
  <c r="AP21" s="1"/>
  <c r="AQ17"/>
  <c r="AR17" i="25"/>
  <c r="AQ19"/>
  <c r="AQ21" s="1"/>
  <c r="AS31" i="13"/>
  <c r="AS33" s="1"/>
  <c r="AT29"/>
  <c r="AQ31" i="27"/>
  <c r="AQ33" s="1"/>
  <c r="AR29"/>
  <c r="AQ19" i="13"/>
  <c r="AQ21" s="1"/>
  <c r="AR17"/>
  <c r="AT29" i="16"/>
  <c r="AS31"/>
  <c r="AS33" s="1"/>
  <c r="AT29" i="18"/>
  <c r="AS31"/>
  <c r="AS33" s="1"/>
  <c r="AR17" i="17"/>
  <c r="AQ19"/>
  <c r="AQ21" s="1"/>
  <c r="AR17" i="18"/>
  <c r="AQ19"/>
  <c r="AQ21" s="1"/>
  <c r="AR17" i="16"/>
  <c r="AQ19"/>
  <c r="AQ21" s="1"/>
  <c r="AS31" i="25"/>
  <c r="AS33" s="1"/>
  <c r="AT29"/>
  <c r="AS31" i="23"/>
  <c r="AS33" s="1"/>
  <c r="AT29"/>
  <c r="AR29" i="28"/>
  <c r="AQ31"/>
  <c r="AQ33" s="1"/>
  <c r="AS31" i="19"/>
  <c r="AS33" s="1"/>
  <c r="AT29"/>
  <c r="AQ19" i="20"/>
  <c r="AQ21" s="1"/>
  <c r="AR17"/>
  <c r="AQ19" i="19"/>
  <c r="AQ21" s="1"/>
  <c r="AR17"/>
  <c r="AT29" i="21"/>
  <c r="AS31"/>
  <c r="AS33" s="1"/>
  <c r="AS31" i="24"/>
  <c r="AS33" s="1"/>
  <c r="AT29"/>
  <c r="AT29" i="14"/>
  <c r="AS31"/>
  <c r="AS33" s="1"/>
  <c r="AQ17" i="27"/>
  <c r="AP19"/>
  <c r="AP21" s="1"/>
  <c r="AR17" i="21"/>
  <c r="AQ19"/>
  <c r="AQ21" s="1"/>
  <c r="AQ17" i="28"/>
  <c r="AP19"/>
  <c r="AP21" s="1"/>
  <c r="AR17" i="23"/>
  <c r="AQ19"/>
  <c r="AQ21" s="1"/>
  <c r="AR29" i="26"/>
  <c r="AQ31"/>
  <c r="AQ33" s="1"/>
  <c r="AQ17"/>
  <c r="AP19"/>
  <c r="AP21" s="1"/>
  <c r="AR17" i="24"/>
  <c r="AQ19"/>
  <c r="AQ21" s="1"/>
  <c r="AT29" i="17"/>
  <c r="AS31"/>
  <c r="AS33" s="1"/>
  <c r="AR17" i="14"/>
  <c r="AQ19"/>
  <c r="AQ21" s="1"/>
  <c r="AS31" i="20"/>
  <c r="AS33" s="1"/>
  <c r="AT29"/>
  <c r="AJ50" i="26"/>
  <c r="AJ52" s="1"/>
  <c r="AK48"/>
  <c r="AQ58" i="28"/>
  <c r="AQ60" s="1"/>
  <c r="AR56"/>
  <c r="AJ50" i="27"/>
  <c r="AJ52" s="1"/>
  <c r="AK48"/>
  <c r="AT56" i="23"/>
  <c r="AS58"/>
  <c r="AS60" s="1"/>
  <c r="AJ52" i="25"/>
  <c r="AH27" i="33"/>
  <c r="AT56" i="19"/>
  <c r="AS58"/>
  <c r="AS60" s="1"/>
  <c r="AR60" i="25"/>
  <c r="AP27" i="36"/>
  <c r="AS58" i="14"/>
  <c r="AS60" s="1"/>
  <c r="AT56"/>
  <c r="AR56" i="27"/>
  <c r="AQ58"/>
  <c r="AQ60" s="1"/>
  <c r="AQ48" i="28"/>
  <c r="AP50"/>
  <c r="AP52" s="1"/>
  <c r="AL48" i="19"/>
  <c r="AK50"/>
  <c r="AK52" s="1"/>
  <c r="AT56" i="20"/>
  <c r="AS58"/>
  <c r="AS60" s="1"/>
  <c r="AJ50" i="18"/>
  <c r="AK48"/>
  <c r="AR60"/>
  <c r="AP20" i="36"/>
  <c r="AS58" i="26"/>
  <c r="AS60" s="1"/>
  <c r="AT56"/>
  <c r="AS58" i="24"/>
  <c r="AS60" s="1"/>
  <c r="AT56"/>
  <c r="AI52" i="18"/>
  <c r="AG20" i="33"/>
  <c r="AS58" i="18"/>
  <c r="AT56"/>
  <c r="AL48" i="21"/>
  <c r="AK50"/>
  <c r="AK52" s="1"/>
  <c r="AT56" i="16"/>
  <c r="AS58"/>
  <c r="AS60" s="1"/>
  <c r="AL48" i="23"/>
  <c r="AK50"/>
  <c r="AK52" s="1"/>
  <c r="T48" i="13"/>
  <c r="S50"/>
  <c r="S52" s="1"/>
  <c r="S50" i="17"/>
  <c r="S52" s="1"/>
  <c r="T48"/>
  <c r="T48" i="14"/>
  <c r="S50"/>
  <c r="S52" s="1"/>
  <c r="AK50" i="24"/>
  <c r="AK52" s="1"/>
  <c r="AL48"/>
  <c r="T48" i="16"/>
  <c r="S50"/>
  <c r="S52" s="1"/>
  <c r="AT56" i="13"/>
  <c r="AS58"/>
  <c r="AS60" s="1"/>
  <c r="AK50" i="20"/>
  <c r="AK52" s="1"/>
  <c r="AL48"/>
  <c r="AK50" i="25"/>
  <c r="AL48"/>
  <c r="AS58"/>
  <c r="AT56"/>
  <c r="AS58" i="21"/>
  <c r="AS60" s="1"/>
  <c r="AT56"/>
  <c r="AS58" i="17"/>
  <c r="AS60" s="1"/>
  <c r="AT56"/>
  <c r="P9" i="33"/>
  <c r="AQ19" i="7"/>
  <c r="AQ21" s="1"/>
  <c r="AR17"/>
  <c r="R52" i="11"/>
  <c r="P13" i="33"/>
  <c r="AP21" i="4"/>
  <c r="AR17" i="2"/>
  <c r="AQ19"/>
  <c r="AQ21" s="1"/>
  <c r="AS17" i="12"/>
  <c r="AR19"/>
  <c r="AR21" s="1"/>
  <c r="AR17" i="6"/>
  <c r="AQ19"/>
  <c r="AQ21" s="1"/>
  <c r="AR17" i="10"/>
  <c r="AQ19"/>
  <c r="AQ21" s="1"/>
  <c r="T48" i="5"/>
  <c r="S50"/>
  <c r="S52" s="1"/>
  <c r="T48" i="6"/>
  <c r="S50"/>
  <c r="S52" s="1"/>
  <c r="T48" i="11"/>
  <c r="S50"/>
  <c r="T48" i="2"/>
  <c r="S50"/>
  <c r="S52" s="1"/>
  <c r="AQ19" i="4"/>
  <c r="AR17"/>
  <c r="AR17" i="11"/>
  <c r="AQ19"/>
  <c r="AP13" i="36"/>
  <c r="AR33" i="11"/>
  <c r="S52" i="4"/>
  <c r="Q6" i="33"/>
  <c r="T48" i="9"/>
  <c r="S50"/>
  <c r="S52" s="1"/>
  <c r="AP21" i="11"/>
  <c r="AR17" i="3"/>
  <c r="AQ19"/>
  <c r="AQ21" s="1"/>
  <c r="AT29" i="12"/>
  <c r="AS31"/>
  <c r="AS33" s="1"/>
  <c r="S50" i="7"/>
  <c r="S52" s="1"/>
  <c r="T48"/>
  <c r="AR17" i="5"/>
  <c r="AQ19"/>
  <c r="AQ21" s="1"/>
  <c r="T48" i="10"/>
  <c r="S50"/>
  <c r="S52" s="1"/>
  <c r="AT29" i="11"/>
  <c r="AS31"/>
  <c r="AT56"/>
  <c r="AS58"/>
  <c r="AS60" s="1"/>
  <c r="T48" i="3"/>
  <c r="S50"/>
  <c r="S52" s="1"/>
  <c r="AR17" i="9"/>
  <c r="AQ19"/>
  <c r="AQ21" s="1"/>
  <c r="U48" i="4"/>
  <c r="T50"/>
  <c r="O17" i="33"/>
  <c r="O19"/>
  <c r="P15"/>
  <c r="O29"/>
  <c r="O30"/>
  <c r="P32"/>
  <c r="P31"/>
  <c r="P33"/>
  <c r="O14"/>
  <c r="P8"/>
  <c r="O5"/>
  <c r="O12"/>
  <c r="P4" i="36"/>
  <c r="P5"/>
  <c r="P9"/>
  <c r="P8"/>
  <c r="P12"/>
  <c r="AG31"/>
  <c r="AG28"/>
  <c r="AG28" i="33"/>
  <c r="P10"/>
  <c r="P11"/>
  <c r="O7"/>
  <c r="P10" i="36"/>
  <c r="O4" i="33"/>
  <c r="P7" i="36"/>
  <c r="AF11"/>
  <c r="AG33"/>
  <c r="AG29"/>
  <c r="AG32"/>
  <c r="AG30"/>
  <c r="O26" i="33"/>
  <c r="P26" i="36"/>
  <c r="P25"/>
  <c r="O25" i="33"/>
  <c r="P24" i="36"/>
  <c r="O24" i="33"/>
  <c r="P23" i="36"/>
  <c r="O22" i="33"/>
  <c r="P22" i="36"/>
  <c r="P21"/>
  <c r="Q19"/>
  <c r="P19" i="33"/>
  <c r="Q18" i="36"/>
  <c r="O16" i="33"/>
  <c r="Q16" i="36"/>
  <c r="Q17"/>
  <c r="R14"/>
  <c r="R15"/>
  <c r="Q24" i="33"/>
  <c r="P23"/>
  <c r="AS48" i="32" l="1"/>
  <c r="AR50"/>
  <c r="AQ52"/>
  <c r="AO34" i="33"/>
  <c r="AR17" i="31"/>
  <c r="AQ19"/>
  <c r="AQ21" s="1"/>
  <c r="AR17" i="30"/>
  <c r="AQ19"/>
  <c r="AQ21" s="1"/>
  <c r="AL48"/>
  <c r="AK50"/>
  <c r="AK52" s="1"/>
  <c r="AK50" i="31"/>
  <c r="AK52" s="1"/>
  <c r="AL48"/>
  <c r="AU29" i="20"/>
  <c r="AT31"/>
  <c r="AT33" s="1"/>
  <c r="AR19"/>
  <c r="AR21" s="1"/>
  <c r="AS17"/>
  <c r="AU29" i="25"/>
  <c r="AT31"/>
  <c r="AT33" s="1"/>
  <c r="AS17" i="13"/>
  <c r="AR19"/>
  <c r="AR21" s="1"/>
  <c r="AT31"/>
  <c r="AT33" s="1"/>
  <c r="AU29"/>
  <c r="AU29" i="17"/>
  <c r="AT31"/>
  <c r="AT33" s="1"/>
  <c r="AR17" i="26"/>
  <c r="AQ19"/>
  <c r="AQ21" s="1"/>
  <c r="AS17" i="23"/>
  <c r="AR19"/>
  <c r="AR21" s="1"/>
  <c r="AS17" i="21"/>
  <c r="AR19"/>
  <c r="AR21" s="1"/>
  <c r="AU29" i="14"/>
  <c r="AT31"/>
  <c r="AT33" s="1"/>
  <c r="AU29" i="21"/>
  <c r="AT31"/>
  <c r="AT33" s="1"/>
  <c r="AS29" i="28"/>
  <c r="AR31"/>
  <c r="AR33" s="1"/>
  <c r="AS17" i="18"/>
  <c r="AR19"/>
  <c r="AR21" s="1"/>
  <c r="AT31"/>
  <c r="AT33" s="1"/>
  <c r="AU29"/>
  <c r="AU29" i="24"/>
  <c r="AT31"/>
  <c r="AT33" s="1"/>
  <c r="AR19" i="19"/>
  <c r="AR21" s="1"/>
  <c r="AS17"/>
  <c r="AU29"/>
  <c r="AT31"/>
  <c r="AT33" s="1"/>
  <c r="AU29" i="23"/>
  <c r="AT31"/>
  <c r="AT33" s="1"/>
  <c r="AR31" i="27"/>
  <c r="AR33" s="1"/>
  <c r="AS29"/>
  <c r="AS17" i="14"/>
  <c r="AR19"/>
  <c r="AR21" s="1"/>
  <c r="AS17" i="24"/>
  <c r="AR19"/>
  <c r="AR21" s="1"/>
  <c r="AS29" i="26"/>
  <c r="AR31"/>
  <c r="AR33" s="1"/>
  <c r="AR17" i="28"/>
  <c r="AQ19"/>
  <c r="AQ21" s="1"/>
  <c r="AR17" i="27"/>
  <c r="AQ19"/>
  <c r="AQ21" s="1"/>
  <c r="AS17" i="16"/>
  <c r="AR19"/>
  <c r="AR21" s="1"/>
  <c r="AS17" i="17"/>
  <c r="AR19"/>
  <c r="AR21" s="1"/>
  <c r="AU29" i="16"/>
  <c r="AT31"/>
  <c r="AT33" s="1"/>
  <c r="AS17" i="25"/>
  <c r="AR19"/>
  <c r="AR21" s="1"/>
  <c r="AK52"/>
  <c r="AI27" i="33"/>
  <c r="AU56" i="13"/>
  <c r="AT58"/>
  <c r="AT60" s="1"/>
  <c r="AL50" i="23"/>
  <c r="AL52" s="1"/>
  <c r="AM48"/>
  <c r="AM48" i="21"/>
  <c r="AL50"/>
  <c r="AL52" s="1"/>
  <c r="AJ52" i="18"/>
  <c r="AH20" i="33"/>
  <c r="AM48" i="19"/>
  <c r="AL50"/>
  <c r="AL52" s="1"/>
  <c r="AR58" i="27"/>
  <c r="AR60" s="1"/>
  <c r="AS56"/>
  <c r="AT58" i="17"/>
  <c r="AT60" s="1"/>
  <c r="AU56"/>
  <c r="AT58" i="25"/>
  <c r="AU56"/>
  <c r="AM48" i="20"/>
  <c r="AL50"/>
  <c r="AL52" s="1"/>
  <c r="AT58" i="18"/>
  <c r="AU56"/>
  <c r="AU56" i="24"/>
  <c r="AT58"/>
  <c r="AT60" s="1"/>
  <c r="AU56" i="14"/>
  <c r="AT58"/>
  <c r="AT60" s="1"/>
  <c r="AR58" i="28"/>
  <c r="AR60" s="1"/>
  <c r="AS56"/>
  <c r="AS60" i="25"/>
  <c r="AQ27" i="36"/>
  <c r="U48" i="16"/>
  <c r="T50"/>
  <c r="T52" s="1"/>
  <c r="U48" i="14"/>
  <c r="T50"/>
  <c r="T52" s="1"/>
  <c r="T50" i="13"/>
  <c r="T52" s="1"/>
  <c r="U48"/>
  <c r="AU56" i="16"/>
  <c r="AT58"/>
  <c r="AT60" s="1"/>
  <c r="AS60" i="18"/>
  <c r="AQ20" i="36"/>
  <c r="AU56" i="20"/>
  <c r="AT58"/>
  <c r="AT60" s="1"/>
  <c r="AR48" i="28"/>
  <c r="AQ50"/>
  <c r="AQ52" s="1"/>
  <c r="AU56" i="19"/>
  <c r="AT58"/>
  <c r="AT60" s="1"/>
  <c r="AU56" i="23"/>
  <c r="AT58"/>
  <c r="AT60" s="1"/>
  <c r="AU56" i="21"/>
  <c r="AT58"/>
  <c r="AT60" s="1"/>
  <c r="AL50" i="25"/>
  <c r="AM48"/>
  <c r="AL50" i="24"/>
  <c r="AL52" s="1"/>
  <c r="AM48"/>
  <c r="T50" i="17"/>
  <c r="T52" s="1"/>
  <c r="U48"/>
  <c r="AT58" i="26"/>
  <c r="AT60" s="1"/>
  <c r="AU56"/>
  <c r="AK50" i="18"/>
  <c r="AL48"/>
  <c r="AK50" i="27"/>
  <c r="AK52" s="1"/>
  <c r="AL48"/>
  <c r="AK50" i="26"/>
  <c r="AK52" s="1"/>
  <c r="AL48"/>
  <c r="Q9" i="33"/>
  <c r="Q7"/>
  <c r="V48" i="4"/>
  <c r="U50"/>
  <c r="U48" i="3"/>
  <c r="T50"/>
  <c r="T52" s="1"/>
  <c r="AT31" i="11"/>
  <c r="AU29"/>
  <c r="AS17" i="5"/>
  <c r="AR19"/>
  <c r="AR21" s="1"/>
  <c r="AU29" i="12"/>
  <c r="AT31"/>
  <c r="AT33" s="1"/>
  <c r="AS17" i="11"/>
  <c r="AR19"/>
  <c r="U48" i="2"/>
  <c r="T50"/>
  <c r="T52" s="1"/>
  <c r="U48" i="6"/>
  <c r="T50"/>
  <c r="T52" s="1"/>
  <c r="AS17" i="10"/>
  <c r="AR19"/>
  <c r="AR21" s="1"/>
  <c r="AT17" i="12"/>
  <c r="AS19"/>
  <c r="AS21" s="1"/>
  <c r="T50" i="7"/>
  <c r="T52" s="1"/>
  <c r="U48"/>
  <c r="AR19" i="4"/>
  <c r="AS17"/>
  <c r="S52" i="11"/>
  <c r="Q13" i="33"/>
  <c r="AS17" i="9"/>
  <c r="AR19"/>
  <c r="AR21" s="1"/>
  <c r="AU56" i="11"/>
  <c r="AT58"/>
  <c r="AT60" s="1"/>
  <c r="U48" i="10"/>
  <c r="T50"/>
  <c r="T52" s="1"/>
  <c r="AS17" i="3"/>
  <c r="AR19"/>
  <c r="AR21" s="1"/>
  <c r="U48" i="9"/>
  <c r="T50"/>
  <c r="T52" s="1"/>
  <c r="AQ21" i="4"/>
  <c r="U48" i="11"/>
  <c r="T50"/>
  <c r="U48" i="5"/>
  <c r="T50"/>
  <c r="T52" s="1"/>
  <c r="AS17" i="6"/>
  <c r="AR19"/>
  <c r="AR21" s="1"/>
  <c r="AS17" i="2"/>
  <c r="AR19"/>
  <c r="AR21" s="1"/>
  <c r="T52" i="4"/>
  <c r="R6" i="33"/>
  <c r="AQ13" i="36"/>
  <c r="AS33" i="11"/>
  <c r="AQ21"/>
  <c r="AS17" i="7"/>
  <c r="AR19"/>
  <c r="AR21" s="1"/>
  <c r="P18" i="33"/>
  <c r="P17"/>
  <c r="Q15"/>
  <c r="Q32"/>
  <c r="P30"/>
  <c r="Q31"/>
  <c r="P29"/>
  <c r="Q33"/>
  <c r="P14"/>
  <c r="Q12" i="36"/>
  <c r="Q5"/>
  <c r="Q7"/>
  <c r="P12" i="33"/>
  <c r="Q8"/>
  <c r="AG11" i="36"/>
  <c r="AH30"/>
  <c r="AH33"/>
  <c r="Q8"/>
  <c r="Q11" i="33"/>
  <c r="P4"/>
  <c r="Q9" i="36"/>
  <c r="Q10"/>
  <c r="Q10" i="33"/>
  <c r="P7"/>
  <c r="Q4" i="36"/>
  <c r="P5" i="33"/>
  <c r="AH28" i="36"/>
  <c r="AH31"/>
  <c r="AH32"/>
  <c r="AH29"/>
  <c r="Q26"/>
  <c r="P26" i="33"/>
  <c r="Q25" i="36"/>
  <c r="P25" i="33"/>
  <c r="P24"/>
  <c r="Q24" i="36"/>
  <c r="Q23"/>
  <c r="Q22"/>
  <c r="P22" i="33"/>
  <c r="P21"/>
  <c r="Q21" i="36"/>
  <c r="R19"/>
  <c r="R18"/>
  <c r="P16" i="33"/>
  <c r="R16" i="36"/>
  <c r="R17"/>
  <c r="S14"/>
  <c r="S15"/>
  <c r="R9" i="33"/>
  <c r="Q23"/>
  <c r="AR52" i="32" l="1"/>
  <c r="AP34" i="33"/>
  <c r="AS50" i="32"/>
  <c r="AT48"/>
  <c r="AM48" i="31"/>
  <c r="AL50"/>
  <c r="AL52" s="1"/>
  <c r="AS17" i="30"/>
  <c r="AR19"/>
  <c r="AR21" s="1"/>
  <c r="AM48"/>
  <c r="AL50"/>
  <c r="AL52" s="1"/>
  <c r="AR19" i="31"/>
  <c r="AR21" s="1"/>
  <c r="AS17"/>
  <c r="AS19" i="19"/>
  <c r="AS21" s="1"/>
  <c r="AT17"/>
  <c r="AV29" i="18"/>
  <c r="AU31"/>
  <c r="AU33" s="1"/>
  <c r="AT17" i="20"/>
  <c r="AS19"/>
  <c r="AS21" s="1"/>
  <c r="AS19" i="25"/>
  <c r="AS21" s="1"/>
  <c r="AT17"/>
  <c r="AT17" i="17"/>
  <c r="AS19"/>
  <c r="AS21" s="1"/>
  <c r="AS17" i="27"/>
  <c r="AR19"/>
  <c r="AR21" s="1"/>
  <c r="AT29" i="26"/>
  <c r="AS31"/>
  <c r="AS33" s="1"/>
  <c r="AT17" i="14"/>
  <c r="AS19"/>
  <c r="AS21" s="1"/>
  <c r="AV29" i="23"/>
  <c r="AU31"/>
  <c r="AU33" s="1"/>
  <c r="AT29" i="28"/>
  <c r="AS31"/>
  <c r="AS33" s="1"/>
  <c r="AV29" i="14"/>
  <c r="AU31"/>
  <c r="AU33" s="1"/>
  <c r="AT17" i="23"/>
  <c r="AS19"/>
  <c r="AS21" s="1"/>
  <c r="AV29" i="17"/>
  <c r="AU31"/>
  <c r="AU33" s="1"/>
  <c r="AS19" i="13"/>
  <c r="AS21" s="1"/>
  <c r="AT17"/>
  <c r="AS31" i="27"/>
  <c r="AS33" s="1"/>
  <c r="AT29"/>
  <c r="AU31" i="13"/>
  <c r="AU33" s="1"/>
  <c r="AV29"/>
  <c r="AV29" i="16"/>
  <c r="AU31"/>
  <c r="AU33" s="1"/>
  <c r="AT17"/>
  <c r="AS19"/>
  <c r="AS21" s="1"/>
  <c r="AS17" i="28"/>
  <c r="AR19"/>
  <c r="AR21" s="1"/>
  <c r="AT17" i="24"/>
  <c r="AS19"/>
  <c r="AS21" s="1"/>
  <c r="AV29" i="19"/>
  <c r="AU31"/>
  <c r="AU33" s="1"/>
  <c r="AV29" i="24"/>
  <c r="AU31"/>
  <c r="AU33" s="1"/>
  <c r="AT17" i="18"/>
  <c r="AS19"/>
  <c r="AS21" s="1"/>
  <c r="AV29" i="21"/>
  <c r="AU31"/>
  <c r="AU33" s="1"/>
  <c r="AS19"/>
  <c r="AS21" s="1"/>
  <c r="AT17"/>
  <c r="AS17" i="26"/>
  <c r="AR19"/>
  <c r="AR21" s="1"/>
  <c r="AV29" i="25"/>
  <c r="AU31"/>
  <c r="AU33" s="1"/>
  <c r="AU31" i="20"/>
  <c r="AU33" s="1"/>
  <c r="AV29"/>
  <c r="AV56" i="21"/>
  <c r="AU58"/>
  <c r="AU60" s="1"/>
  <c r="AV56" i="19"/>
  <c r="AU58"/>
  <c r="AU60" s="1"/>
  <c r="AV56" i="20"/>
  <c r="AU58"/>
  <c r="AU60" s="1"/>
  <c r="AV56" i="16"/>
  <c r="AU58"/>
  <c r="AU60" s="1"/>
  <c r="V48" i="14"/>
  <c r="U50"/>
  <c r="U52" s="1"/>
  <c r="AV56"/>
  <c r="AU58"/>
  <c r="AU60" s="1"/>
  <c r="AT60" i="18"/>
  <c r="AR20" i="36"/>
  <c r="AT60" i="25"/>
  <c r="AR27" i="36"/>
  <c r="AM48" i="26"/>
  <c r="AL50"/>
  <c r="AL52" s="1"/>
  <c r="AM48" i="18"/>
  <c r="AL50"/>
  <c r="U50" i="17"/>
  <c r="U52" s="1"/>
  <c r="V48"/>
  <c r="AM50" i="25"/>
  <c r="AN48"/>
  <c r="V48" i="13"/>
  <c r="U50"/>
  <c r="U52" s="1"/>
  <c r="AT56" i="28"/>
  <c r="AS58"/>
  <c r="AS60" s="1"/>
  <c r="AU58" i="17"/>
  <c r="AU60" s="1"/>
  <c r="AV56"/>
  <c r="AK52" i="18"/>
  <c r="AI20" i="33"/>
  <c r="AL52" i="25"/>
  <c r="AJ27" i="33"/>
  <c r="AV56" i="23"/>
  <c r="AU58"/>
  <c r="AU60" s="1"/>
  <c r="AS48" i="28"/>
  <c r="AR50"/>
  <c r="AR52" s="1"/>
  <c r="V48" i="16"/>
  <c r="U50"/>
  <c r="U52" s="1"/>
  <c r="AV56" i="24"/>
  <c r="AU58"/>
  <c r="AU60" s="1"/>
  <c r="AN48" i="20"/>
  <c r="AM50"/>
  <c r="AM52" s="1"/>
  <c r="AN48" i="19"/>
  <c r="AM50"/>
  <c r="AM52" s="1"/>
  <c r="AM50" i="21"/>
  <c r="AM52" s="1"/>
  <c r="AN48"/>
  <c r="AV56" i="13"/>
  <c r="AU58"/>
  <c r="AU60" s="1"/>
  <c r="AM48" i="27"/>
  <c r="AL50"/>
  <c r="AL52" s="1"/>
  <c r="AV56" i="26"/>
  <c r="AU58"/>
  <c r="AU60" s="1"/>
  <c r="AM50" i="24"/>
  <c r="AM52" s="1"/>
  <c r="AN48"/>
  <c r="AU58" i="18"/>
  <c r="AV56"/>
  <c r="AV56" i="25"/>
  <c r="AU58"/>
  <c r="AT56" i="27"/>
  <c r="AS58"/>
  <c r="AS60" s="1"/>
  <c r="AN48" i="23"/>
  <c r="AM50"/>
  <c r="AM52" s="1"/>
  <c r="T52" i="11"/>
  <c r="R13" i="33"/>
  <c r="AS19" i="4"/>
  <c r="AT17"/>
  <c r="AR21" i="11"/>
  <c r="AT17" i="6"/>
  <c r="AS19"/>
  <c r="AS21" s="1"/>
  <c r="V48" i="11"/>
  <c r="U50"/>
  <c r="V48" i="9"/>
  <c r="U50"/>
  <c r="U52" s="1"/>
  <c r="V48" i="10"/>
  <c r="U50"/>
  <c r="U52" s="1"/>
  <c r="AT17" i="9"/>
  <c r="AS19"/>
  <c r="AS21" s="1"/>
  <c r="AR21" i="4"/>
  <c r="AU17" i="12"/>
  <c r="AT19"/>
  <c r="AT21" s="1"/>
  <c r="V48" i="6"/>
  <c r="U50"/>
  <c r="U52" s="1"/>
  <c r="AS19" i="11"/>
  <c r="AT17"/>
  <c r="AT17" i="5"/>
  <c r="AS19"/>
  <c r="AS21" s="1"/>
  <c r="V48" i="3"/>
  <c r="U50"/>
  <c r="U52" s="1"/>
  <c r="AT17" i="7"/>
  <c r="AS19"/>
  <c r="AS21" s="1"/>
  <c r="V48"/>
  <c r="U50"/>
  <c r="U52" s="1"/>
  <c r="AV29" i="11"/>
  <c r="AU31"/>
  <c r="U52" i="4"/>
  <c r="S6" i="33"/>
  <c r="AT17" i="2"/>
  <c r="AS19"/>
  <c r="AS21" s="1"/>
  <c r="V48" i="5"/>
  <c r="U50"/>
  <c r="U52" s="1"/>
  <c r="AT17" i="3"/>
  <c r="AS19"/>
  <c r="AS21" s="1"/>
  <c r="AV56" i="11"/>
  <c r="AU58"/>
  <c r="AU60" s="1"/>
  <c r="AT17" i="10"/>
  <c r="AS19"/>
  <c r="AS21" s="1"/>
  <c r="V48" i="2"/>
  <c r="U50"/>
  <c r="U52" s="1"/>
  <c r="AV29" i="12"/>
  <c r="AU31"/>
  <c r="AU33" s="1"/>
  <c r="AT33" i="11"/>
  <c r="AR13" i="36"/>
  <c r="W48" i="4"/>
  <c r="V50"/>
  <c r="Q18" i="33"/>
  <c r="AH28"/>
  <c r="Q30"/>
  <c r="R31"/>
  <c r="R33"/>
  <c r="Q29"/>
  <c r="R32"/>
  <c r="Q19"/>
  <c r="Q17"/>
  <c r="R15"/>
  <c r="Q14"/>
  <c r="Q12"/>
  <c r="R5" i="36"/>
  <c r="R4"/>
  <c r="AI32"/>
  <c r="AI31"/>
  <c r="AI28"/>
  <c r="AI30"/>
  <c r="Q4" i="33"/>
  <c r="R8"/>
  <c r="R10"/>
  <c r="R10" i="36"/>
  <c r="Q5" i="33"/>
  <c r="R9" i="36"/>
  <c r="R11" i="33"/>
  <c r="R8" i="36"/>
  <c r="R12"/>
  <c r="AI28" i="33"/>
  <c r="R7" i="36"/>
  <c r="AH11"/>
  <c r="AI29"/>
  <c r="AI33"/>
  <c r="Q26" i="33"/>
  <c r="R26" i="36"/>
  <c r="R25"/>
  <c r="Q25" i="33"/>
  <c r="R24" i="36"/>
  <c r="R23"/>
  <c r="Q22" i="33"/>
  <c r="R22" i="36"/>
  <c r="R21"/>
  <c r="Q21" i="33"/>
  <c r="S19" i="36"/>
  <c r="R18" i="33"/>
  <c r="S18" i="36"/>
  <c r="S16"/>
  <c r="Q16" i="33"/>
  <c r="S17" i="36"/>
  <c r="T15"/>
  <c r="T14"/>
  <c r="R23" i="33"/>
  <c r="AS52" i="32" l="1"/>
  <c r="AQ34" i="33"/>
  <c r="AU48" i="32"/>
  <c r="AT50"/>
  <c r="AT17" i="31"/>
  <c r="AS19"/>
  <c r="AS21" s="1"/>
  <c r="AT17" i="30"/>
  <c r="AS19"/>
  <c r="AS21" s="1"/>
  <c r="AN48"/>
  <c r="AM50"/>
  <c r="AM52" s="1"/>
  <c r="AM50" i="31"/>
  <c r="AM52" s="1"/>
  <c r="AN48"/>
  <c r="S9" i="33"/>
  <c r="AV31" i="20"/>
  <c r="AV33" s="1"/>
  <c r="AW29"/>
  <c r="AV31" i="13"/>
  <c r="AV33" s="1"/>
  <c r="AW29"/>
  <c r="AU17"/>
  <c r="AT19"/>
  <c r="AT21" s="1"/>
  <c r="AT19" i="25"/>
  <c r="AT21" s="1"/>
  <c r="AU17"/>
  <c r="AT17" i="26"/>
  <c r="AS19"/>
  <c r="AS21" s="1"/>
  <c r="AW29" i="21"/>
  <c r="AV31"/>
  <c r="AV33" s="1"/>
  <c r="AW29" i="24"/>
  <c r="AV31"/>
  <c r="AV33" s="1"/>
  <c r="AU17"/>
  <c r="AT19"/>
  <c r="AT21" s="1"/>
  <c r="AU17" i="16"/>
  <c r="AT19"/>
  <c r="AT21" s="1"/>
  <c r="AU17" i="23"/>
  <c r="AT19"/>
  <c r="AT21" s="1"/>
  <c r="AU29" i="28"/>
  <c r="AT31"/>
  <c r="AT33" s="1"/>
  <c r="AU17" i="14"/>
  <c r="AT19"/>
  <c r="AT21" s="1"/>
  <c r="AT17" i="27"/>
  <c r="AS19"/>
  <c r="AS21" s="1"/>
  <c r="AW29" i="18"/>
  <c r="AV31"/>
  <c r="AV33" s="1"/>
  <c r="AT19" i="21"/>
  <c r="AT21" s="1"/>
  <c r="AU17"/>
  <c r="AT31" i="27"/>
  <c r="AT33" s="1"/>
  <c r="AU29"/>
  <c r="AT19" i="19"/>
  <c r="AT21" s="1"/>
  <c r="AU17"/>
  <c r="AV31" i="25"/>
  <c r="AV33" s="1"/>
  <c r="AW29"/>
  <c r="AU17" i="18"/>
  <c r="AT19"/>
  <c r="AT21" s="1"/>
  <c r="AW29" i="19"/>
  <c r="AV31"/>
  <c r="AV33" s="1"/>
  <c r="AT17" i="28"/>
  <c r="AS19"/>
  <c r="AS21" s="1"/>
  <c r="AW29" i="16"/>
  <c r="AV31"/>
  <c r="AV33" s="1"/>
  <c r="AW29" i="17"/>
  <c r="AV31"/>
  <c r="AV33" s="1"/>
  <c r="AW29" i="14"/>
  <c r="AV31"/>
  <c r="AV33" s="1"/>
  <c r="AV31" i="23"/>
  <c r="AV33" s="1"/>
  <c r="AW29"/>
  <c r="AT31" i="26"/>
  <c r="AT33" s="1"/>
  <c r="AU29"/>
  <c r="AU17" i="17"/>
  <c r="AT19"/>
  <c r="AT21" s="1"/>
  <c r="AT19" i="20"/>
  <c r="AT21" s="1"/>
  <c r="AU17"/>
  <c r="AU56" i="27"/>
  <c r="AT58"/>
  <c r="AT60" s="1"/>
  <c r="AU60" i="18"/>
  <c r="AS20" i="36"/>
  <c r="AW56" i="26"/>
  <c r="AV58"/>
  <c r="AV60" s="1"/>
  <c r="AW56" i="13"/>
  <c r="AV58"/>
  <c r="AV60" s="1"/>
  <c r="AO48" i="19"/>
  <c r="AN50"/>
  <c r="AN52" s="1"/>
  <c r="AV58" i="24"/>
  <c r="AV60" s="1"/>
  <c r="AW56"/>
  <c r="AT48" i="28"/>
  <c r="AS50"/>
  <c r="AS52" s="1"/>
  <c r="W48" i="13"/>
  <c r="V50"/>
  <c r="V52" s="1"/>
  <c r="AN48" i="26"/>
  <c r="AM50"/>
  <c r="AM52" s="1"/>
  <c r="W48" i="14"/>
  <c r="V50"/>
  <c r="V52" s="1"/>
  <c r="AW56" i="20"/>
  <c r="AV58"/>
  <c r="AV60" s="1"/>
  <c r="AV58" i="21"/>
  <c r="AV60" s="1"/>
  <c r="AW56"/>
  <c r="AU60" i="25"/>
  <c r="AS27" i="36"/>
  <c r="AN50" i="24"/>
  <c r="AN52" s="1"/>
  <c r="AO48"/>
  <c r="AO48" i="21"/>
  <c r="AN50"/>
  <c r="AN52" s="1"/>
  <c r="AN50" i="25"/>
  <c r="AO48"/>
  <c r="AL52" i="18"/>
  <c r="AJ20" i="33"/>
  <c r="AO48" i="23"/>
  <c r="AN50"/>
  <c r="AN52" s="1"/>
  <c r="AW56" i="25"/>
  <c r="AV58"/>
  <c r="AN48" i="27"/>
  <c r="AM50"/>
  <c r="AM52" s="1"/>
  <c r="AO48" i="20"/>
  <c r="AN50"/>
  <c r="AN52" s="1"/>
  <c r="W48" i="16"/>
  <c r="V50"/>
  <c r="V52" s="1"/>
  <c r="AV58" i="23"/>
  <c r="AV60" s="1"/>
  <c r="AW56"/>
  <c r="AU56" i="28"/>
  <c r="AT58"/>
  <c r="AT60" s="1"/>
  <c r="AM52" i="25"/>
  <c r="AK27" i="33"/>
  <c r="AM50" i="18"/>
  <c r="AN48"/>
  <c r="AW56" i="14"/>
  <c r="AV58"/>
  <c r="AV60" s="1"/>
  <c r="AW56" i="16"/>
  <c r="AV58"/>
  <c r="AV60" s="1"/>
  <c r="AW56" i="19"/>
  <c r="AV58"/>
  <c r="AV60" s="1"/>
  <c r="AW56" i="18"/>
  <c r="AV58"/>
  <c r="AV58" i="17"/>
  <c r="AV60" s="1"/>
  <c r="AW56"/>
  <c r="W48"/>
  <c r="V50"/>
  <c r="V52" s="1"/>
  <c r="X48" i="4"/>
  <c r="W50"/>
  <c r="AU17" i="11"/>
  <c r="AT19"/>
  <c r="AT19" i="4"/>
  <c r="AU17"/>
  <c r="W48" i="2"/>
  <c r="V50"/>
  <c r="V52" s="1"/>
  <c r="AW56" i="11"/>
  <c r="AV58"/>
  <c r="AV60" s="1"/>
  <c r="W48" i="5"/>
  <c r="V50"/>
  <c r="V52" s="1"/>
  <c r="W48" i="7"/>
  <c r="V50"/>
  <c r="V52" s="1"/>
  <c r="W48" i="3"/>
  <c r="V50"/>
  <c r="V52" s="1"/>
  <c r="AS21" i="11"/>
  <c r="AV17" i="12"/>
  <c r="AU19"/>
  <c r="AU21" s="1"/>
  <c r="AU17" i="9"/>
  <c r="AT19"/>
  <c r="AT21" s="1"/>
  <c r="W48"/>
  <c r="V50"/>
  <c r="V52" s="1"/>
  <c r="AU17" i="6"/>
  <c r="AT19"/>
  <c r="AT21" s="1"/>
  <c r="AS21" i="4"/>
  <c r="V52"/>
  <c r="T6" i="33"/>
  <c r="AU33" i="11"/>
  <c r="AS13" i="36"/>
  <c r="U52" i="11"/>
  <c r="S13" i="33"/>
  <c r="AW29" i="12"/>
  <c r="AV31"/>
  <c r="AV33" s="1"/>
  <c r="AU17" i="10"/>
  <c r="AT19"/>
  <c r="AT21" s="1"/>
  <c r="AU17" i="3"/>
  <c r="AT19"/>
  <c r="AT21" s="1"/>
  <c r="AU17" i="2"/>
  <c r="AT19"/>
  <c r="AT21" s="1"/>
  <c r="AW29" i="11"/>
  <c r="AV31"/>
  <c r="AT19" i="7"/>
  <c r="AT21" s="1"/>
  <c r="AU17"/>
  <c r="AU17" i="5"/>
  <c r="AT19"/>
  <c r="AT21" s="1"/>
  <c r="W48" i="6"/>
  <c r="V50"/>
  <c r="V52" s="1"/>
  <c r="W48" i="10"/>
  <c r="V50"/>
  <c r="V52" s="1"/>
  <c r="W48" i="11"/>
  <c r="V50"/>
  <c r="S15" i="33"/>
  <c r="R17"/>
  <c r="R30"/>
  <c r="R29"/>
  <c r="S32"/>
  <c r="S31"/>
  <c r="S33"/>
  <c r="R19"/>
  <c r="R7"/>
  <c r="S7" i="36"/>
  <c r="S5"/>
  <c r="S10"/>
  <c r="S8" i="33"/>
  <c r="AJ30" i="36"/>
  <c r="AJ31"/>
  <c r="AJ33"/>
  <c r="AJ29"/>
  <c r="AI11"/>
  <c r="S12"/>
  <c r="S4"/>
  <c r="S11" i="33"/>
  <c r="R14"/>
  <c r="S9" i="36"/>
  <c r="S10" i="33"/>
  <c r="S8" i="36"/>
  <c r="R5" i="33"/>
  <c r="R4"/>
  <c r="R12"/>
  <c r="AJ28" i="36"/>
  <c r="AJ32"/>
  <c r="AJ28" i="33"/>
  <c r="S26" i="36"/>
  <c r="R26" i="33"/>
  <c r="R25"/>
  <c r="S25" i="36"/>
  <c r="R24" i="33"/>
  <c r="S24" i="36"/>
  <c r="S23"/>
  <c r="R22" i="33"/>
  <c r="S22" i="36"/>
  <c r="S21"/>
  <c r="R21" i="33"/>
  <c r="T19" i="36"/>
  <c r="T18"/>
  <c r="T16"/>
  <c r="R16" i="33"/>
  <c r="T17" i="36"/>
  <c r="U14"/>
  <c r="U15"/>
  <c r="S23" i="33"/>
  <c r="AT52" i="32" l="1"/>
  <c r="AR34" i="33"/>
  <c r="AV48" i="32"/>
  <c r="AU50"/>
  <c r="AO48" i="31"/>
  <c r="AN50"/>
  <c r="AN52" s="1"/>
  <c r="AU17" i="30"/>
  <c r="AT19"/>
  <c r="AT21" s="1"/>
  <c r="AO48"/>
  <c r="AN50"/>
  <c r="AN52" s="1"/>
  <c r="AT19" i="31"/>
  <c r="AT21" s="1"/>
  <c r="AU17"/>
  <c r="T9" i="33"/>
  <c r="T15"/>
  <c r="AV17" i="20"/>
  <c r="AU19"/>
  <c r="AU21" s="1"/>
  <c r="AV29" i="26"/>
  <c r="AU31"/>
  <c r="AU33" s="1"/>
  <c r="AX29" i="25"/>
  <c r="AW31"/>
  <c r="AW33" s="1"/>
  <c r="AU31" i="27"/>
  <c r="AU33" s="1"/>
  <c r="AV29"/>
  <c r="AU19" i="25"/>
  <c r="AU21" s="1"/>
  <c r="AV17"/>
  <c r="AW31" i="13"/>
  <c r="AW33" s="1"/>
  <c r="AX29"/>
  <c r="AX29" i="14"/>
  <c r="AW31"/>
  <c r="AW33" s="1"/>
  <c r="AX29" i="16"/>
  <c r="AW31"/>
  <c r="AW33" s="1"/>
  <c r="AX29" i="19"/>
  <c r="AW31"/>
  <c r="AW33" s="1"/>
  <c r="AX29" i="18"/>
  <c r="AW31"/>
  <c r="AW33" s="1"/>
  <c r="AV17" i="14"/>
  <c r="AU19"/>
  <c r="AU21" s="1"/>
  <c r="AV17" i="23"/>
  <c r="AU19"/>
  <c r="AU21" s="1"/>
  <c r="AV17" i="24"/>
  <c r="AU19"/>
  <c r="AU21" s="1"/>
  <c r="AX29" i="21"/>
  <c r="AW31"/>
  <c r="AW33" s="1"/>
  <c r="AX29" i="23"/>
  <c r="AW31"/>
  <c r="AW33" s="1"/>
  <c r="AU19" i="19"/>
  <c r="AU21" s="1"/>
  <c r="AV17"/>
  <c r="AV17" i="21"/>
  <c r="AU19"/>
  <c r="AU21" s="1"/>
  <c r="AX29" i="20"/>
  <c r="AW31"/>
  <c r="AW33" s="1"/>
  <c r="AV17" i="17"/>
  <c r="AU19"/>
  <c r="AU21" s="1"/>
  <c r="AX29"/>
  <c r="AW31"/>
  <c r="AW33" s="1"/>
  <c r="AU17" i="28"/>
  <c r="AT19"/>
  <c r="AT21" s="1"/>
  <c r="AV17" i="18"/>
  <c r="AU19"/>
  <c r="AU21" s="1"/>
  <c r="AU17" i="27"/>
  <c r="AT19"/>
  <c r="AT21" s="1"/>
  <c r="AV29" i="28"/>
  <c r="AU31"/>
  <c r="AU33" s="1"/>
  <c r="AV17" i="16"/>
  <c r="AU19"/>
  <c r="AU21" s="1"/>
  <c r="AX29" i="24"/>
  <c r="AW31"/>
  <c r="AW33" s="1"/>
  <c r="AU17" i="26"/>
  <c r="AT19"/>
  <c r="AT21" s="1"/>
  <c r="AV17" i="13"/>
  <c r="AU19"/>
  <c r="AU21" s="1"/>
  <c r="AV60" i="18"/>
  <c r="AT20" i="36"/>
  <c r="AN50" i="18"/>
  <c r="AO48"/>
  <c r="AO50" i="25"/>
  <c r="AP48"/>
  <c r="AO50" i="24"/>
  <c r="AO52" s="1"/>
  <c r="AP48"/>
  <c r="AX56" i="21"/>
  <c r="AW58"/>
  <c r="AW60" s="1"/>
  <c r="AX56" i="24"/>
  <c r="AW58"/>
  <c r="AW60" s="1"/>
  <c r="X48" i="17"/>
  <c r="W50"/>
  <c r="W52" s="1"/>
  <c r="AW58" i="18"/>
  <c r="AX56"/>
  <c r="AX56" i="16"/>
  <c r="AW58"/>
  <c r="AW60" s="1"/>
  <c r="AM52" i="18"/>
  <c r="AK20" i="33"/>
  <c r="AU58" i="28"/>
  <c r="AU60" s="1"/>
  <c r="AV56"/>
  <c r="X48" i="16"/>
  <c r="W50"/>
  <c r="W52" s="1"/>
  <c r="AO48" i="27"/>
  <c r="AN50"/>
  <c r="AN52" s="1"/>
  <c r="AO50" i="23"/>
  <c r="AO52" s="1"/>
  <c r="AP48"/>
  <c r="AL27" i="33"/>
  <c r="AN52" i="25"/>
  <c r="W50" i="14"/>
  <c r="W52" s="1"/>
  <c r="X48"/>
  <c r="X48" i="13"/>
  <c r="W50"/>
  <c r="W52" s="1"/>
  <c r="AX56"/>
  <c r="AW58"/>
  <c r="AW60" s="1"/>
  <c r="AX56" i="17"/>
  <c r="AW58"/>
  <c r="AW60" s="1"/>
  <c r="AX56" i="23"/>
  <c r="AW58"/>
  <c r="AW60" s="1"/>
  <c r="AV60" i="25"/>
  <c r="AT27" i="36"/>
  <c r="AX56" i="19"/>
  <c r="AW58"/>
  <c r="AW60" s="1"/>
  <c r="AX56" i="14"/>
  <c r="AW58"/>
  <c r="AW60" s="1"/>
  <c r="AO50" i="20"/>
  <c r="AO52" s="1"/>
  <c r="AP48"/>
  <c r="AW58" i="25"/>
  <c r="AX56"/>
  <c r="AP48" i="21"/>
  <c r="AO50"/>
  <c r="AO52" s="1"/>
  <c r="AX56" i="20"/>
  <c r="AW58"/>
  <c r="AW60" s="1"/>
  <c r="AN50" i="26"/>
  <c r="AN52" s="1"/>
  <c r="AO48"/>
  <c r="AU48" i="28"/>
  <c r="AT50"/>
  <c r="AT52" s="1"/>
  <c r="AP48" i="19"/>
  <c r="AO50"/>
  <c r="AO52" s="1"/>
  <c r="AW58" i="26"/>
  <c r="AW60" s="1"/>
  <c r="AX56"/>
  <c r="AV56" i="27"/>
  <c r="AU58"/>
  <c r="AU60" s="1"/>
  <c r="W50" i="10"/>
  <c r="W52" s="1"/>
  <c r="X48"/>
  <c r="AV17" i="5"/>
  <c r="AU19"/>
  <c r="AU21" s="1"/>
  <c r="AX29" i="11"/>
  <c r="AW31"/>
  <c r="AV17" i="3"/>
  <c r="AU19"/>
  <c r="AU21" s="1"/>
  <c r="AX29" i="12"/>
  <c r="AW31"/>
  <c r="AW33" s="1"/>
  <c r="AT21" i="11"/>
  <c r="AV17" i="7"/>
  <c r="AU19"/>
  <c r="AU21" s="1"/>
  <c r="W50" i="9"/>
  <c r="W52" s="1"/>
  <c r="X48"/>
  <c r="AW17" i="12"/>
  <c r="AV19"/>
  <c r="AV21" s="1"/>
  <c r="X48" i="3"/>
  <c r="W50"/>
  <c r="W52" s="1"/>
  <c r="X48" i="5"/>
  <c r="W50"/>
  <c r="W52" s="1"/>
  <c r="X48" i="2"/>
  <c r="W50"/>
  <c r="W52" s="1"/>
  <c r="AU19" i="11"/>
  <c r="AV17"/>
  <c r="V52"/>
  <c r="T13" i="33"/>
  <c r="X48" i="11"/>
  <c r="W50"/>
  <c r="X48" i="6"/>
  <c r="W50"/>
  <c r="W52" s="1"/>
  <c r="AV17" i="2"/>
  <c r="AU19"/>
  <c r="AU21" s="1"/>
  <c r="AU19" i="10"/>
  <c r="AU21" s="1"/>
  <c r="AV17"/>
  <c r="AU19" i="4"/>
  <c r="AV17"/>
  <c r="W52"/>
  <c r="U6" i="33"/>
  <c r="AV33" i="11"/>
  <c r="AT13" i="36"/>
  <c r="AV17" i="6"/>
  <c r="AU19"/>
  <c r="AU21" s="1"/>
  <c r="AV17" i="9"/>
  <c r="AU19"/>
  <c r="AU21" s="1"/>
  <c r="X48" i="7"/>
  <c r="W50"/>
  <c r="W52" s="1"/>
  <c r="AX56" i="11"/>
  <c r="AW58"/>
  <c r="AW60" s="1"/>
  <c r="AT21" i="4"/>
  <c r="Y48"/>
  <c r="X50"/>
  <c r="T31" i="33"/>
  <c r="S29"/>
  <c r="T32"/>
  <c r="T33"/>
  <c r="S30"/>
  <c r="S17"/>
  <c r="S18"/>
  <c r="S19"/>
  <c r="S7"/>
  <c r="T5" i="36"/>
  <c r="T8"/>
  <c r="S4" i="33"/>
  <c r="T11"/>
  <c r="T8"/>
  <c r="AK30" i="36"/>
  <c r="AK28"/>
  <c r="T10" i="33"/>
  <c r="T9" i="36"/>
  <c r="T10"/>
  <c r="AJ11"/>
  <c r="AK33"/>
  <c r="AK31"/>
  <c r="AK28" i="33"/>
  <c r="AK32" i="36"/>
  <c r="AK29"/>
  <c r="S12" i="33"/>
  <c r="T12" i="36"/>
  <c r="S5" i="33"/>
  <c r="T4" i="36"/>
  <c r="T7"/>
  <c r="S14" i="33"/>
  <c r="T26" i="36"/>
  <c r="S26" i="33"/>
  <c r="S25"/>
  <c r="T25" i="36"/>
  <c r="T24"/>
  <c r="S24" i="33"/>
  <c r="T23" i="36"/>
  <c r="S22" i="33"/>
  <c r="T22" i="36"/>
  <c r="S21" i="33"/>
  <c r="T21" i="36"/>
  <c r="U19"/>
  <c r="U18"/>
  <c r="U16"/>
  <c r="S16" i="33"/>
  <c r="U17" i="36"/>
  <c r="V14"/>
  <c r="V15"/>
  <c r="T23" i="33"/>
  <c r="AW48" i="32" l="1"/>
  <c r="AV50"/>
  <c r="AU52"/>
  <c r="AS34" i="33"/>
  <c r="AV17" i="31"/>
  <c r="AU19"/>
  <c r="AU21" s="1"/>
  <c r="AV17" i="30"/>
  <c r="AU19"/>
  <c r="AU21" s="1"/>
  <c r="AP48"/>
  <c r="AO50"/>
  <c r="AO52" s="1"/>
  <c r="AO50" i="31"/>
  <c r="AO52" s="1"/>
  <c r="AP48"/>
  <c r="AV19" i="19"/>
  <c r="AV21" s="1"/>
  <c r="AW17"/>
  <c r="AY29" i="13"/>
  <c r="AX31"/>
  <c r="AX33" s="1"/>
  <c r="AV31" i="27"/>
  <c r="AV33" s="1"/>
  <c r="AW29"/>
  <c r="AV19" i="13"/>
  <c r="AV21" s="1"/>
  <c r="AW17"/>
  <c r="AY29" i="24"/>
  <c r="AX31"/>
  <c r="AX33" s="1"/>
  <c r="AW29" i="28"/>
  <c r="AV31"/>
  <c r="AV33" s="1"/>
  <c r="AW17" i="18"/>
  <c r="AV19"/>
  <c r="AV21" s="1"/>
  <c r="AY29" i="17"/>
  <c r="AX31"/>
  <c r="AX33" s="1"/>
  <c r="AX31" i="20"/>
  <c r="AX33" s="1"/>
  <c r="AY29"/>
  <c r="AY29" i="21"/>
  <c r="AX31"/>
  <c r="AX33" s="1"/>
  <c r="AW17" i="23"/>
  <c r="AV19"/>
  <c r="AV21" s="1"/>
  <c r="AY29" i="18"/>
  <c r="AX31"/>
  <c r="AX33" s="1"/>
  <c r="AY29" i="16"/>
  <c r="AX31"/>
  <c r="AX33" s="1"/>
  <c r="AW29" i="26"/>
  <c r="AV31"/>
  <c r="AV33" s="1"/>
  <c r="AW17" i="25"/>
  <c r="AV19"/>
  <c r="AV21" s="1"/>
  <c r="AV17" i="26"/>
  <c r="AU19"/>
  <c r="AU21" s="1"/>
  <c r="AW17" i="16"/>
  <c r="AV19"/>
  <c r="AV21" s="1"/>
  <c r="AV17" i="27"/>
  <c r="AU19"/>
  <c r="AU21" s="1"/>
  <c r="AV17" i="28"/>
  <c r="AU19"/>
  <c r="AU21" s="1"/>
  <c r="AW17" i="17"/>
  <c r="AV19"/>
  <c r="AV21" s="1"/>
  <c r="AV19" i="21"/>
  <c r="AV21" s="1"/>
  <c r="AW17"/>
  <c r="AX31" i="23"/>
  <c r="AX33" s="1"/>
  <c r="AY29"/>
  <c r="AW17" i="24"/>
  <c r="AV19"/>
  <c r="AV21" s="1"/>
  <c r="AW17" i="14"/>
  <c r="AV19"/>
  <c r="AV21" s="1"/>
  <c r="AY29" i="19"/>
  <c r="AX31"/>
  <c r="AX33" s="1"/>
  <c r="AX31" i="14"/>
  <c r="AX33" s="1"/>
  <c r="AY29"/>
  <c r="AX31" i="25"/>
  <c r="AX33" s="1"/>
  <c r="AY29"/>
  <c r="AV19" i="20"/>
  <c r="AV21" s="1"/>
  <c r="AW17"/>
  <c r="AO50" i="26"/>
  <c r="AO52" s="1"/>
  <c r="AP48"/>
  <c r="AP50" i="20"/>
  <c r="AP52" s="1"/>
  <c r="AQ48"/>
  <c r="Y48" i="14"/>
  <c r="X50"/>
  <c r="X52" s="1"/>
  <c r="AP50" i="23"/>
  <c r="AP52" s="1"/>
  <c r="AQ48"/>
  <c r="AY56" i="18"/>
  <c r="AX58"/>
  <c r="AQ48" i="24"/>
  <c r="AP50"/>
  <c r="AP52" s="1"/>
  <c r="AO50" i="18"/>
  <c r="AP48"/>
  <c r="AW56" i="27"/>
  <c r="AV58"/>
  <c r="AV60" s="1"/>
  <c r="AQ48" i="19"/>
  <c r="AP50"/>
  <c r="AP52" s="1"/>
  <c r="AQ48" i="21"/>
  <c r="AP50"/>
  <c r="AP52" s="1"/>
  <c r="AY56" i="19"/>
  <c r="AX58"/>
  <c r="AX60" s="1"/>
  <c r="AX58" i="23"/>
  <c r="AX60" s="1"/>
  <c r="AY56"/>
  <c r="AY56" i="13"/>
  <c r="AX58"/>
  <c r="AX60" s="1"/>
  <c r="Y48" i="16"/>
  <c r="X50"/>
  <c r="X52" s="1"/>
  <c r="AW60" i="18"/>
  <c r="AU20" i="36"/>
  <c r="AX58" i="24"/>
  <c r="AX60" s="1"/>
  <c r="AY56"/>
  <c r="AN52" i="18"/>
  <c r="AL20" i="33"/>
  <c r="AY56" i="26"/>
  <c r="AX58"/>
  <c r="AX60" s="1"/>
  <c r="AX58" i="25"/>
  <c r="AY56"/>
  <c r="AW56" i="28"/>
  <c r="AV58"/>
  <c r="AV60" s="1"/>
  <c r="AQ48" i="25"/>
  <c r="AP50"/>
  <c r="AU50" i="28"/>
  <c r="AU52" s="1"/>
  <c r="AV48"/>
  <c r="AX58" i="20"/>
  <c r="AX60" s="1"/>
  <c r="AY56"/>
  <c r="AW60" i="25"/>
  <c r="AU27" i="36"/>
  <c r="AY56" i="14"/>
  <c r="AX58"/>
  <c r="AX60" s="1"/>
  <c r="AY56" i="17"/>
  <c r="AX58"/>
  <c r="AX60" s="1"/>
  <c r="Y48" i="13"/>
  <c r="X50"/>
  <c r="X52" s="1"/>
  <c r="AP48" i="27"/>
  <c r="AO50"/>
  <c r="AO52" s="1"/>
  <c r="AY56" i="16"/>
  <c r="AX58"/>
  <c r="AX60" s="1"/>
  <c r="Y48" i="17"/>
  <c r="X50"/>
  <c r="X52" s="1"/>
  <c r="AX58" i="21"/>
  <c r="AX60" s="1"/>
  <c r="AY56"/>
  <c r="AM27" i="33"/>
  <c r="AO52" i="25"/>
  <c r="AV19" i="10"/>
  <c r="AV21" s="1"/>
  <c r="AW17"/>
  <c r="Y48" i="7"/>
  <c r="X50"/>
  <c r="X52" s="1"/>
  <c r="AW17" i="6"/>
  <c r="AV19"/>
  <c r="AV21" s="1"/>
  <c r="Y48"/>
  <c r="X50"/>
  <c r="X52" s="1"/>
  <c r="Y48" i="2"/>
  <c r="X50"/>
  <c r="X52" s="1"/>
  <c r="Y48" i="3"/>
  <c r="X50"/>
  <c r="X52" s="1"/>
  <c r="AW17"/>
  <c r="AV19"/>
  <c r="AV21" s="1"/>
  <c r="AW17" i="5"/>
  <c r="AV19"/>
  <c r="AV21" s="1"/>
  <c r="AU13" i="36"/>
  <c r="AW33" i="11"/>
  <c r="Y48" i="10"/>
  <c r="X50"/>
  <c r="X52" s="1"/>
  <c r="X52" i="4"/>
  <c r="V6" i="33"/>
  <c r="AW17" i="4"/>
  <c r="AV19"/>
  <c r="W52" i="11"/>
  <c r="U13" i="33"/>
  <c r="AW17" i="11"/>
  <c r="AV19"/>
  <c r="U9" i="33"/>
  <c r="Z48" i="4"/>
  <c r="Y50"/>
  <c r="AY56" i="11"/>
  <c r="AX58"/>
  <c r="AX60" s="1"/>
  <c r="AV19" i="9"/>
  <c r="AV21" s="1"/>
  <c r="AW17"/>
  <c r="AU21" i="4"/>
  <c r="AW17" i="2"/>
  <c r="AV19"/>
  <c r="AV21" s="1"/>
  <c r="Y48" i="11"/>
  <c r="X50"/>
  <c r="AU21"/>
  <c r="Y48" i="5"/>
  <c r="X50"/>
  <c r="X52" s="1"/>
  <c r="AX17" i="12"/>
  <c r="AW19"/>
  <c r="AW21" s="1"/>
  <c r="AV19" i="7"/>
  <c r="AV21" s="1"/>
  <c r="AW17"/>
  <c r="AY29" i="12"/>
  <c r="AX31"/>
  <c r="AX33" s="1"/>
  <c r="AY29" i="11"/>
  <c r="AX31"/>
  <c r="X50" i="9"/>
  <c r="X52" s="1"/>
  <c r="Y48"/>
  <c r="U15" i="33"/>
  <c r="T18"/>
  <c r="T30"/>
  <c r="U33"/>
  <c r="U32"/>
  <c r="T29"/>
  <c r="U31"/>
  <c r="T19"/>
  <c r="T17"/>
  <c r="U10"/>
  <c r="AL30" i="36"/>
  <c r="AL28" i="33"/>
  <c r="U5" i="36"/>
  <c r="U8" i="33"/>
  <c r="U11"/>
  <c r="AL29" i="36"/>
  <c r="U12"/>
  <c r="AL28"/>
  <c r="U4"/>
  <c r="U8"/>
  <c r="T12" i="33"/>
  <c r="T7"/>
  <c r="T4"/>
  <c r="AL33" i="36"/>
  <c r="AL32"/>
  <c r="AL31"/>
  <c r="U9"/>
  <c r="T5" i="33"/>
  <c r="U7" i="36"/>
  <c r="U10"/>
  <c r="AK11"/>
  <c r="T14" i="33"/>
  <c r="U26" i="36"/>
  <c r="T26" i="33"/>
  <c r="U25" i="36"/>
  <c r="T25" i="33"/>
  <c r="T24"/>
  <c r="U24" i="36"/>
  <c r="U23"/>
  <c r="U22"/>
  <c r="T22" i="33"/>
  <c r="T21"/>
  <c r="U21" i="36"/>
  <c r="V19"/>
  <c r="V18"/>
  <c r="T16" i="33"/>
  <c r="V16" i="36"/>
  <c r="V17"/>
  <c r="W15"/>
  <c r="W14"/>
  <c r="U23" i="33"/>
  <c r="AV52" i="32" l="1"/>
  <c r="AT34" i="33"/>
  <c r="AX48" i="32"/>
  <c r="AW50"/>
  <c r="AQ48" i="31"/>
  <c r="AP50"/>
  <c r="AP52" s="1"/>
  <c r="AW17" i="30"/>
  <c r="AV19"/>
  <c r="AV21" s="1"/>
  <c r="AQ48"/>
  <c r="AP50"/>
  <c r="AP52" s="1"/>
  <c r="AV19" i="31"/>
  <c r="AV21" s="1"/>
  <c r="AW17"/>
  <c r="AW19" i="20"/>
  <c r="AW21" s="1"/>
  <c r="AX17"/>
  <c r="AZ29" i="14"/>
  <c r="AY31"/>
  <c r="AY33" s="1"/>
  <c r="AY31" i="23"/>
  <c r="AY33" s="1"/>
  <c r="AZ29"/>
  <c r="AX17" i="13"/>
  <c r="AW19"/>
  <c r="AW21" s="1"/>
  <c r="AX17" i="14"/>
  <c r="AW19"/>
  <c r="AW21" s="1"/>
  <c r="AX17" i="17"/>
  <c r="AW19"/>
  <c r="AW21" s="1"/>
  <c r="AW17" i="27"/>
  <c r="AV19"/>
  <c r="AV21" s="1"/>
  <c r="AW17" i="26"/>
  <c r="AV19"/>
  <c r="AV21" s="1"/>
  <c r="AX29"/>
  <c r="AW31"/>
  <c r="AW33" s="1"/>
  <c r="AZ29" i="18"/>
  <c r="AY31"/>
  <c r="AY33" s="1"/>
  <c r="AZ29" i="21"/>
  <c r="AY31"/>
  <c r="AY33" s="1"/>
  <c r="AZ29" i="17"/>
  <c r="AY31"/>
  <c r="AY33" s="1"/>
  <c r="AX29" i="28"/>
  <c r="AW31"/>
  <c r="AW33" s="1"/>
  <c r="AZ29" i="13"/>
  <c r="AY31"/>
  <c r="AY33" s="1"/>
  <c r="AZ29" i="25"/>
  <c r="AY31"/>
  <c r="AY33" s="1"/>
  <c r="AW19" i="21"/>
  <c r="AW21" s="1"/>
  <c r="AX17"/>
  <c r="AZ29" i="20"/>
  <c r="AY31"/>
  <c r="AY33" s="1"/>
  <c r="AW31" i="27"/>
  <c r="AW33" s="1"/>
  <c r="AX29"/>
  <c r="AW19" i="19"/>
  <c r="AW21" s="1"/>
  <c r="AX17"/>
  <c r="AY31"/>
  <c r="AY33" s="1"/>
  <c r="AZ29"/>
  <c r="AX17" i="24"/>
  <c r="AW19"/>
  <c r="AW21" s="1"/>
  <c r="AW17" i="28"/>
  <c r="AV19"/>
  <c r="AV21" s="1"/>
  <c r="AX17" i="16"/>
  <c r="AW19"/>
  <c r="AW21" s="1"/>
  <c r="AW19" i="25"/>
  <c r="AW21" s="1"/>
  <c r="AX17"/>
  <c r="AZ29" i="16"/>
  <c r="AY31"/>
  <c r="AY33" s="1"/>
  <c r="AX17" i="23"/>
  <c r="AW19"/>
  <c r="AW21" s="1"/>
  <c r="AX17" i="18"/>
  <c r="AW19"/>
  <c r="AW21" s="1"/>
  <c r="AZ29" i="24"/>
  <c r="AY31"/>
  <c r="AY33" s="1"/>
  <c r="AW48" i="28"/>
  <c r="AV50"/>
  <c r="AV52" s="1"/>
  <c r="AZ56" i="24"/>
  <c r="AY58"/>
  <c r="AY60" s="1"/>
  <c r="AZ56" i="23"/>
  <c r="AY58"/>
  <c r="AY60" s="1"/>
  <c r="AR48"/>
  <c r="AQ50"/>
  <c r="AQ52" s="1"/>
  <c r="AQ50" i="20"/>
  <c r="AQ52" s="1"/>
  <c r="AR48"/>
  <c r="Z48" i="17"/>
  <c r="Y50"/>
  <c r="Y52" s="1"/>
  <c r="AP50" i="27"/>
  <c r="AP52" s="1"/>
  <c r="AQ48"/>
  <c r="AZ56" i="17"/>
  <c r="AY58"/>
  <c r="AY60" s="1"/>
  <c r="AW58" i="28"/>
  <c r="AW60" s="1"/>
  <c r="AX56"/>
  <c r="AY58" i="26"/>
  <c r="AY60" s="1"/>
  <c r="AZ56"/>
  <c r="Z48" i="16"/>
  <c r="Y50"/>
  <c r="Y52" s="1"/>
  <c r="AR48" i="21"/>
  <c r="AQ50"/>
  <c r="AQ52" s="1"/>
  <c r="AX56" i="27"/>
  <c r="AW58"/>
  <c r="AW60" s="1"/>
  <c r="AR48" i="24"/>
  <c r="AQ50"/>
  <c r="AQ52" s="1"/>
  <c r="AY58" i="21"/>
  <c r="AY60" s="1"/>
  <c r="AZ56"/>
  <c r="AZ56" i="20"/>
  <c r="AY58"/>
  <c r="AY60" s="1"/>
  <c r="AP52" i="25"/>
  <c r="AN27" i="33"/>
  <c r="AY58" i="25"/>
  <c r="AZ56"/>
  <c r="AP50" i="18"/>
  <c r="AQ48"/>
  <c r="AX60"/>
  <c r="AV20" i="36"/>
  <c r="AP50" i="26"/>
  <c r="AP52" s="1"/>
  <c r="AQ48"/>
  <c r="AZ56" i="16"/>
  <c r="AY58"/>
  <c r="AY60" s="1"/>
  <c r="Z48" i="13"/>
  <c r="Y50"/>
  <c r="Y52" s="1"/>
  <c r="AZ56" i="14"/>
  <c r="AY58"/>
  <c r="AY60" s="1"/>
  <c r="AR48" i="25"/>
  <c r="AQ50"/>
  <c r="AX60"/>
  <c r="AV27" i="36"/>
  <c r="AZ56" i="13"/>
  <c r="AY58"/>
  <c r="AY60" s="1"/>
  <c r="AZ56" i="19"/>
  <c r="AY58"/>
  <c r="AY60" s="1"/>
  <c r="AR48"/>
  <c r="AQ50"/>
  <c r="AQ52" s="1"/>
  <c r="AO52" i="18"/>
  <c r="AM20" i="33"/>
  <c r="AZ56" i="18"/>
  <c r="AY58"/>
  <c r="Z48" i="14"/>
  <c r="Y50"/>
  <c r="Y52" s="1"/>
  <c r="V9" i="33"/>
  <c r="AY31" i="11"/>
  <c r="AZ29"/>
  <c r="Z48" i="5"/>
  <c r="Y50"/>
  <c r="Y52" s="1"/>
  <c r="Z48" i="11"/>
  <c r="Y50"/>
  <c r="AZ56"/>
  <c r="AY58"/>
  <c r="AY60" s="1"/>
  <c r="AV21"/>
  <c r="AV21" i="4"/>
  <c r="AW19" i="9"/>
  <c r="AW21" s="1"/>
  <c r="AX17"/>
  <c r="Y52" i="4"/>
  <c r="W6" i="33"/>
  <c r="AW19" i="11"/>
  <c r="AX17"/>
  <c r="AX17" i="4"/>
  <c r="AW19"/>
  <c r="Z48" i="10"/>
  <c r="Y50"/>
  <c r="Y52" s="1"/>
  <c r="AX17" i="5"/>
  <c r="AW19"/>
  <c r="AW21" s="1"/>
  <c r="Z48" i="3"/>
  <c r="Y50"/>
  <c r="Y52" s="1"/>
  <c r="Y50" i="6"/>
  <c r="Y52" s="1"/>
  <c r="Z48"/>
  <c r="Z48" i="7"/>
  <c r="Y50"/>
  <c r="Y52" s="1"/>
  <c r="Y50" i="9"/>
  <c r="Y52" s="1"/>
  <c r="Z48"/>
  <c r="AZ29" i="12"/>
  <c r="AY31"/>
  <c r="AY33" s="1"/>
  <c r="AY17"/>
  <c r="AX19"/>
  <c r="AX21" s="1"/>
  <c r="AX17" i="2"/>
  <c r="AW19"/>
  <c r="AW21" s="1"/>
  <c r="AA48" i="4"/>
  <c r="Z50"/>
  <c r="AX17" i="10"/>
  <c r="AW19"/>
  <c r="AW21" s="1"/>
  <c r="AX33" i="11"/>
  <c r="AV13" i="36"/>
  <c r="AX17" i="7"/>
  <c r="AW19"/>
  <c r="AW21" s="1"/>
  <c r="X52" i="11"/>
  <c r="V13" i="33"/>
  <c r="AX17" i="3"/>
  <c r="AW19"/>
  <c r="AW21" s="1"/>
  <c r="Z48" i="2"/>
  <c r="Y50"/>
  <c r="Y52" s="1"/>
  <c r="AX17" i="6"/>
  <c r="AW19"/>
  <c r="AW21" s="1"/>
  <c r="U29" i="33"/>
  <c r="V31"/>
  <c r="V32"/>
  <c r="U30"/>
  <c r="V33"/>
  <c r="V15"/>
  <c r="U17"/>
  <c r="U18"/>
  <c r="U19"/>
  <c r="U7"/>
  <c r="V9" i="36"/>
  <c r="AM30"/>
  <c r="AM29"/>
  <c r="V10"/>
  <c r="V11" i="33"/>
  <c r="U12"/>
  <c r="V8" i="36"/>
  <c r="V7"/>
  <c r="AM32"/>
  <c r="V5"/>
  <c r="V10" i="33"/>
  <c r="V8"/>
  <c r="AL11" i="36"/>
  <c r="AM28"/>
  <c r="AM33"/>
  <c r="V12"/>
  <c r="U5" i="33"/>
  <c r="U4"/>
  <c r="V4" i="36"/>
  <c r="AM31"/>
  <c r="U14" i="33"/>
  <c r="U26"/>
  <c r="V26" i="36"/>
  <c r="V25"/>
  <c r="U25" i="33"/>
  <c r="U24"/>
  <c r="V24" i="36"/>
  <c r="V23"/>
  <c r="V22"/>
  <c r="U22" i="33"/>
  <c r="U21"/>
  <c r="V21" i="36"/>
  <c r="W19"/>
  <c r="W18"/>
  <c r="W16"/>
  <c r="U16" i="33"/>
  <c r="W17" i="36"/>
  <c r="X15"/>
  <c r="X14"/>
  <c r="V23" i="33"/>
  <c r="AY48" i="32" l="1"/>
  <c r="AX50"/>
  <c r="AW52"/>
  <c r="AU34" i="33"/>
  <c r="AX17" i="31"/>
  <c r="AW19"/>
  <c r="AW21" s="1"/>
  <c r="AX17" i="30"/>
  <c r="AW19"/>
  <c r="AW21" s="1"/>
  <c r="AR48"/>
  <c r="AQ50"/>
  <c r="AQ52" s="1"/>
  <c r="AR48" i="31"/>
  <c r="AQ50"/>
  <c r="AQ52" s="1"/>
  <c r="AX19" i="25"/>
  <c r="AX21" s="1"/>
  <c r="AY17"/>
  <c r="BA29" i="19"/>
  <c r="AZ31"/>
  <c r="AZ33" s="1"/>
  <c r="AX31" i="27"/>
  <c r="AX33" s="1"/>
  <c r="AY29"/>
  <c r="AY17" i="21"/>
  <c r="AX19"/>
  <c r="AX21" s="1"/>
  <c r="BA29" i="24"/>
  <c r="AZ31"/>
  <c r="AZ33" s="1"/>
  <c r="AY17" i="23"/>
  <c r="AX19"/>
  <c r="AX21" s="1"/>
  <c r="AX17" i="28"/>
  <c r="AW19"/>
  <c r="AW21" s="1"/>
  <c r="AZ31" i="13"/>
  <c r="AZ33" s="1"/>
  <c r="BA29"/>
  <c r="BA29" i="17"/>
  <c r="AZ31"/>
  <c r="AZ33" s="1"/>
  <c r="BA29" i="18"/>
  <c r="AZ31"/>
  <c r="AZ33" s="1"/>
  <c r="AX17" i="26"/>
  <c r="AW19"/>
  <c r="AW21" s="1"/>
  <c r="AY17" i="17"/>
  <c r="AX19"/>
  <c r="AX21" s="1"/>
  <c r="AX19" i="13"/>
  <c r="AX21" s="1"/>
  <c r="AY17"/>
  <c r="BA29" i="14"/>
  <c r="AZ31"/>
  <c r="AZ33" s="1"/>
  <c r="AX19" i="19"/>
  <c r="AX21" s="1"/>
  <c r="AY17"/>
  <c r="AZ31" i="23"/>
  <c r="AZ33" s="1"/>
  <c r="BA29"/>
  <c r="AX19" i="20"/>
  <c r="AX21" s="1"/>
  <c r="AY17"/>
  <c r="AY17" i="18"/>
  <c r="AX19"/>
  <c r="AX21" s="1"/>
  <c r="BA29" i="16"/>
  <c r="AZ31"/>
  <c r="AZ33" s="1"/>
  <c r="AY17"/>
  <c r="AX19"/>
  <c r="AX21" s="1"/>
  <c r="AY17" i="24"/>
  <c r="AX19"/>
  <c r="AX21" s="1"/>
  <c r="BA29" i="20"/>
  <c r="AZ31"/>
  <c r="AZ33" s="1"/>
  <c r="AZ31" i="25"/>
  <c r="AZ33" s="1"/>
  <c r="BA29"/>
  <c r="AY29" i="28"/>
  <c r="AX31"/>
  <c r="AX33" s="1"/>
  <c r="BA29" i="21"/>
  <c r="AZ31"/>
  <c r="AZ33" s="1"/>
  <c r="AY29" i="26"/>
  <c r="AX31"/>
  <c r="AX33" s="1"/>
  <c r="AX17" i="27"/>
  <c r="AW19"/>
  <c r="AW21" s="1"/>
  <c r="AY17" i="14"/>
  <c r="AX19"/>
  <c r="AX21" s="1"/>
  <c r="AZ58" i="25"/>
  <c r="BA56"/>
  <c r="AZ58" i="26"/>
  <c r="AZ60" s="1"/>
  <c r="BA56"/>
  <c r="Z50" i="14"/>
  <c r="Z52" s="1"/>
  <c r="AA48"/>
  <c r="BA56" i="19"/>
  <c r="AZ58"/>
  <c r="AZ60" s="1"/>
  <c r="AZ58" i="14"/>
  <c r="AZ60" s="1"/>
  <c r="BA56"/>
  <c r="BA56" i="16"/>
  <c r="AZ58"/>
  <c r="AZ60" s="1"/>
  <c r="AY60" i="25"/>
  <c r="AW27" i="36"/>
  <c r="BA56" i="20"/>
  <c r="AZ58"/>
  <c r="AZ60" s="1"/>
  <c r="AS48" i="24"/>
  <c r="AR50"/>
  <c r="AR52" s="1"/>
  <c r="AS48" i="21"/>
  <c r="AR50"/>
  <c r="AR52" s="1"/>
  <c r="BA56" i="17"/>
  <c r="AZ58"/>
  <c r="AZ60" s="1"/>
  <c r="Z50"/>
  <c r="Z52" s="1"/>
  <c r="AA48"/>
  <c r="AR50" i="23"/>
  <c r="AR52" s="1"/>
  <c r="AS48"/>
  <c r="BA56" i="24"/>
  <c r="AZ58"/>
  <c r="AZ60" s="1"/>
  <c r="AY60" i="18"/>
  <c r="AW20" i="36"/>
  <c r="AO27" i="33"/>
  <c r="AQ52" i="25"/>
  <c r="AR48" i="26"/>
  <c r="AQ50"/>
  <c r="AQ52" s="1"/>
  <c r="AQ50" i="18"/>
  <c r="AR48"/>
  <c r="BA56" i="21"/>
  <c r="AZ58"/>
  <c r="AZ60" s="1"/>
  <c r="AX58" i="28"/>
  <c r="AX60" s="1"/>
  <c r="AY56"/>
  <c r="AQ50" i="27"/>
  <c r="AQ52" s="1"/>
  <c r="AR48"/>
  <c r="AS48" i="20"/>
  <c r="AR50"/>
  <c r="AR52" s="1"/>
  <c r="BA56" i="18"/>
  <c r="AZ58"/>
  <c r="AS48" i="19"/>
  <c r="AR50"/>
  <c r="AR52" s="1"/>
  <c r="BA56" i="13"/>
  <c r="AZ58"/>
  <c r="AZ60" s="1"/>
  <c r="AS48" i="25"/>
  <c r="AR50"/>
  <c r="AA48" i="13"/>
  <c r="Z50"/>
  <c r="Z52" s="1"/>
  <c r="AP52" i="18"/>
  <c r="AN20" i="33"/>
  <c r="AX58" i="27"/>
  <c r="AX60" s="1"/>
  <c r="AY56"/>
  <c r="AA48" i="16"/>
  <c r="Z50"/>
  <c r="Z52" s="1"/>
  <c r="BA56" i="23"/>
  <c r="AZ58"/>
  <c r="AZ60" s="1"/>
  <c r="AX48" i="28"/>
  <c r="AW50"/>
  <c r="AW52" s="1"/>
  <c r="W9" i="33"/>
  <c r="Z52" i="4"/>
  <c r="X6" i="33"/>
  <c r="Z50" i="9"/>
  <c r="Z52" s="1"/>
  <c r="AA48"/>
  <c r="AA48" i="6"/>
  <c r="Z50"/>
  <c r="Z52" s="1"/>
  <c r="AW21" i="4"/>
  <c r="AA48" i="2"/>
  <c r="Z50"/>
  <c r="Z52" s="1"/>
  <c r="AB48" i="4"/>
  <c r="AA50"/>
  <c r="AZ17" i="12"/>
  <c r="AY19"/>
  <c r="AY21" s="1"/>
  <c r="AY17" i="5"/>
  <c r="AX19"/>
  <c r="AX21" s="1"/>
  <c r="AX19" i="4"/>
  <c r="AY17"/>
  <c r="BA56" i="11"/>
  <c r="AZ58"/>
  <c r="AZ60" s="1"/>
  <c r="AA48" i="5"/>
  <c r="Z50"/>
  <c r="Z52" s="1"/>
  <c r="AY17" i="11"/>
  <c r="AX19"/>
  <c r="AX19" i="9"/>
  <c r="AX21" s="1"/>
  <c r="AY17"/>
  <c r="Y52" i="11"/>
  <c r="W13" i="33"/>
  <c r="BA29" i="11"/>
  <c r="AZ31"/>
  <c r="AY17" i="6"/>
  <c r="AX19"/>
  <c r="AX21" s="1"/>
  <c r="AY17" i="3"/>
  <c r="AX19"/>
  <c r="AX21" s="1"/>
  <c r="AX19" i="7"/>
  <c r="AX21" s="1"/>
  <c r="AY17"/>
  <c r="AY17" i="10"/>
  <c r="AX19"/>
  <c r="AX21" s="1"/>
  <c r="AY17" i="2"/>
  <c r="AX19"/>
  <c r="AX21" s="1"/>
  <c r="BA29" i="12"/>
  <c r="AZ31"/>
  <c r="AZ33" s="1"/>
  <c r="Z50" i="7"/>
  <c r="Z52" s="1"/>
  <c r="AA48"/>
  <c r="Z50" i="3"/>
  <c r="Z52" s="1"/>
  <c r="AA48"/>
  <c r="Z50" i="10"/>
  <c r="Z52" s="1"/>
  <c r="AA48"/>
  <c r="AW21" i="11"/>
  <c r="AA48"/>
  <c r="Z50"/>
  <c r="AW13" i="36"/>
  <c r="AY33" i="11"/>
  <c r="W15" i="33"/>
  <c r="AM28"/>
  <c r="V17"/>
  <c r="V29"/>
  <c r="V30"/>
  <c r="W31"/>
  <c r="W33"/>
  <c r="W32"/>
  <c r="V18"/>
  <c r="V19"/>
  <c r="W7" i="36"/>
  <c r="AN28" i="33"/>
  <c r="AN28" i="36"/>
  <c r="W10"/>
  <c r="W9"/>
  <c r="W8"/>
  <c r="V7" i="33"/>
  <c r="V12"/>
  <c r="W11"/>
  <c r="AN31" i="36"/>
  <c r="V4" i="33"/>
  <c r="AN32" i="36"/>
  <c r="AN33"/>
  <c r="W8" i="33"/>
  <c r="V5"/>
  <c r="AM11" i="36"/>
  <c r="AN29"/>
  <c r="AN30"/>
  <c r="W12"/>
  <c r="W4"/>
  <c r="W10" i="33"/>
  <c r="W5" i="36"/>
  <c r="V14" i="33"/>
  <c r="V26"/>
  <c r="W26" i="36"/>
  <c r="W25"/>
  <c r="V25" i="33"/>
  <c r="W24" i="36"/>
  <c r="V24" i="33"/>
  <c r="W23" i="36"/>
  <c r="W22"/>
  <c r="V22" i="33"/>
  <c r="W21" i="36"/>
  <c r="V21" i="33"/>
  <c r="X19" i="36"/>
  <c r="X18"/>
  <c r="V16" i="33"/>
  <c r="X16" i="36"/>
  <c r="X17"/>
  <c r="Y15"/>
  <c r="Y14"/>
  <c r="W23" i="33"/>
  <c r="AX52" i="32" l="1"/>
  <c r="AV34" i="33"/>
  <c r="AZ48" i="32"/>
  <c r="AY50"/>
  <c r="AS48" i="31"/>
  <c r="AR50"/>
  <c r="AR52" s="1"/>
  <c r="AY17" i="30"/>
  <c r="AX19"/>
  <c r="AX21" s="1"/>
  <c r="AS48"/>
  <c r="AR50"/>
  <c r="AR52" s="1"/>
  <c r="AX19" i="31"/>
  <c r="AX21" s="1"/>
  <c r="AY17"/>
  <c r="X9" i="33"/>
  <c r="BB29" i="23"/>
  <c r="BA31"/>
  <c r="BA33" s="1"/>
  <c r="BB29" i="13"/>
  <c r="BA31"/>
  <c r="BA33" s="1"/>
  <c r="AZ17" i="14"/>
  <c r="AY19"/>
  <c r="AY21" s="1"/>
  <c r="AZ29" i="26"/>
  <c r="AY31"/>
  <c r="AY33" s="1"/>
  <c r="AZ29" i="28"/>
  <c r="AY31"/>
  <c r="AY33" s="1"/>
  <c r="BA31" i="20"/>
  <c r="BA33" s="1"/>
  <c r="BB29"/>
  <c r="AZ17" i="16"/>
  <c r="AY19"/>
  <c r="AY21" s="1"/>
  <c r="AZ17" i="18"/>
  <c r="AY19"/>
  <c r="AY21" s="1"/>
  <c r="BB29" i="14"/>
  <c r="BA31"/>
  <c r="BA33" s="1"/>
  <c r="AZ17" i="17"/>
  <c r="AY19"/>
  <c r="AY21" s="1"/>
  <c r="BB29" i="18"/>
  <c r="BA31"/>
  <c r="BA33" s="1"/>
  <c r="AZ17" i="23"/>
  <c r="AY19"/>
  <c r="AY21" s="1"/>
  <c r="AY19" i="21"/>
  <c r="AY21" s="1"/>
  <c r="AZ17"/>
  <c r="BB29" i="19"/>
  <c r="BA31"/>
  <c r="BA33" s="1"/>
  <c r="BB29" i="25"/>
  <c r="BA31"/>
  <c r="BA33" s="1"/>
  <c r="AY19" i="20"/>
  <c r="AY21" s="1"/>
  <c r="AZ17"/>
  <c r="AY19" i="19"/>
  <c r="AY21" s="1"/>
  <c r="AZ17"/>
  <c r="AZ17" i="13"/>
  <c r="AY19"/>
  <c r="AY21" s="1"/>
  <c r="AY31" i="27"/>
  <c r="AY33" s="1"/>
  <c r="AZ29"/>
  <c r="AZ17" i="25"/>
  <c r="AY19"/>
  <c r="AY21" s="1"/>
  <c r="AY17" i="27"/>
  <c r="AX19"/>
  <c r="AX21" s="1"/>
  <c r="BB29" i="21"/>
  <c r="BA31"/>
  <c r="BA33" s="1"/>
  <c r="AZ17" i="24"/>
  <c r="AY19"/>
  <c r="AY21" s="1"/>
  <c r="BB29" i="16"/>
  <c r="BA31"/>
  <c r="BA33" s="1"/>
  <c r="AY17" i="26"/>
  <c r="AX19"/>
  <c r="AX21" s="1"/>
  <c r="BB29" i="17"/>
  <c r="BA31"/>
  <c r="BA33" s="1"/>
  <c r="AY17" i="28"/>
  <c r="AX19"/>
  <c r="AX21" s="1"/>
  <c r="BB29" i="24"/>
  <c r="BA31"/>
  <c r="BA33" s="1"/>
  <c r="AP27" i="33"/>
  <c r="AR52" i="25"/>
  <c r="AZ56" i="28"/>
  <c r="AY58"/>
  <c r="AY60" s="1"/>
  <c r="AR50" i="18"/>
  <c r="AS48"/>
  <c r="AA50" i="17"/>
  <c r="AA52" s="1"/>
  <c r="AB48"/>
  <c r="BB56" i="26"/>
  <c r="BA58"/>
  <c r="BA60" s="1"/>
  <c r="AY48" i="28"/>
  <c r="AX50"/>
  <c r="AX52" s="1"/>
  <c r="AB48" i="16"/>
  <c r="AA50"/>
  <c r="AA52" s="1"/>
  <c r="AT48" i="25"/>
  <c r="AS50"/>
  <c r="AT48" i="19"/>
  <c r="AS50"/>
  <c r="AS52" s="1"/>
  <c r="AS50" i="20"/>
  <c r="AS52" s="1"/>
  <c r="AT48"/>
  <c r="AQ52" i="18"/>
  <c r="AO20" i="33"/>
  <c r="BB56" i="24"/>
  <c r="BA58"/>
  <c r="BA60" s="1"/>
  <c r="AS50" i="21"/>
  <c r="AS52" s="1"/>
  <c r="AT48"/>
  <c r="BB56" i="20"/>
  <c r="BA58"/>
  <c r="BA60" s="1"/>
  <c r="BB56" i="16"/>
  <c r="BA58"/>
  <c r="BA60" s="1"/>
  <c r="BB56" i="19"/>
  <c r="BA58"/>
  <c r="BA60" s="1"/>
  <c r="AZ56" i="27"/>
  <c r="AY58"/>
  <c r="AY60" s="1"/>
  <c r="AZ60" i="18"/>
  <c r="AX20" i="36"/>
  <c r="AS48" i="27"/>
  <c r="AR50"/>
  <c r="AR52" s="1"/>
  <c r="AT48" i="23"/>
  <c r="AS50"/>
  <c r="AS52" s="1"/>
  <c r="BA58" i="14"/>
  <c r="BA60" s="1"/>
  <c r="BB56"/>
  <c r="AB48"/>
  <c r="AA50"/>
  <c r="AA52" s="1"/>
  <c r="BB56" i="25"/>
  <c r="BA58"/>
  <c r="BA58" i="23"/>
  <c r="BA60" s="1"/>
  <c r="BB56"/>
  <c r="AA50" i="13"/>
  <c r="AA52" s="1"/>
  <c r="AB48"/>
  <c r="BB56"/>
  <c r="BA58"/>
  <c r="BA60" s="1"/>
  <c r="BB56" i="18"/>
  <c r="BA58"/>
  <c r="BB56" i="21"/>
  <c r="BA58"/>
  <c r="BA60" s="1"/>
  <c r="AR50" i="26"/>
  <c r="AR52" s="1"/>
  <c r="AS48"/>
  <c r="BA58" i="17"/>
  <c r="BA60" s="1"/>
  <c r="BB56"/>
  <c r="AT48" i="24"/>
  <c r="AS50"/>
  <c r="AS52" s="1"/>
  <c r="AZ60" i="25"/>
  <c r="AX27" i="36"/>
  <c r="Z52" i="11"/>
  <c r="X13" i="33"/>
  <c r="AB48" i="10"/>
  <c r="AA50"/>
  <c r="AA52" s="1"/>
  <c r="AB48" i="7"/>
  <c r="AA50"/>
  <c r="AA52" s="1"/>
  <c r="AZ17"/>
  <c r="AY19"/>
  <c r="AY21" s="1"/>
  <c r="AX21" i="11"/>
  <c r="AA52" i="4"/>
  <c r="Y6" i="33"/>
  <c r="AB48" i="9"/>
  <c r="AA50"/>
  <c r="AA52" s="1"/>
  <c r="AB48" i="11"/>
  <c r="AA50"/>
  <c r="AZ17" i="2"/>
  <c r="AY19"/>
  <c r="AY21" s="1"/>
  <c r="AZ17" i="6"/>
  <c r="AY19"/>
  <c r="AY21" s="1"/>
  <c r="AZ17" i="11"/>
  <c r="AY19"/>
  <c r="BB56"/>
  <c r="BA58"/>
  <c r="BA60" s="1"/>
  <c r="AZ17" i="5"/>
  <c r="AY19"/>
  <c r="AY21" s="1"/>
  <c r="AC48" i="4"/>
  <c r="AB50"/>
  <c r="AB48" i="3"/>
  <c r="AA50"/>
  <c r="AA52" s="1"/>
  <c r="AX13" i="36"/>
  <c r="AZ33" i="11"/>
  <c r="AZ17" i="9"/>
  <c r="AY19"/>
  <c r="AY21" s="1"/>
  <c r="AZ17" i="4"/>
  <c r="AY19"/>
  <c r="BB29" i="12"/>
  <c r="BA31"/>
  <c r="BA33" s="1"/>
  <c r="AY19" i="10"/>
  <c r="AY21" s="1"/>
  <c r="AZ17"/>
  <c r="AZ17" i="3"/>
  <c r="AY19"/>
  <c r="AY21" s="1"/>
  <c r="BB29" i="11"/>
  <c r="BA31"/>
  <c r="AB48" i="5"/>
  <c r="AA50"/>
  <c r="AA52" s="1"/>
  <c r="AX21" i="4"/>
  <c r="BA17" i="12"/>
  <c r="AZ19"/>
  <c r="AZ21" s="1"/>
  <c r="AB48" i="2"/>
  <c r="AA50"/>
  <c r="AA52" s="1"/>
  <c r="AB48" i="6"/>
  <c r="AA50"/>
  <c r="AA52" s="1"/>
  <c r="W19" i="33"/>
  <c r="W17"/>
  <c r="W18"/>
  <c r="X33"/>
  <c r="W30"/>
  <c r="X32"/>
  <c r="X31"/>
  <c r="W29"/>
  <c r="X15"/>
  <c r="X8" i="36"/>
  <c r="W7" i="33"/>
  <c r="X11"/>
  <c r="AO28"/>
  <c r="W12"/>
  <c r="W4"/>
  <c r="X12" i="36"/>
  <c r="X4"/>
  <c r="AO33"/>
  <c r="AO31"/>
  <c r="AO30"/>
  <c r="X9"/>
  <c r="X10"/>
  <c r="X7"/>
  <c r="X5"/>
  <c r="W5" i="33"/>
  <c r="X8"/>
  <c r="AN11" i="36"/>
  <c r="AO28"/>
  <c r="X10" i="33"/>
  <c r="AO32" i="36"/>
  <c r="AO29"/>
  <c r="W14" i="33"/>
  <c r="X26" i="36"/>
  <c r="W26" i="33"/>
  <c r="W25"/>
  <c r="X25" i="36"/>
  <c r="W24" i="33"/>
  <c r="X24" i="36"/>
  <c r="X23"/>
  <c r="W22" i="33"/>
  <c r="X22" i="36"/>
  <c r="X21"/>
  <c r="W21" i="33"/>
  <c r="Y19" i="36"/>
  <c r="Y18"/>
  <c r="Y16"/>
  <c r="W16" i="33"/>
  <c r="Y17" i="36"/>
  <c r="Z15"/>
  <c r="Z14"/>
  <c r="X23" i="33"/>
  <c r="AZ50" i="32" l="1"/>
  <c r="BA48"/>
  <c r="AY52"/>
  <c r="AW34" i="33"/>
  <c r="AZ17" i="31"/>
  <c r="AY19"/>
  <c r="AY21" s="1"/>
  <c r="AZ17" i="30"/>
  <c r="AY19"/>
  <c r="AY21" s="1"/>
  <c r="AT48"/>
  <c r="AS50"/>
  <c r="AS52" s="1"/>
  <c r="AS50" i="31"/>
  <c r="AS52" s="1"/>
  <c r="AT48"/>
  <c r="Y9" i="33"/>
  <c r="BA17" i="20"/>
  <c r="AZ19"/>
  <c r="AZ21" s="1"/>
  <c r="BC29"/>
  <c r="BB31"/>
  <c r="BB33" s="1"/>
  <c r="BC29" i="24"/>
  <c r="BB31"/>
  <c r="BB33" s="1"/>
  <c r="BC29" i="17"/>
  <c r="BB31"/>
  <c r="BB33" s="1"/>
  <c r="BC29" i="16"/>
  <c r="BB31"/>
  <c r="BB33" s="1"/>
  <c r="BB31" i="21"/>
  <c r="BB33" s="1"/>
  <c r="BC29"/>
  <c r="AZ19" i="25"/>
  <c r="AZ21" s="1"/>
  <c r="BA17"/>
  <c r="AZ19" i="13"/>
  <c r="AZ21" s="1"/>
  <c r="BA17"/>
  <c r="BC29" i="19"/>
  <c r="BB31"/>
  <c r="BB33" s="1"/>
  <c r="BA17" i="23"/>
  <c r="AZ19"/>
  <c r="AZ21" s="1"/>
  <c r="BA17" i="17"/>
  <c r="AZ19"/>
  <c r="AZ21" s="1"/>
  <c r="BA17" i="18"/>
  <c r="AZ19"/>
  <c r="AZ21" s="1"/>
  <c r="BA29" i="26"/>
  <c r="AZ31"/>
  <c r="AZ33" s="1"/>
  <c r="BC29" i="13"/>
  <c r="BB31"/>
  <c r="BB33" s="1"/>
  <c r="AZ31" i="27"/>
  <c r="AZ33" s="1"/>
  <c r="BA29"/>
  <c r="AZ19" i="19"/>
  <c r="AZ21" s="1"/>
  <c r="BA17"/>
  <c r="BA17" i="21"/>
  <c r="AZ19"/>
  <c r="AZ21" s="1"/>
  <c r="AZ17" i="28"/>
  <c r="AY19"/>
  <c r="AY21" s="1"/>
  <c r="AZ17" i="26"/>
  <c r="AY19"/>
  <c r="AY21" s="1"/>
  <c r="BA17" i="24"/>
  <c r="AZ19"/>
  <c r="AZ21" s="1"/>
  <c r="AZ17" i="27"/>
  <c r="AY19"/>
  <c r="AY21" s="1"/>
  <c r="BB31" i="25"/>
  <c r="BB33" s="1"/>
  <c r="BC29"/>
  <c r="BB31" i="18"/>
  <c r="BB33" s="1"/>
  <c r="BC29"/>
  <c r="BC29" i="14"/>
  <c r="BB31"/>
  <c r="BB33" s="1"/>
  <c r="BA17" i="16"/>
  <c r="AZ19"/>
  <c r="AZ21" s="1"/>
  <c r="BA29" i="28"/>
  <c r="AZ31"/>
  <c r="AZ33" s="1"/>
  <c r="BA17" i="14"/>
  <c r="AZ19"/>
  <c r="AZ21" s="1"/>
  <c r="BB31" i="23"/>
  <c r="BB33" s="1"/>
  <c r="BC29"/>
  <c r="BB58" i="17"/>
  <c r="BB60" s="1"/>
  <c r="BC56"/>
  <c r="BC56" i="23"/>
  <c r="BB58"/>
  <c r="BB60" s="1"/>
  <c r="AU48" i="20"/>
  <c r="AT50"/>
  <c r="AT52" s="1"/>
  <c r="AQ27" i="33"/>
  <c r="AS52" i="25"/>
  <c r="AC48" i="17"/>
  <c r="AB50"/>
  <c r="AB52" s="1"/>
  <c r="BB58" i="21"/>
  <c r="BB60" s="1"/>
  <c r="BC56"/>
  <c r="BC56" i="13"/>
  <c r="BB58"/>
  <c r="BB60" s="1"/>
  <c r="AC48" i="14"/>
  <c r="AB50"/>
  <c r="AB52" s="1"/>
  <c r="AT50" i="23"/>
  <c r="AT52" s="1"/>
  <c r="AU48"/>
  <c r="BC56" i="19"/>
  <c r="BB58"/>
  <c r="BB60" s="1"/>
  <c r="BB58" i="20"/>
  <c r="BB60" s="1"/>
  <c r="BC56"/>
  <c r="BB58" i="24"/>
  <c r="BB60" s="1"/>
  <c r="BC56"/>
  <c r="AU48" i="25"/>
  <c r="AT50"/>
  <c r="AY50" i="28"/>
  <c r="AY52" s="1"/>
  <c r="AZ48"/>
  <c r="BA56"/>
  <c r="AZ58"/>
  <c r="AZ60" s="1"/>
  <c r="AT48" i="26"/>
  <c r="AS50"/>
  <c r="AS52" s="1"/>
  <c r="BA60" i="18"/>
  <c r="AY20" i="36"/>
  <c r="AC48" i="13"/>
  <c r="AB50"/>
  <c r="AB52" s="1"/>
  <c r="BA60" i="25"/>
  <c r="AY27" i="36"/>
  <c r="BB58" i="14"/>
  <c r="BB60" s="1"/>
  <c r="BC56"/>
  <c r="AU48" i="21"/>
  <c r="AT50"/>
  <c r="AT52" s="1"/>
  <c r="AT48" i="18"/>
  <c r="AS50"/>
  <c r="AU48" i="24"/>
  <c r="AT50"/>
  <c r="AT52" s="1"/>
  <c r="BC56" i="18"/>
  <c r="BB58"/>
  <c r="BB58" i="25"/>
  <c r="BC56"/>
  <c r="AT48" i="27"/>
  <c r="AS50"/>
  <c r="AS52" s="1"/>
  <c r="BA56"/>
  <c r="AZ58"/>
  <c r="AZ60" s="1"/>
  <c r="BC56" i="16"/>
  <c r="BB58"/>
  <c r="BB60" s="1"/>
  <c r="AU48" i="19"/>
  <c r="AT50"/>
  <c r="AT52" s="1"/>
  <c r="AC48" i="16"/>
  <c r="AB50"/>
  <c r="AB52" s="1"/>
  <c r="BC56" i="26"/>
  <c r="BB58"/>
  <c r="BB60" s="1"/>
  <c r="AR52" i="18"/>
  <c r="AP20" i="33"/>
  <c r="BA33" i="11"/>
  <c r="AY13" i="36"/>
  <c r="AZ19" i="10"/>
  <c r="AZ21" s="1"/>
  <c r="BA17"/>
  <c r="AY21" i="4"/>
  <c r="AB52"/>
  <c r="Z6" i="33"/>
  <c r="AA52" i="11"/>
  <c r="Y13" i="33"/>
  <c r="AC48" i="2"/>
  <c r="AB50"/>
  <c r="AB52" s="1"/>
  <c r="BC29" i="11"/>
  <c r="BB31"/>
  <c r="AZ19" i="4"/>
  <c r="BA17"/>
  <c r="AD48"/>
  <c r="AC50"/>
  <c r="BC56" i="11"/>
  <c r="BB58"/>
  <c r="BB60" s="1"/>
  <c r="BA17" i="6"/>
  <c r="AZ19"/>
  <c r="AZ21" s="1"/>
  <c r="AC48" i="11"/>
  <c r="AB50"/>
  <c r="BA17" i="7"/>
  <c r="AZ19"/>
  <c r="AZ21" s="1"/>
  <c r="AC48" i="10"/>
  <c r="AB50"/>
  <c r="AB52" s="1"/>
  <c r="AY21" i="11"/>
  <c r="AC48" i="6"/>
  <c r="AB50"/>
  <c r="AB52" s="1"/>
  <c r="BB17" i="12"/>
  <c r="BA19"/>
  <c r="BA21" s="1"/>
  <c r="AC48" i="5"/>
  <c r="AB50"/>
  <c r="AB52" s="1"/>
  <c r="BA17" i="3"/>
  <c r="AZ19"/>
  <c r="AZ21" s="1"/>
  <c r="BC29" i="12"/>
  <c r="BB31"/>
  <c r="BB33" s="1"/>
  <c r="AZ19" i="9"/>
  <c r="AZ21" s="1"/>
  <c r="BA17"/>
  <c r="AC48" i="3"/>
  <c r="AB50"/>
  <c r="AB52" s="1"/>
  <c r="BA17" i="5"/>
  <c r="AZ19"/>
  <c r="AZ21" s="1"/>
  <c r="AZ19" i="11"/>
  <c r="BA17"/>
  <c r="BA17" i="2"/>
  <c r="AZ19"/>
  <c r="AZ21" s="1"/>
  <c r="AC48" i="9"/>
  <c r="AB50"/>
  <c r="AB52" s="1"/>
  <c r="AC48" i="7"/>
  <c r="AB50"/>
  <c r="AB52" s="1"/>
  <c r="X17" i="33"/>
  <c r="Y32"/>
  <c r="Y15"/>
  <c r="X29"/>
  <c r="X18"/>
  <c r="Y31"/>
  <c r="Y33"/>
  <c r="X30"/>
  <c r="X19"/>
  <c r="Y9" i="36"/>
  <c r="Y8" i="33"/>
  <c r="AP30" i="36"/>
  <c r="AP32"/>
  <c r="AP29"/>
  <c r="X5" i="33"/>
  <c r="Y11"/>
  <c r="Y5" i="36"/>
  <c r="Y10" i="33"/>
  <c r="X4"/>
  <c r="Y10" i="36"/>
  <c r="Y4"/>
  <c r="Y12"/>
  <c r="AO11"/>
  <c r="AP33"/>
  <c r="AP28"/>
  <c r="X7" i="33"/>
  <c r="Y7" i="36"/>
  <c r="Y8"/>
  <c r="X12" i="33"/>
  <c r="AP31" i="36"/>
  <c r="X14" i="33"/>
  <c r="Y26" i="36"/>
  <c r="X26" i="33"/>
  <c r="X25"/>
  <c r="Y25" i="36"/>
  <c r="X24" i="33"/>
  <c r="Y24" i="36"/>
  <c r="Y23"/>
  <c r="Y22"/>
  <c r="X22" i="33"/>
  <c r="Y21" i="36"/>
  <c r="X21" i="33"/>
  <c r="Z19" i="36"/>
  <c r="Z18"/>
  <c r="X16" i="33"/>
  <c r="Z16" i="36"/>
  <c r="Z17"/>
  <c r="AA14"/>
  <c r="AA15"/>
  <c r="Y23" i="33"/>
  <c r="BB48" i="32" l="1"/>
  <c r="BA50"/>
  <c r="AZ52"/>
  <c r="AX34" i="33"/>
  <c r="AU48" i="31"/>
  <c r="AT50"/>
  <c r="AT52" s="1"/>
  <c r="BA17" i="30"/>
  <c r="AZ19"/>
  <c r="AZ21" s="1"/>
  <c r="AU48"/>
  <c r="AT50"/>
  <c r="AT52" s="1"/>
  <c r="AZ19" i="31"/>
  <c r="AZ21" s="1"/>
  <c r="BA17"/>
  <c r="BC31" i="23"/>
  <c r="BC33" s="1"/>
  <c r="BD29"/>
  <c r="BD29" i="25"/>
  <c r="BC31"/>
  <c r="BC33" s="1"/>
  <c r="BA19" i="19"/>
  <c r="BA21" s="1"/>
  <c r="BB17"/>
  <c r="BB17" i="13"/>
  <c r="BA19"/>
  <c r="BA21" s="1"/>
  <c r="BD29" i="21"/>
  <c r="BC31"/>
  <c r="BC33" s="1"/>
  <c r="BB29" i="28"/>
  <c r="BA31"/>
  <c r="BA33" s="1"/>
  <c r="BD29" i="14"/>
  <c r="BC31"/>
  <c r="BC33" s="1"/>
  <c r="BB17" i="24"/>
  <c r="BA19"/>
  <c r="BA21" s="1"/>
  <c r="BA17" i="28"/>
  <c r="AZ19"/>
  <c r="AZ21" s="1"/>
  <c r="BD29" i="13"/>
  <c r="BC31"/>
  <c r="BC33" s="1"/>
  <c r="BB17" i="18"/>
  <c r="BA19"/>
  <c r="BA21" s="1"/>
  <c r="BB17" i="23"/>
  <c r="BA19"/>
  <c r="BA21" s="1"/>
  <c r="BD29" i="17"/>
  <c r="BC31"/>
  <c r="BC33" s="1"/>
  <c r="BC31" i="20"/>
  <c r="BC33" s="1"/>
  <c r="BD29"/>
  <c r="BD29" i="18"/>
  <c r="BC31"/>
  <c r="BC33" s="1"/>
  <c r="BA31" i="27"/>
  <c r="BA33" s="1"/>
  <c r="BB29"/>
  <c r="BA19" i="25"/>
  <c r="BA21" s="1"/>
  <c r="BB17"/>
  <c r="BB17" i="14"/>
  <c r="BA19"/>
  <c r="BA21" s="1"/>
  <c r="BB17" i="16"/>
  <c r="BA19"/>
  <c r="BA21" s="1"/>
  <c r="BA17" i="27"/>
  <c r="AZ19"/>
  <c r="AZ21" s="1"/>
  <c r="BA17" i="26"/>
  <c r="AZ19"/>
  <c r="AZ21" s="1"/>
  <c r="BB17" i="21"/>
  <c r="BA19"/>
  <c r="BA21" s="1"/>
  <c r="BB29" i="26"/>
  <c r="BA31"/>
  <c r="BA33" s="1"/>
  <c r="BB17" i="17"/>
  <c r="BA19"/>
  <c r="BA21" s="1"/>
  <c r="BD29" i="19"/>
  <c r="BC31"/>
  <c r="BC33" s="1"/>
  <c r="BD29" i="16"/>
  <c r="BC31"/>
  <c r="BC33" s="1"/>
  <c r="BC31" i="24"/>
  <c r="BC33" s="1"/>
  <c r="BD29"/>
  <c r="BB17" i="20"/>
  <c r="BA19"/>
  <c r="BA21" s="1"/>
  <c r="BB60" i="18"/>
  <c r="AZ20" i="36"/>
  <c r="AS52" i="18"/>
  <c r="AQ20" i="33"/>
  <c r="BD56" i="14"/>
  <c r="BC58"/>
  <c r="BC60" s="1"/>
  <c r="BA48" i="28"/>
  <c r="AZ50"/>
  <c r="AZ52" s="1"/>
  <c r="BC58" i="24"/>
  <c r="BC60" s="1"/>
  <c r="BD56"/>
  <c r="BD56" i="21"/>
  <c r="BC58"/>
  <c r="BC60" s="1"/>
  <c r="AD48" i="16"/>
  <c r="AC50"/>
  <c r="AC52" s="1"/>
  <c r="BD56"/>
  <c r="BC58"/>
  <c r="BC60" s="1"/>
  <c r="AT50" i="27"/>
  <c r="AT52" s="1"/>
  <c r="AU48"/>
  <c r="BC58" i="18"/>
  <c r="BD56"/>
  <c r="AU48"/>
  <c r="AT50"/>
  <c r="AC50" i="13"/>
  <c r="AC52" s="1"/>
  <c r="AD48"/>
  <c r="AT50" i="26"/>
  <c r="AT52" s="1"/>
  <c r="AU48"/>
  <c r="BD56" i="19"/>
  <c r="BC58"/>
  <c r="BC60" s="1"/>
  <c r="AD48" i="14"/>
  <c r="AC50"/>
  <c r="AC52" s="1"/>
  <c r="BD56" i="23"/>
  <c r="BC58"/>
  <c r="BC60" s="1"/>
  <c r="BD56" i="25"/>
  <c r="BC58"/>
  <c r="AT52"/>
  <c r="AR27" i="33"/>
  <c r="BD56" i="20"/>
  <c r="BC58"/>
  <c r="BC60" s="1"/>
  <c r="AU50" i="23"/>
  <c r="AU52" s="1"/>
  <c r="AV48"/>
  <c r="BC58" i="17"/>
  <c r="BC60" s="1"/>
  <c r="BD56"/>
  <c r="BD56" i="26"/>
  <c r="BC58"/>
  <c r="BC60" s="1"/>
  <c r="AV48" i="19"/>
  <c r="AU50"/>
  <c r="AU52" s="1"/>
  <c r="BB56" i="27"/>
  <c r="BA58"/>
  <c r="BA60" s="1"/>
  <c r="BB60" i="25"/>
  <c r="AZ27" i="36"/>
  <c r="AU50" i="24"/>
  <c r="AU52" s="1"/>
  <c r="AV48"/>
  <c r="AU50" i="21"/>
  <c r="AU52" s="1"/>
  <c r="AV48"/>
  <c r="BB56" i="28"/>
  <c r="BA58"/>
  <c r="BA60" s="1"/>
  <c r="AV48" i="25"/>
  <c r="AU50"/>
  <c r="BD56" i="13"/>
  <c r="BC58"/>
  <c r="BC60" s="1"/>
  <c r="AC50" i="17"/>
  <c r="AC52" s="1"/>
  <c r="AD48"/>
  <c r="AV48" i="20"/>
  <c r="AU50"/>
  <c r="AU52" s="1"/>
  <c r="Z9" i="33"/>
  <c r="BA19" i="11"/>
  <c r="BB17"/>
  <c r="AB52"/>
  <c r="Z13" i="33"/>
  <c r="BB17" i="4"/>
  <c r="BA19"/>
  <c r="BA19" i="10"/>
  <c r="BA21" s="1"/>
  <c r="BB17"/>
  <c r="AD48" i="9"/>
  <c r="AC50"/>
  <c r="AC52" s="1"/>
  <c r="AZ21" i="11"/>
  <c r="AC50" i="3"/>
  <c r="AC52" s="1"/>
  <c r="AD48"/>
  <c r="BD29" i="12"/>
  <c r="BC31"/>
  <c r="BC33" s="1"/>
  <c r="AD48" i="5"/>
  <c r="AC50"/>
  <c r="AC52" s="1"/>
  <c r="AD48" i="6"/>
  <c r="AC50"/>
  <c r="AC52" s="1"/>
  <c r="AC50" i="10"/>
  <c r="AC52" s="1"/>
  <c r="AD48"/>
  <c r="AD48" i="11"/>
  <c r="AC50"/>
  <c r="BD56"/>
  <c r="BC58"/>
  <c r="BC60" s="1"/>
  <c r="AZ21" i="4"/>
  <c r="AC50" i="2"/>
  <c r="AC52" s="1"/>
  <c r="AD48"/>
  <c r="BA19" i="9"/>
  <c r="BA21" s="1"/>
  <c r="BB17"/>
  <c r="AC52" i="4"/>
  <c r="AA6" i="33"/>
  <c r="AZ13" i="36"/>
  <c r="BB33" i="11"/>
  <c r="AD48" i="7"/>
  <c r="AC50"/>
  <c r="AC52" s="1"/>
  <c r="BB17" i="2"/>
  <c r="BA19"/>
  <c r="BA21" s="1"/>
  <c r="BB17" i="5"/>
  <c r="BA19"/>
  <c r="BA21" s="1"/>
  <c r="BB17" i="3"/>
  <c r="BA19"/>
  <c r="BA21" s="1"/>
  <c r="BC17" i="12"/>
  <c r="BB19"/>
  <c r="BB21" s="1"/>
  <c r="BB17" i="7"/>
  <c r="BA19"/>
  <c r="BA21" s="1"/>
  <c r="BB17" i="6"/>
  <c r="BA19"/>
  <c r="BA21" s="1"/>
  <c r="AE48" i="4"/>
  <c r="AD50"/>
  <c r="BC31" i="11"/>
  <c r="BD29"/>
  <c r="AP28" i="33"/>
  <c r="Z32"/>
  <c r="Z31"/>
  <c r="Z33"/>
  <c r="Y29"/>
  <c r="Y30"/>
  <c r="Y19"/>
  <c r="Y17"/>
  <c r="Z15"/>
  <c r="Y18"/>
  <c r="Z8"/>
  <c r="Y7"/>
  <c r="Y5"/>
  <c r="Y12"/>
  <c r="Z10" i="36"/>
  <c r="Z11" i="33"/>
  <c r="AQ32" i="36"/>
  <c r="AQ31"/>
  <c r="Z12"/>
  <c r="AQ28"/>
  <c r="AQ33"/>
  <c r="Y4" i="33"/>
  <c r="Z10"/>
  <c r="Z9" i="36"/>
  <c r="Z5"/>
  <c r="Z7"/>
  <c r="AP11"/>
  <c r="AQ29"/>
  <c r="AQ30"/>
  <c r="Z8"/>
  <c r="Z4"/>
  <c r="Y14" i="33"/>
  <c r="Y26"/>
  <c r="Z26" i="36"/>
  <c r="Z25"/>
  <c r="Y25" i="33"/>
  <c r="Y24"/>
  <c r="Z24" i="36"/>
  <c r="Z23"/>
  <c r="Z22"/>
  <c r="Y22" i="33"/>
  <c r="Z21" i="36"/>
  <c r="Y21" i="33"/>
  <c r="AA19" i="36"/>
  <c r="AA18"/>
  <c r="Y16" i="33"/>
  <c r="AA16" i="36"/>
  <c r="AA17"/>
  <c r="AB15"/>
  <c r="AB14"/>
  <c r="Z23" i="33"/>
  <c r="AA9"/>
  <c r="AB10" i="36"/>
  <c r="AB10" i="33"/>
  <c r="BA52" i="32" l="1"/>
  <c r="AY34" i="33"/>
  <c r="BC48" i="32"/>
  <c r="BB50"/>
  <c r="BB17" i="31"/>
  <c r="BA19"/>
  <c r="BA21" s="1"/>
  <c r="BB17" i="30"/>
  <c r="BA19"/>
  <c r="BA21" s="1"/>
  <c r="AV48"/>
  <c r="AU50"/>
  <c r="AU52" s="1"/>
  <c r="AU50" i="31"/>
  <c r="AU52" s="1"/>
  <c r="AV48"/>
  <c r="BB31" i="27"/>
  <c r="BB33" s="1"/>
  <c r="BC29"/>
  <c r="BE29" i="20"/>
  <c r="BD31"/>
  <c r="BD33" s="1"/>
  <c r="BB19"/>
  <c r="BB21" s="1"/>
  <c r="BC17"/>
  <c r="BE29" i="16"/>
  <c r="BD31"/>
  <c r="BD33" s="1"/>
  <c r="BC17" i="17"/>
  <c r="BB19"/>
  <c r="BB21" s="1"/>
  <c r="BB19" i="21"/>
  <c r="BB21" s="1"/>
  <c r="BC17"/>
  <c r="BB17" i="27"/>
  <c r="BA19"/>
  <c r="BA21" s="1"/>
  <c r="BC17" i="14"/>
  <c r="BB19"/>
  <c r="BB21" s="1"/>
  <c r="BC17" i="23"/>
  <c r="BB19"/>
  <c r="BB21" s="1"/>
  <c r="BE29" i="13"/>
  <c r="BD31"/>
  <c r="BD33" s="1"/>
  <c r="BC17" i="24"/>
  <c r="BB19"/>
  <c r="BB21" s="1"/>
  <c r="BC29" i="28"/>
  <c r="BB31"/>
  <c r="BB33" s="1"/>
  <c r="BC17" i="13"/>
  <c r="BB19"/>
  <c r="BB21" s="1"/>
  <c r="BD31" i="25"/>
  <c r="BD33" s="1"/>
  <c r="BE29"/>
  <c r="BE29" i="24"/>
  <c r="BD31"/>
  <c r="BD33" s="1"/>
  <c r="BC17" i="25"/>
  <c r="BB19"/>
  <c r="BB21" s="1"/>
  <c r="BB19" i="19"/>
  <c r="BB21" s="1"/>
  <c r="BC17"/>
  <c r="BD31" i="23"/>
  <c r="BD33" s="1"/>
  <c r="BE29"/>
  <c r="BD31" i="19"/>
  <c r="BD33" s="1"/>
  <c r="BE29"/>
  <c r="BC29" i="26"/>
  <c r="BB31"/>
  <c r="BB33" s="1"/>
  <c r="BB17"/>
  <c r="BA19"/>
  <c r="BA21" s="1"/>
  <c r="BC17" i="16"/>
  <c r="BB19"/>
  <c r="BB21" s="1"/>
  <c r="BE29" i="18"/>
  <c r="BD31"/>
  <c r="BD33" s="1"/>
  <c r="BE29" i="17"/>
  <c r="BD31"/>
  <c r="BD33" s="1"/>
  <c r="BC17" i="18"/>
  <c r="BB19"/>
  <c r="BB21" s="1"/>
  <c r="BB17" i="28"/>
  <c r="BA19"/>
  <c r="BA21" s="1"/>
  <c r="BD31" i="14"/>
  <c r="BD33" s="1"/>
  <c r="BE29"/>
  <c r="BD31" i="21"/>
  <c r="BD33" s="1"/>
  <c r="BE29"/>
  <c r="AW48" i="24"/>
  <c r="AV50"/>
  <c r="AV52" s="1"/>
  <c r="AV50" i="23"/>
  <c r="AV52" s="1"/>
  <c r="AW48"/>
  <c r="AE48" i="13"/>
  <c r="AD50"/>
  <c r="AD52" s="1"/>
  <c r="BE56" i="18"/>
  <c r="BD58"/>
  <c r="AV50" i="20"/>
  <c r="AV52" s="1"/>
  <c r="AW48"/>
  <c r="BE56" i="13"/>
  <c r="BD58"/>
  <c r="BD60" s="1"/>
  <c r="BB58" i="28"/>
  <c r="BB60" s="1"/>
  <c r="BC56"/>
  <c r="BC56" i="27"/>
  <c r="BB58"/>
  <c r="BB60" s="1"/>
  <c r="BE56" i="26"/>
  <c r="BD58"/>
  <c r="BD60" s="1"/>
  <c r="BE56" i="23"/>
  <c r="BD58"/>
  <c r="BD60" s="1"/>
  <c r="BE56" i="19"/>
  <c r="BD58"/>
  <c r="BD60" s="1"/>
  <c r="BC60" i="18"/>
  <c r="BA20" i="36"/>
  <c r="BE56" i="16"/>
  <c r="BD58"/>
  <c r="BD60" s="1"/>
  <c r="BD58" i="21"/>
  <c r="BD60" s="1"/>
  <c r="BE56"/>
  <c r="BB48" i="28"/>
  <c r="BA50"/>
  <c r="BA52" s="1"/>
  <c r="AE48" i="17"/>
  <c r="AD50"/>
  <c r="AD52" s="1"/>
  <c r="AS27" i="33"/>
  <c r="AU52" i="25"/>
  <c r="AW48" i="21"/>
  <c r="AV50"/>
  <c r="AV52" s="1"/>
  <c r="BE56" i="17"/>
  <c r="BD58"/>
  <c r="BD60" s="1"/>
  <c r="BC60" i="25"/>
  <c r="BA27" i="36"/>
  <c r="AV48" i="26"/>
  <c r="AU50"/>
  <c r="AU52" s="1"/>
  <c r="AT52" i="18"/>
  <c r="AR20" i="33"/>
  <c r="AU50" i="27"/>
  <c r="AU52" s="1"/>
  <c r="AV48"/>
  <c r="BE56" i="24"/>
  <c r="BD58"/>
  <c r="BD60" s="1"/>
  <c r="AW48" i="25"/>
  <c r="AV50"/>
  <c r="AV50" i="19"/>
  <c r="AV52" s="1"/>
  <c r="AW48"/>
  <c r="BE56" i="20"/>
  <c r="BD58"/>
  <c r="BD60" s="1"/>
  <c r="BE56" i="25"/>
  <c r="BD58"/>
  <c r="AD50" i="14"/>
  <c r="AD52" s="1"/>
  <c r="AE48"/>
  <c r="AU50" i="18"/>
  <c r="AV48"/>
  <c r="AE48" i="16"/>
  <c r="AD50"/>
  <c r="AD52" s="1"/>
  <c r="BE56" i="14"/>
  <c r="BD58"/>
  <c r="BD60" s="1"/>
  <c r="AD52" i="4"/>
  <c r="AB6" i="33"/>
  <c r="BB19" i="9"/>
  <c r="BB21" s="1"/>
  <c r="BC17"/>
  <c r="AC52" i="11"/>
  <c r="AA13" i="33"/>
  <c r="BB19" i="10"/>
  <c r="BB21" s="1"/>
  <c r="BC17"/>
  <c r="AF48" i="4"/>
  <c r="AE50"/>
  <c r="BB19" i="7"/>
  <c r="BB21" s="1"/>
  <c r="BC17"/>
  <c r="BC17" i="3"/>
  <c r="BB19"/>
  <c r="BB21" s="1"/>
  <c r="BC17" i="2"/>
  <c r="BB19"/>
  <c r="BB21" s="1"/>
  <c r="AE48" i="11"/>
  <c r="AD50"/>
  <c r="AE48" i="6"/>
  <c r="AD50"/>
  <c r="AD52" s="1"/>
  <c r="BE29" i="12"/>
  <c r="BD31"/>
  <c r="BD33" s="1"/>
  <c r="BE29" i="11"/>
  <c r="BD31"/>
  <c r="AE48" i="2"/>
  <c r="AD50"/>
  <c r="AD52" s="1"/>
  <c r="AE48" i="10"/>
  <c r="AD50"/>
  <c r="AD52" s="1"/>
  <c r="AD50" i="3"/>
  <c r="AD52" s="1"/>
  <c r="AE48"/>
  <c r="BA21" i="4"/>
  <c r="BC17" i="11"/>
  <c r="BB19"/>
  <c r="BC33"/>
  <c r="BA13" i="36"/>
  <c r="BC17" i="6"/>
  <c r="BB19"/>
  <c r="BB21" s="1"/>
  <c r="BD17" i="12"/>
  <c r="BC19"/>
  <c r="BC21" s="1"/>
  <c r="BC17" i="5"/>
  <c r="BB19"/>
  <c r="BB21" s="1"/>
  <c r="AE48" i="7"/>
  <c r="AD50"/>
  <c r="AD52" s="1"/>
  <c r="BE56" i="11"/>
  <c r="BD58"/>
  <c r="BD60" s="1"/>
  <c r="AE48" i="5"/>
  <c r="AD50"/>
  <c r="AD52" s="1"/>
  <c r="AE48" i="9"/>
  <c r="AD50"/>
  <c r="AD52" s="1"/>
  <c r="BC17" i="4"/>
  <c r="BB19"/>
  <c r="BA21" i="11"/>
  <c r="AA15" i="33"/>
  <c r="AQ28"/>
  <c r="Z30"/>
  <c r="Z29"/>
  <c r="AA33"/>
  <c r="AA31"/>
  <c r="AA32"/>
  <c r="Z17"/>
  <c r="Z18"/>
  <c r="Z19"/>
  <c r="AA12" i="36"/>
  <c r="AA4"/>
  <c r="AA8" i="33"/>
  <c r="AR32" i="36"/>
  <c r="AQ11"/>
  <c r="Z14" i="33"/>
  <c r="AA7" i="36"/>
  <c r="AA10" i="33"/>
  <c r="AA5" i="36"/>
  <c r="Z12" i="33"/>
  <c r="AR28" i="36"/>
  <c r="Z5" i="33"/>
  <c r="AA10" i="36"/>
  <c r="Z7" i="33"/>
  <c r="AA9" i="36"/>
  <c r="AA8"/>
  <c r="AA11" i="33"/>
  <c r="AR33" i="36"/>
  <c r="AR30"/>
  <c r="AR31"/>
  <c r="AR29"/>
  <c r="Z4" i="33"/>
  <c r="AA26" i="36"/>
  <c r="Z26" i="33"/>
  <c r="AA25" i="36"/>
  <c r="Z25" i="33"/>
  <c r="AA24" i="36"/>
  <c r="Z24" i="33"/>
  <c r="AA23" i="36"/>
  <c r="Z22" i="33"/>
  <c r="AA22" i="36"/>
  <c r="AA21"/>
  <c r="Z21" i="33"/>
  <c r="AB19" i="36"/>
  <c r="AA19" i="33"/>
  <c r="AB18" i="36"/>
  <c r="AB16"/>
  <c r="Z16" i="33"/>
  <c r="AB17" i="36"/>
  <c r="AC14"/>
  <c r="AC15"/>
  <c r="AA23" i="33"/>
  <c r="BB52" i="32" l="1"/>
  <c r="AZ34" i="33"/>
  <c r="BD48" i="32"/>
  <c r="BC50"/>
  <c r="AW48" i="31"/>
  <c r="AV50"/>
  <c r="AV52" s="1"/>
  <c r="BC17" i="30"/>
  <c r="BB19"/>
  <c r="BB21" s="1"/>
  <c r="AW48"/>
  <c r="AV50"/>
  <c r="AV52" s="1"/>
  <c r="BB19" i="31"/>
  <c r="BB21" s="1"/>
  <c r="BC17"/>
  <c r="AB9" i="33"/>
  <c r="BE31" i="21"/>
  <c r="BE33" s="1"/>
  <c r="BF29"/>
  <c r="BE31" i="23"/>
  <c r="BE33" s="1"/>
  <c r="BF29"/>
  <c r="BF29" i="25"/>
  <c r="BE31"/>
  <c r="BE33" s="1"/>
  <c r="BD17" i="21"/>
  <c r="BC19"/>
  <c r="BC21" s="1"/>
  <c r="BC17" i="28"/>
  <c r="BB19"/>
  <c r="BB21" s="1"/>
  <c r="BF29" i="17"/>
  <c r="BE31"/>
  <c r="BE33" s="1"/>
  <c r="BD17" i="16"/>
  <c r="BC19"/>
  <c r="BC21" s="1"/>
  <c r="BD29" i="26"/>
  <c r="BC31"/>
  <c r="BC33" s="1"/>
  <c r="BD17" i="25"/>
  <c r="BC19"/>
  <c r="BC21" s="1"/>
  <c r="BD29" i="28"/>
  <c r="BC31"/>
  <c r="BC33" s="1"/>
  <c r="BF29" i="13"/>
  <c r="BE31"/>
  <c r="BE33" s="1"/>
  <c r="BD17" i="14"/>
  <c r="BC19"/>
  <c r="BC21" s="1"/>
  <c r="BF29" i="16"/>
  <c r="BE31"/>
  <c r="BE33" s="1"/>
  <c r="BE31" i="20"/>
  <c r="BE33" s="1"/>
  <c r="BF29"/>
  <c r="BF29" i="14"/>
  <c r="BE31"/>
  <c r="BE33" s="1"/>
  <c r="BE31" i="19"/>
  <c r="BE33" s="1"/>
  <c r="BF29"/>
  <c r="BD17"/>
  <c r="BC19"/>
  <c r="BC21" s="1"/>
  <c r="BC19" i="20"/>
  <c r="BC21" s="1"/>
  <c r="BD17"/>
  <c r="BC31" i="27"/>
  <c r="BC33" s="1"/>
  <c r="BD29"/>
  <c r="BD17" i="18"/>
  <c r="BC19"/>
  <c r="BC21" s="1"/>
  <c r="BE31"/>
  <c r="BE33" s="1"/>
  <c r="BF29"/>
  <c r="BC17" i="26"/>
  <c r="BB19"/>
  <c r="BB21" s="1"/>
  <c r="BF29" i="24"/>
  <c r="BE31"/>
  <c r="BE33" s="1"/>
  <c r="BD17" i="13"/>
  <c r="BC19"/>
  <c r="BC21" s="1"/>
  <c r="BD17" i="24"/>
  <c r="BC19"/>
  <c r="BC21" s="1"/>
  <c r="BD17" i="23"/>
  <c r="BC19"/>
  <c r="BC21" s="1"/>
  <c r="BC17" i="27"/>
  <c r="BB19"/>
  <c r="BB21" s="1"/>
  <c r="BD17" i="17"/>
  <c r="BC19"/>
  <c r="BC21" s="1"/>
  <c r="AV50" i="18"/>
  <c r="AW48"/>
  <c r="BD60" i="25"/>
  <c r="BB27" i="36"/>
  <c r="AW50" i="19"/>
  <c r="AW52" s="1"/>
  <c r="AX48"/>
  <c r="BF56" i="21"/>
  <c r="BE58"/>
  <c r="BE60" s="1"/>
  <c r="BD60" i="18"/>
  <c r="BB20" i="36"/>
  <c r="AW50" i="23"/>
  <c r="AW52" s="1"/>
  <c r="AX48"/>
  <c r="BF56" i="14"/>
  <c r="BE58"/>
  <c r="BE60" s="1"/>
  <c r="AU52" i="18"/>
  <c r="AS20" i="33"/>
  <c r="BF56" i="25"/>
  <c r="BE58"/>
  <c r="BF56" i="24"/>
  <c r="BE58"/>
  <c r="BE60" s="1"/>
  <c r="AX48" i="21"/>
  <c r="AW50"/>
  <c r="AW52" s="1"/>
  <c r="AE50" i="17"/>
  <c r="AE52" s="1"/>
  <c r="AF48"/>
  <c r="BF56" i="23"/>
  <c r="BE58"/>
  <c r="BE60" s="1"/>
  <c r="BD56" i="27"/>
  <c r="BC58"/>
  <c r="BC60" s="1"/>
  <c r="BF56" i="13"/>
  <c r="BE58"/>
  <c r="BE60" s="1"/>
  <c r="BF56" i="18"/>
  <c r="BE58"/>
  <c r="AF48" i="14"/>
  <c r="AE50"/>
  <c r="AE52" s="1"/>
  <c r="AT27" i="33"/>
  <c r="AV52" i="25"/>
  <c r="AW48" i="27"/>
  <c r="AV50"/>
  <c r="AV52" s="1"/>
  <c r="BD56" i="28"/>
  <c r="BC58"/>
  <c r="BC60" s="1"/>
  <c r="AW50" i="20"/>
  <c r="AW52" s="1"/>
  <c r="AX48"/>
  <c r="AF48" i="16"/>
  <c r="AE50"/>
  <c r="AE52" s="1"/>
  <c r="BF56" i="20"/>
  <c r="BE58"/>
  <c r="BE60" s="1"/>
  <c r="AX48" i="25"/>
  <c r="AW50"/>
  <c r="AV50" i="26"/>
  <c r="AV52" s="1"/>
  <c r="AW48"/>
  <c r="BF56" i="17"/>
  <c r="BE58"/>
  <c r="BE60" s="1"/>
  <c r="BB50" i="28"/>
  <c r="BB52" s="1"/>
  <c r="BC48"/>
  <c r="BF56" i="16"/>
  <c r="BE58"/>
  <c r="BE60" s="1"/>
  <c r="BF56" i="19"/>
  <c r="BE58"/>
  <c r="BE60" s="1"/>
  <c r="BE58" i="26"/>
  <c r="BE60" s="1"/>
  <c r="BF56"/>
  <c r="AE50" i="13"/>
  <c r="AE52" s="1"/>
  <c r="AF48"/>
  <c r="AW50" i="24"/>
  <c r="AW52" s="1"/>
  <c r="AX48"/>
  <c r="BB21" i="4"/>
  <c r="BB13" i="36"/>
  <c r="BD33" i="11"/>
  <c r="BD17" i="7"/>
  <c r="BC19"/>
  <c r="BC21" s="1"/>
  <c r="BC19" i="10"/>
  <c r="BC21" s="1"/>
  <c r="BD17"/>
  <c r="BC19" i="9"/>
  <c r="BC21" s="1"/>
  <c r="BD17"/>
  <c r="BC19" i="4"/>
  <c r="BD17"/>
  <c r="AF48" i="5"/>
  <c r="AE50"/>
  <c r="AE52" s="1"/>
  <c r="AE50" i="7"/>
  <c r="AE52" s="1"/>
  <c r="AF48"/>
  <c r="BE17" i="12"/>
  <c r="BD19"/>
  <c r="BD21" s="1"/>
  <c r="AF48" i="10"/>
  <c r="AE50"/>
  <c r="AE52" s="1"/>
  <c r="BF29" i="11"/>
  <c r="BE31"/>
  <c r="AF48" i="6"/>
  <c r="AE50"/>
  <c r="AE52" s="1"/>
  <c r="BD17" i="2"/>
  <c r="BC19"/>
  <c r="BC21" s="1"/>
  <c r="BB21" i="11"/>
  <c r="AE50" i="3"/>
  <c r="AE52" s="1"/>
  <c r="AF48"/>
  <c r="AD52" i="11"/>
  <c r="AB13" i="33"/>
  <c r="AE52" i="4"/>
  <c r="AC6" i="33"/>
  <c r="AE50" i="9"/>
  <c r="AE52" s="1"/>
  <c r="AF48"/>
  <c r="BF56" i="11"/>
  <c r="BE58"/>
  <c r="BE60" s="1"/>
  <c r="BD17" i="5"/>
  <c r="BC19"/>
  <c r="BC21" s="1"/>
  <c r="BD17" i="6"/>
  <c r="BC19"/>
  <c r="BC21" s="1"/>
  <c r="BC19" i="11"/>
  <c r="BD17"/>
  <c r="AE50" i="2"/>
  <c r="AE52" s="1"/>
  <c r="AF48"/>
  <c r="BF29" i="12"/>
  <c r="BE31"/>
  <c r="BE33" s="1"/>
  <c r="AF48" i="11"/>
  <c r="AE50"/>
  <c r="BD17" i="3"/>
  <c r="BC19"/>
  <c r="BC21" s="1"/>
  <c r="AG48" i="4"/>
  <c r="AF50"/>
  <c r="AA18" i="33"/>
  <c r="AR28"/>
  <c r="AB15"/>
  <c r="AB33"/>
  <c r="AA29"/>
  <c r="AB32"/>
  <c r="AB31"/>
  <c r="AA30"/>
  <c r="AA17"/>
  <c r="AA4"/>
  <c r="AS29" i="36"/>
  <c r="AB8" i="33"/>
  <c r="AB5" i="36"/>
  <c r="AA5" i="33"/>
  <c r="AA7"/>
  <c r="AB4" i="36"/>
  <c r="AB7"/>
  <c r="AB12"/>
  <c r="AS31"/>
  <c r="AS33"/>
  <c r="AS28"/>
  <c r="AB8"/>
  <c r="AB11" i="33"/>
  <c r="AA12"/>
  <c r="AB9" i="36"/>
  <c r="AR11"/>
  <c r="AS30"/>
  <c r="AS32"/>
  <c r="AA14" i="33"/>
  <c r="AB26" i="36"/>
  <c r="AA26" i="33"/>
  <c r="AA25"/>
  <c r="AB25" i="36"/>
  <c r="AA24" i="33"/>
  <c r="AB24" i="36"/>
  <c r="AB23"/>
  <c r="AA22" i="33"/>
  <c r="AB22" i="36"/>
  <c r="AA21" i="33"/>
  <c r="AB21" i="36"/>
  <c r="AC19"/>
  <c r="AB19" i="33"/>
  <c r="AC18" i="36"/>
  <c r="AA16" i="33"/>
  <c r="AC16" i="36"/>
  <c r="AB17" i="33"/>
  <c r="AC17" i="36"/>
  <c r="AD15"/>
  <c r="AC15" i="33"/>
  <c r="AD14" i="36"/>
  <c r="AB23" i="33"/>
  <c r="BE48" i="32" l="1"/>
  <c r="BD50"/>
  <c r="BC52"/>
  <c r="BA34" i="33"/>
  <c r="BD17" i="31"/>
  <c r="BC19"/>
  <c r="BC21" s="1"/>
  <c r="BD17" i="30"/>
  <c r="BC19"/>
  <c r="BC21" s="1"/>
  <c r="AX48"/>
  <c r="AW50"/>
  <c r="AW52" s="1"/>
  <c r="AW50" i="31"/>
  <c r="AW52" s="1"/>
  <c r="AX48"/>
  <c r="AC9" i="33"/>
  <c r="BE17" i="20"/>
  <c r="BD19"/>
  <c r="BD21" s="1"/>
  <c r="BG29" i="19"/>
  <c r="BF31"/>
  <c r="BF33" s="1"/>
  <c r="BG29" i="20"/>
  <c r="BF31"/>
  <c r="BF33" s="1"/>
  <c r="BF31" i="23"/>
  <c r="BF33" s="1"/>
  <c r="BG29"/>
  <c r="BE17" i="17"/>
  <c r="BD19"/>
  <c r="BD21" s="1"/>
  <c r="BE17" i="23"/>
  <c r="BD19"/>
  <c r="BD21" s="1"/>
  <c r="BE17" i="13"/>
  <c r="BD19"/>
  <c r="BD21" s="1"/>
  <c r="BD17" i="26"/>
  <c r="BC19"/>
  <c r="BC21" s="1"/>
  <c r="BE17" i="18"/>
  <c r="BD19"/>
  <c r="BD21" s="1"/>
  <c r="BE17" i="14"/>
  <c r="BD19"/>
  <c r="BD21" s="1"/>
  <c r="BE29" i="28"/>
  <c r="BD31"/>
  <c r="BD33" s="1"/>
  <c r="BE29" i="26"/>
  <c r="BD31"/>
  <c r="BD33" s="1"/>
  <c r="BG29" i="17"/>
  <c r="BF31"/>
  <c r="BF33" s="1"/>
  <c r="BE17" i="21"/>
  <c r="BD19"/>
  <c r="BD21" s="1"/>
  <c r="BG29" i="18"/>
  <c r="BF31"/>
  <c r="BF33" s="1"/>
  <c r="BD31" i="27"/>
  <c r="BD33" s="1"/>
  <c r="BE29"/>
  <c r="BG29" i="21"/>
  <c r="BF31"/>
  <c r="BF33" s="1"/>
  <c r="BD17" i="27"/>
  <c r="BC19"/>
  <c r="BC21" s="1"/>
  <c r="BE17" i="24"/>
  <c r="BD19"/>
  <c r="BD21" s="1"/>
  <c r="BG29"/>
  <c r="BF31"/>
  <c r="BF33" s="1"/>
  <c r="BD19" i="19"/>
  <c r="BD21" s="1"/>
  <c r="BE17"/>
  <c r="BG29" i="14"/>
  <c r="BF31"/>
  <c r="BF33" s="1"/>
  <c r="BG29" i="16"/>
  <c r="BF31"/>
  <c r="BF33" s="1"/>
  <c r="BG29" i="13"/>
  <c r="BF31"/>
  <c r="BF33" s="1"/>
  <c r="BD19" i="25"/>
  <c r="BD21" s="1"/>
  <c r="BE17"/>
  <c r="BE17" i="16"/>
  <c r="BD19"/>
  <c r="BD21" s="1"/>
  <c r="BD17" i="28"/>
  <c r="BC19"/>
  <c r="BC21" s="1"/>
  <c r="BG29" i="25"/>
  <c r="BF31"/>
  <c r="BF33" s="1"/>
  <c r="AY48" i="24"/>
  <c r="AX50"/>
  <c r="AX52" s="1"/>
  <c r="BG56" i="26"/>
  <c r="BF58"/>
  <c r="BF60" s="1"/>
  <c r="AW52" i="25"/>
  <c r="AU27" i="33"/>
  <c r="BE60" i="18"/>
  <c r="BC20" i="36"/>
  <c r="AF50" i="17"/>
  <c r="AF52" s="1"/>
  <c r="AG48"/>
  <c r="AX50" i="23"/>
  <c r="AX52" s="1"/>
  <c r="AY48"/>
  <c r="BG56" i="16"/>
  <c r="BF58"/>
  <c r="BF60" s="1"/>
  <c r="BG56" i="17"/>
  <c r="BF58"/>
  <c r="BF60" s="1"/>
  <c r="AY48" i="25"/>
  <c r="AX50"/>
  <c r="AG48" i="16"/>
  <c r="AF50"/>
  <c r="AF52" s="1"/>
  <c r="BE56" i="28"/>
  <c r="BD58"/>
  <c r="BD60" s="1"/>
  <c r="BG56" i="18"/>
  <c r="BF58"/>
  <c r="BE56" i="27"/>
  <c r="BD58"/>
  <c r="BD60" s="1"/>
  <c r="BG56" i="24"/>
  <c r="BF58"/>
  <c r="BF60" s="1"/>
  <c r="BF58" i="21"/>
  <c r="BF60" s="1"/>
  <c r="BG56"/>
  <c r="AG48" i="13"/>
  <c r="AF50"/>
  <c r="AF52" s="1"/>
  <c r="BD48" i="28"/>
  <c r="BC50"/>
  <c r="BC52" s="1"/>
  <c r="AX48" i="26"/>
  <c r="AW50"/>
  <c r="AW52" s="1"/>
  <c r="AY48" i="20"/>
  <c r="AX50"/>
  <c r="AX52" s="1"/>
  <c r="BE60" i="25"/>
  <c r="BC27" i="36"/>
  <c r="AY48" i="19"/>
  <c r="AX50"/>
  <c r="AX52" s="1"/>
  <c r="AX48" i="18"/>
  <c r="AW50"/>
  <c r="BG56" i="19"/>
  <c r="BF58"/>
  <c r="BF60" s="1"/>
  <c r="BF58" i="20"/>
  <c r="BF60" s="1"/>
  <c r="BG56"/>
  <c r="AW50" i="27"/>
  <c r="AW52" s="1"/>
  <c r="AX48"/>
  <c r="AG48" i="14"/>
  <c r="AF50"/>
  <c r="AF52" s="1"/>
  <c r="BG56" i="13"/>
  <c r="BF58"/>
  <c r="BF60" s="1"/>
  <c r="BG56" i="23"/>
  <c r="BF58"/>
  <c r="BF60" s="1"/>
  <c r="AX50" i="21"/>
  <c r="AX52" s="1"/>
  <c r="AY48"/>
  <c r="BF58" i="25"/>
  <c r="BG56"/>
  <c r="BG56" i="14"/>
  <c r="BF58"/>
  <c r="BF60" s="1"/>
  <c r="AV52" i="18"/>
  <c r="AT20" i="33"/>
  <c r="BD19" i="11"/>
  <c r="BE17"/>
  <c r="AG48" i="9"/>
  <c r="AF50"/>
  <c r="AF52" s="1"/>
  <c r="AF50" i="7"/>
  <c r="AF52" s="1"/>
  <c r="AG48"/>
  <c r="BD19" i="4"/>
  <c r="BE17"/>
  <c r="BD19" i="10"/>
  <c r="BD21" s="1"/>
  <c r="BE17"/>
  <c r="BE17" i="3"/>
  <c r="BD19"/>
  <c r="BD21" s="1"/>
  <c r="BG29" i="12"/>
  <c r="BF31"/>
  <c r="BF33" s="1"/>
  <c r="BC21" i="11"/>
  <c r="BE17" i="5"/>
  <c r="BD19"/>
  <c r="BD21" s="1"/>
  <c r="AG48" i="6"/>
  <c r="AF50"/>
  <c r="AF52" s="1"/>
  <c r="AG48" i="10"/>
  <c r="AF50"/>
  <c r="AF52" s="1"/>
  <c r="BC21" i="4"/>
  <c r="AF52"/>
  <c r="AD6" i="33"/>
  <c r="AE52" i="11"/>
  <c r="AC13" i="33"/>
  <c r="AG48" i="2"/>
  <c r="AF50"/>
  <c r="AF52" s="1"/>
  <c r="AG48" i="3"/>
  <c r="AF50"/>
  <c r="AF52" s="1"/>
  <c r="BC13" i="36"/>
  <c r="BE33" i="11"/>
  <c r="BE17" i="9"/>
  <c r="BD19"/>
  <c r="BD21" s="1"/>
  <c r="AH48" i="4"/>
  <c r="AG50"/>
  <c r="AG48" i="11"/>
  <c r="AF50"/>
  <c r="BD19" i="6"/>
  <c r="BD21" s="1"/>
  <c r="BE17"/>
  <c r="BG56" i="11"/>
  <c r="BF58"/>
  <c r="BF60" s="1"/>
  <c r="BE17" i="2"/>
  <c r="BD19"/>
  <c r="BD21" s="1"/>
  <c r="BF31" i="11"/>
  <c r="BG29"/>
  <c r="BF17" i="12"/>
  <c r="BE19"/>
  <c r="BE21" s="1"/>
  <c r="AG48" i="5"/>
  <c r="AF50"/>
  <c r="AF52" s="1"/>
  <c r="BE17" i="7"/>
  <c r="BD19"/>
  <c r="BD21" s="1"/>
  <c r="AS28" i="33"/>
  <c r="AB18"/>
  <c r="AB30"/>
  <c r="AC31"/>
  <c r="AB29"/>
  <c r="AC33"/>
  <c r="AC32"/>
  <c r="AT28" i="36"/>
  <c r="AT33"/>
  <c r="AB4" i="33"/>
  <c r="AC9" i="36"/>
  <c r="AC8"/>
  <c r="AC5"/>
  <c r="AB12" i="33"/>
  <c r="AC11"/>
  <c r="AT29" i="36"/>
  <c r="AB7" i="33"/>
  <c r="AT28"/>
  <c r="AC10"/>
  <c r="AS11" i="36"/>
  <c r="AT31"/>
  <c r="AT30"/>
  <c r="AT32"/>
  <c r="AC7"/>
  <c r="AC12"/>
  <c r="AC4"/>
  <c r="AB5" i="33"/>
  <c r="AC10" i="36"/>
  <c r="AC8" i="33"/>
  <c r="AB14"/>
  <c r="AC26" i="36"/>
  <c r="AB26" i="33"/>
  <c r="AC25" i="36"/>
  <c r="AB25" i="33"/>
  <c r="AB24"/>
  <c r="AC24" i="36"/>
  <c r="AC23"/>
  <c r="AB22" i="33"/>
  <c r="AC22" i="36"/>
  <c r="AB21" i="33"/>
  <c r="AC21" i="36"/>
  <c r="AD19"/>
  <c r="AD18"/>
  <c r="AD16"/>
  <c r="AB16" i="33"/>
  <c r="AD17" i="36"/>
  <c r="AE15"/>
  <c r="AD15" i="33"/>
  <c r="AD9"/>
  <c r="AC23"/>
  <c r="BD52" i="32" l="1"/>
  <c r="BB34" i="33"/>
  <c r="BF48" i="32"/>
  <c r="BE50"/>
  <c r="AY48" i="31"/>
  <c r="AX50"/>
  <c r="AX52" s="1"/>
  <c r="BE17" i="30"/>
  <c r="BD19"/>
  <c r="BD21" s="1"/>
  <c r="AY48"/>
  <c r="AX50"/>
  <c r="AX52" s="1"/>
  <c r="BD19" i="31"/>
  <c r="BD21" s="1"/>
  <c r="BE17"/>
  <c r="BE31" i="27"/>
  <c r="BE33" s="1"/>
  <c r="BF29"/>
  <c r="BG31" i="23"/>
  <c r="BG33" s="1"/>
  <c r="BH29"/>
  <c r="BG31" i="25"/>
  <c r="BG33" s="1"/>
  <c r="BH29"/>
  <c r="BF17" i="16"/>
  <c r="BE19"/>
  <c r="BE21" s="1"/>
  <c r="BH29" i="13"/>
  <c r="BG31"/>
  <c r="BG33" s="1"/>
  <c r="BH29" i="14"/>
  <c r="BG31"/>
  <c r="BG33" s="1"/>
  <c r="BH29" i="24"/>
  <c r="BG31"/>
  <c r="BG33" s="1"/>
  <c r="BE17" i="27"/>
  <c r="BD19"/>
  <c r="BD21" s="1"/>
  <c r="BE19" i="21"/>
  <c r="BE21" s="1"/>
  <c r="BF17"/>
  <c r="BF29" i="26"/>
  <c r="BE31"/>
  <c r="BE33" s="1"/>
  <c r="BF17" i="14"/>
  <c r="BE19"/>
  <c r="BE21" s="1"/>
  <c r="BE17" i="26"/>
  <c r="BD19"/>
  <c r="BD21" s="1"/>
  <c r="BF17" i="23"/>
  <c r="BE19"/>
  <c r="BE21" s="1"/>
  <c r="BG31" i="19"/>
  <c r="BG33" s="1"/>
  <c r="BH29"/>
  <c r="BF17" i="25"/>
  <c r="BE19"/>
  <c r="BE21" s="1"/>
  <c r="BE19" i="19"/>
  <c r="BE21" s="1"/>
  <c r="BF17"/>
  <c r="BE17" i="28"/>
  <c r="BD19"/>
  <c r="BD21" s="1"/>
  <c r="BH29" i="16"/>
  <c r="BG31"/>
  <c r="BG33" s="1"/>
  <c r="BF17" i="24"/>
  <c r="BE19"/>
  <c r="BE21" s="1"/>
  <c r="BG31" i="21"/>
  <c r="BG33" s="1"/>
  <c r="BH29"/>
  <c r="BG31" i="18"/>
  <c r="BG33" s="1"/>
  <c r="BH29"/>
  <c r="BG31" i="17"/>
  <c r="BG33" s="1"/>
  <c r="BH29"/>
  <c r="BF29" i="28"/>
  <c r="BE31"/>
  <c r="BE33" s="1"/>
  <c r="BF17" i="18"/>
  <c r="BE19"/>
  <c r="BE21" s="1"/>
  <c r="BE19" i="13"/>
  <c r="BE21" s="1"/>
  <c r="BF17"/>
  <c r="BF17" i="17"/>
  <c r="BE19"/>
  <c r="BE21" s="1"/>
  <c r="BG31" i="20"/>
  <c r="BG33" s="1"/>
  <c r="BH29"/>
  <c r="BE19"/>
  <c r="BE21" s="1"/>
  <c r="BF17"/>
  <c r="BH56" i="25"/>
  <c r="BG58"/>
  <c r="BH56" i="20"/>
  <c r="BG58"/>
  <c r="BG60" s="1"/>
  <c r="AW52" i="18"/>
  <c r="AU20" i="33"/>
  <c r="BF60" i="18"/>
  <c r="BD20" i="36"/>
  <c r="AZ48" i="23"/>
  <c r="AY50"/>
  <c r="AY52" s="1"/>
  <c r="BF60" i="25"/>
  <c r="BD27" i="36"/>
  <c r="BH56" i="23"/>
  <c r="BG58"/>
  <c r="BG60" s="1"/>
  <c r="AH48" i="14"/>
  <c r="AG50"/>
  <c r="AG52" s="1"/>
  <c r="AY48" i="18"/>
  <c r="AX50"/>
  <c r="AY48" i="26"/>
  <c r="AX50"/>
  <c r="AX52" s="1"/>
  <c r="AG50" i="13"/>
  <c r="AG52" s="1"/>
  <c r="AH48"/>
  <c r="BH56" i="24"/>
  <c r="BG58"/>
  <c r="BG60" s="1"/>
  <c r="BH56" i="18"/>
  <c r="BG58"/>
  <c r="AH48" i="16"/>
  <c r="AG50"/>
  <c r="AG52" s="1"/>
  <c r="BH56" i="17"/>
  <c r="BG58"/>
  <c r="BG60" s="1"/>
  <c r="BG58" i="26"/>
  <c r="BG60" s="1"/>
  <c r="BH56"/>
  <c r="AY50" i="21"/>
  <c r="AY52" s="1"/>
  <c r="AZ48"/>
  <c r="AY48" i="27"/>
  <c r="AX50"/>
  <c r="AX52" s="1"/>
  <c r="BH56" i="21"/>
  <c r="BG58"/>
  <c r="BG60" s="1"/>
  <c r="AX52" i="25"/>
  <c r="AV27" i="33"/>
  <c r="AG50" i="17"/>
  <c r="AG52" s="1"/>
  <c r="AH48"/>
  <c r="BG58" i="14"/>
  <c r="BG60" s="1"/>
  <c r="BH56"/>
  <c r="BH56" i="13"/>
  <c r="BG58"/>
  <c r="BG60" s="1"/>
  <c r="BH56" i="19"/>
  <c r="BG58"/>
  <c r="BG60" s="1"/>
  <c r="AZ48"/>
  <c r="AY50"/>
  <c r="AY52" s="1"/>
  <c r="AZ48" i="20"/>
  <c r="AY50"/>
  <c r="AY52" s="1"/>
  <c r="BD50" i="28"/>
  <c r="BD52" s="1"/>
  <c r="BE48"/>
  <c r="BF56" i="27"/>
  <c r="BE58"/>
  <c r="BE60" s="1"/>
  <c r="BF56" i="28"/>
  <c r="BE58"/>
  <c r="BE60" s="1"/>
  <c r="AY50" i="25"/>
  <c r="AZ48"/>
  <c r="BH56" i="16"/>
  <c r="BG58"/>
  <c r="BG60" s="1"/>
  <c r="AY50" i="24"/>
  <c r="AY52" s="1"/>
  <c r="AZ48"/>
  <c r="BH29" i="11"/>
  <c r="BG31"/>
  <c r="AF52"/>
  <c r="AD13" i="33"/>
  <c r="BE19" i="4"/>
  <c r="BF17"/>
  <c r="AH48" i="5"/>
  <c r="AG50"/>
  <c r="AG52" s="1"/>
  <c r="BF33" i="11"/>
  <c r="BD13" i="36"/>
  <c r="BH56" i="11"/>
  <c r="BG58"/>
  <c r="BG60" s="1"/>
  <c r="AH48"/>
  <c r="AG50"/>
  <c r="BE19" i="9"/>
  <c r="BE21" s="1"/>
  <c r="BF17"/>
  <c r="AH48" i="3"/>
  <c r="AG50"/>
  <c r="AG52" s="1"/>
  <c r="AH48" i="6"/>
  <c r="AG50"/>
  <c r="AG52" s="1"/>
  <c r="BF17" i="3"/>
  <c r="BE19"/>
  <c r="BE21" s="1"/>
  <c r="BD21" i="4"/>
  <c r="AG50" i="9"/>
  <c r="AG52" s="1"/>
  <c r="AH48"/>
  <c r="BF17" i="6"/>
  <c r="BE19"/>
  <c r="BE21" s="1"/>
  <c r="AG52" i="4"/>
  <c r="AE6" i="33"/>
  <c r="BE19" i="10"/>
  <c r="BE21" s="1"/>
  <c r="BF17"/>
  <c r="AG50" i="7"/>
  <c r="AG52" s="1"/>
  <c r="AH48"/>
  <c r="BF17" i="11"/>
  <c r="BE19"/>
  <c r="BF17" i="7"/>
  <c r="BE19"/>
  <c r="BE21" s="1"/>
  <c r="BG17" i="12"/>
  <c r="BF19"/>
  <c r="BF21" s="1"/>
  <c r="BF17" i="2"/>
  <c r="BE19"/>
  <c r="BE21" s="1"/>
  <c r="AI48" i="4"/>
  <c r="AH50"/>
  <c r="AH48" i="2"/>
  <c r="AG50"/>
  <c r="AG52" s="1"/>
  <c r="AH48" i="10"/>
  <c r="AG50"/>
  <c r="AG52" s="1"/>
  <c r="BF17" i="5"/>
  <c r="BE19"/>
  <c r="BE21" s="1"/>
  <c r="BH29" i="12"/>
  <c r="BG31"/>
  <c r="BG33" s="1"/>
  <c r="BD21" i="11"/>
  <c r="AC17" i="33"/>
  <c r="AC30"/>
  <c r="AD32"/>
  <c r="AC29"/>
  <c r="AD33"/>
  <c r="AD31"/>
  <c r="AC19"/>
  <c r="AC18"/>
  <c r="AE14" i="36"/>
  <c r="AD8"/>
  <c r="AD10" i="33"/>
  <c r="AU33" i="36"/>
  <c r="AU31"/>
  <c r="AD11" i="33"/>
  <c r="AC7"/>
  <c r="AC5"/>
  <c r="AD8"/>
  <c r="AD10" i="36"/>
  <c r="AC12" i="33"/>
  <c r="AD9" i="36"/>
  <c r="AD12"/>
  <c r="AT11"/>
  <c r="AU28" i="33"/>
  <c r="AU28" i="36"/>
  <c r="AU29"/>
  <c r="AU32"/>
  <c r="AU30"/>
  <c r="AD7"/>
  <c r="AC4" i="33"/>
  <c r="AD5" i="36"/>
  <c r="AD4"/>
  <c r="AC14" i="33"/>
  <c r="AD26" i="36"/>
  <c r="AC26" i="33"/>
  <c r="AC25"/>
  <c r="AD25" i="36"/>
  <c r="AC24" i="33"/>
  <c r="AD24" i="36"/>
  <c r="AD23"/>
  <c r="AD22"/>
  <c r="AC22" i="33"/>
  <c r="AC21"/>
  <c r="AD21" i="36"/>
  <c r="AE19"/>
  <c r="AE18"/>
  <c r="AC16" i="33"/>
  <c r="AE16" i="36"/>
  <c r="AE17"/>
  <c r="AE15" i="33"/>
  <c r="AF15" i="36"/>
  <c r="AD23" i="33"/>
  <c r="AE9"/>
  <c r="BG48" i="32" l="1"/>
  <c r="BF50"/>
  <c r="BE52"/>
  <c r="BC34" i="33"/>
  <c r="BF17" i="31"/>
  <c r="BE19"/>
  <c r="BE21" s="1"/>
  <c r="BF17" i="30"/>
  <c r="BE19"/>
  <c r="BE21" s="1"/>
  <c r="AZ48"/>
  <c r="AY50"/>
  <c r="AY52" s="1"/>
  <c r="AZ48" i="31"/>
  <c r="AY50"/>
  <c r="AY52" s="1"/>
  <c r="BG17" i="20"/>
  <c r="BF19"/>
  <c r="BF21" s="1"/>
  <c r="BI29" i="17"/>
  <c r="BH31"/>
  <c r="BH33" s="1"/>
  <c r="BI29" i="21"/>
  <c r="BH31"/>
  <c r="BH33" s="1"/>
  <c r="BF19" i="19"/>
  <c r="BF21" s="1"/>
  <c r="BG17"/>
  <c r="BI29"/>
  <c r="BH31"/>
  <c r="BH33" s="1"/>
  <c r="BH31" i="23"/>
  <c r="BH33" s="1"/>
  <c r="BI29"/>
  <c r="BG17" i="17"/>
  <c r="BF19"/>
  <c r="BF21" s="1"/>
  <c r="BG17" i="18"/>
  <c r="BF19"/>
  <c r="BF21" s="1"/>
  <c r="BI29" i="16"/>
  <c r="BH31"/>
  <c r="BH33" s="1"/>
  <c r="BF17" i="26"/>
  <c r="BE19"/>
  <c r="BE21" s="1"/>
  <c r="BG29"/>
  <c r="BF31"/>
  <c r="BF33" s="1"/>
  <c r="BF17" i="27"/>
  <c r="BE19"/>
  <c r="BE21" s="1"/>
  <c r="BH31" i="14"/>
  <c r="BH33" s="1"/>
  <c r="BI29"/>
  <c r="BG17" i="16"/>
  <c r="BF19"/>
  <c r="BF21" s="1"/>
  <c r="BI29" i="20"/>
  <c r="BH31"/>
  <c r="BH33" s="1"/>
  <c r="BG17" i="13"/>
  <c r="BF19"/>
  <c r="BF21" s="1"/>
  <c r="BI29" i="18"/>
  <c r="BH31"/>
  <c r="BH33" s="1"/>
  <c r="BG17" i="21"/>
  <c r="BF19"/>
  <c r="BF21" s="1"/>
  <c r="BI29" i="25"/>
  <c r="BH31"/>
  <c r="BH33" s="1"/>
  <c r="BF31" i="27"/>
  <c r="BF33" s="1"/>
  <c r="BG29"/>
  <c r="BG29" i="28"/>
  <c r="BF31"/>
  <c r="BF33" s="1"/>
  <c r="BG17" i="24"/>
  <c r="BF19"/>
  <c r="BF21" s="1"/>
  <c r="BF17" i="28"/>
  <c r="BE19"/>
  <c r="BE21" s="1"/>
  <c r="BG17" i="25"/>
  <c r="BF19"/>
  <c r="BF21" s="1"/>
  <c r="BG17" i="23"/>
  <c r="BF19"/>
  <c r="BF21" s="1"/>
  <c r="BG17" i="14"/>
  <c r="BF19"/>
  <c r="BF21" s="1"/>
  <c r="BH31" i="24"/>
  <c r="BH33" s="1"/>
  <c r="BI29"/>
  <c r="BI29" i="13"/>
  <c r="BH31"/>
  <c r="BH33" s="1"/>
  <c r="AZ50" i="24"/>
  <c r="AZ52" s="1"/>
  <c r="BA48"/>
  <c r="BA48" i="25"/>
  <c r="AZ50"/>
  <c r="BI56" i="14"/>
  <c r="BH58"/>
  <c r="BH60" s="1"/>
  <c r="BH58" i="26"/>
  <c r="BH60" s="1"/>
  <c r="BI56"/>
  <c r="AY52" i="25"/>
  <c r="AW27" i="33"/>
  <c r="BG56" i="27"/>
  <c r="BF58"/>
  <c r="BF60" s="1"/>
  <c r="AZ50" i="20"/>
  <c r="AZ52" s="1"/>
  <c r="BA48"/>
  <c r="BI56" i="19"/>
  <c r="BH58"/>
  <c r="BH60" s="1"/>
  <c r="AY50" i="27"/>
  <c r="AY52" s="1"/>
  <c r="AZ48"/>
  <c r="AI48" i="16"/>
  <c r="AH50"/>
  <c r="AH52" s="1"/>
  <c r="BI56" i="24"/>
  <c r="BH58"/>
  <c r="BH60" s="1"/>
  <c r="AZ48" i="26"/>
  <c r="AY50"/>
  <c r="AY52" s="1"/>
  <c r="AI48" i="14"/>
  <c r="AH50"/>
  <c r="AH52" s="1"/>
  <c r="BI56" i="20"/>
  <c r="BH58"/>
  <c r="BH60" s="1"/>
  <c r="BE50" i="28"/>
  <c r="BE52" s="1"/>
  <c r="BF48"/>
  <c r="AI48" i="17"/>
  <c r="AH50"/>
  <c r="AH52" s="1"/>
  <c r="AZ50" i="21"/>
  <c r="AZ52" s="1"/>
  <c r="BA48"/>
  <c r="BG60" i="18"/>
  <c r="BE20" i="36"/>
  <c r="AI48" i="13"/>
  <c r="AH50"/>
  <c r="AH52" s="1"/>
  <c r="AX52" i="18"/>
  <c r="AV20" i="33"/>
  <c r="BG60" i="25"/>
  <c r="BE27" i="36"/>
  <c r="BI56" i="16"/>
  <c r="BH58"/>
  <c r="BH60" s="1"/>
  <c r="BF58" i="28"/>
  <c r="BF60" s="1"/>
  <c r="BG56"/>
  <c r="AZ50" i="19"/>
  <c r="AZ52" s="1"/>
  <c r="BA48"/>
  <c r="BI56" i="13"/>
  <c r="BH58"/>
  <c r="BH60" s="1"/>
  <c r="BI56" i="21"/>
  <c r="BH58"/>
  <c r="BH60" s="1"/>
  <c r="BH58" i="17"/>
  <c r="BH60" s="1"/>
  <c r="BI56"/>
  <c r="BH58" i="18"/>
  <c r="BI56"/>
  <c r="AY50"/>
  <c r="AZ48"/>
  <c r="BI56" i="23"/>
  <c r="BH58"/>
  <c r="BH60" s="1"/>
  <c r="BA48"/>
  <c r="AZ50"/>
  <c r="AZ52" s="1"/>
  <c r="BI56" i="25"/>
  <c r="BH58"/>
  <c r="AH52" i="4"/>
  <c r="AF6" i="33"/>
  <c r="BE21" i="11"/>
  <c r="BF19" i="10"/>
  <c r="BF21" s="1"/>
  <c r="BG17"/>
  <c r="BF19" i="9"/>
  <c r="BF21" s="1"/>
  <c r="BG17"/>
  <c r="BI29" i="12"/>
  <c r="BH31"/>
  <c r="BH33" s="1"/>
  <c r="AI48" i="10"/>
  <c r="AH50"/>
  <c r="AH52" s="1"/>
  <c r="AJ48" i="4"/>
  <c r="AI50"/>
  <c r="BH17" i="12"/>
  <c r="BG19"/>
  <c r="BG21" s="1"/>
  <c r="BG17" i="11"/>
  <c r="BF19"/>
  <c r="BG17" i="6"/>
  <c r="BF19"/>
  <c r="BF21" s="1"/>
  <c r="AI48"/>
  <c r="AH50"/>
  <c r="AH52" s="1"/>
  <c r="BI56" i="11"/>
  <c r="BH58"/>
  <c r="BH60" s="1"/>
  <c r="AI48" i="5"/>
  <c r="AH50"/>
  <c r="AH52" s="1"/>
  <c r="AI48" i="7"/>
  <c r="AH50"/>
  <c r="AH52" s="1"/>
  <c r="AH50" i="9"/>
  <c r="AH52" s="1"/>
  <c r="AI48"/>
  <c r="AG52" i="11"/>
  <c r="AE13" i="33"/>
  <c r="BG17" i="4"/>
  <c r="BF19"/>
  <c r="BE13" i="36"/>
  <c r="BG33" i="11"/>
  <c r="BG17" i="5"/>
  <c r="BF19"/>
  <c r="BF21" s="1"/>
  <c r="AI48" i="2"/>
  <c r="AH50"/>
  <c r="AH52" s="1"/>
  <c r="BG17"/>
  <c r="BF19"/>
  <c r="BF21" s="1"/>
  <c r="BF19" i="7"/>
  <c r="BF21" s="1"/>
  <c r="BG17"/>
  <c r="BG17" i="3"/>
  <c r="BF19"/>
  <c r="BF21" s="1"/>
  <c r="AH50"/>
  <c r="AH52" s="1"/>
  <c r="AI48"/>
  <c r="AI48" i="11"/>
  <c r="AH50"/>
  <c r="BE21" i="4"/>
  <c r="BH31" i="11"/>
  <c r="BI29"/>
  <c r="AD19" i="33"/>
  <c r="AE31"/>
  <c r="AE33"/>
  <c r="AE32"/>
  <c r="AD29"/>
  <c r="AD30"/>
  <c r="AD17"/>
  <c r="AD18"/>
  <c r="AF14" i="36"/>
  <c r="AE9"/>
  <c r="AV31"/>
  <c r="AV29"/>
  <c r="AE10" i="33"/>
  <c r="AD12"/>
  <c r="AE12" i="36"/>
  <c r="AD5" i="33"/>
  <c r="AE5" i="36"/>
  <c r="AE8" i="33"/>
  <c r="AE7" i="36"/>
  <c r="AE11" i="33"/>
  <c r="AV33" i="36"/>
  <c r="AV28"/>
  <c r="AD7" i="33"/>
  <c r="AU11" i="36"/>
  <c r="AV30"/>
  <c r="AE10"/>
  <c r="AE8"/>
  <c r="AD4" i="33"/>
  <c r="AE4" i="36"/>
  <c r="AV32"/>
  <c r="AD14" i="33"/>
  <c r="AD26"/>
  <c r="AE26" i="36"/>
  <c r="AE25"/>
  <c r="AD25" i="33"/>
  <c r="AE24" i="36"/>
  <c r="AD24" i="33"/>
  <c r="AE23" i="36"/>
  <c r="AE22"/>
  <c r="AD22" i="33"/>
  <c r="AD21"/>
  <c r="AE21" i="36"/>
  <c r="AF19"/>
  <c r="AF18"/>
  <c r="AF16"/>
  <c r="AD16" i="33"/>
  <c r="AF17" i="36"/>
  <c r="AG15"/>
  <c r="AE23" i="33"/>
  <c r="BF52" i="32" l="1"/>
  <c r="BD34" i="33"/>
  <c r="BH48" i="32"/>
  <c r="BG50"/>
  <c r="BA48" i="31"/>
  <c r="AZ50"/>
  <c r="AZ52" s="1"/>
  <c r="BG17" i="30"/>
  <c r="BF19"/>
  <c r="BF21" s="1"/>
  <c r="BA48"/>
  <c r="AZ50"/>
  <c r="AZ52" s="1"/>
  <c r="BF19" i="31"/>
  <c r="BF21" s="1"/>
  <c r="BG17"/>
  <c r="AF9" i="33"/>
  <c r="BG31" i="27"/>
  <c r="BG33" s="1"/>
  <c r="BH29"/>
  <c r="BJ29" i="23"/>
  <c r="BI31"/>
  <c r="BI33" s="1"/>
  <c r="BG19" i="19"/>
  <c r="BG21" s="1"/>
  <c r="BH17"/>
  <c r="BJ29" i="13"/>
  <c r="BI31"/>
  <c r="BI33" s="1"/>
  <c r="BH17" i="14"/>
  <c r="BG19"/>
  <c r="BG21" s="1"/>
  <c r="BG19" i="25"/>
  <c r="BG21" s="1"/>
  <c r="BH17"/>
  <c r="BH17" i="24"/>
  <c r="BG19"/>
  <c r="BG21" s="1"/>
  <c r="BH17" i="21"/>
  <c r="BG19"/>
  <c r="BG21" s="1"/>
  <c r="BG19" i="13"/>
  <c r="BG21" s="1"/>
  <c r="BH17"/>
  <c r="BH17" i="16"/>
  <c r="BG19"/>
  <c r="BG21" s="1"/>
  <c r="BG17" i="27"/>
  <c r="BF19"/>
  <c r="BF21" s="1"/>
  <c r="BG17" i="26"/>
  <c r="BF19"/>
  <c r="BF21" s="1"/>
  <c r="BH17" i="18"/>
  <c r="BG19"/>
  <c r="BG21" s="1"/>
  <c r="BJ29" i="17"/>
  <c r="BI31"/>
  <c r="BI33" s="1"/>
  <c r="BI31" i="24"/>
  <c r="BI33" s="1"/>
  <c r="BJ29"/>
  <c r="BJ29" i="14"/>
  <c r="BI31"/>
  <c r="BI33" s="1"/>
  <c r="BH17" i="23"/>
  <c r="BG19"/>
  <c r="BG21" s="1"/>
  <c r="BG17" i="28"/>
  <c r="BF19"/>
  <c r="BF21" s="1"/>
  <c r="BH29"/>
  <c r="BG31"/>
  <c r="BG33" s="1"/>
  <c r="BJ29" i="25"/>
  <c r="BI31"/>
  <c r="BI33" s="1"/>
  <c r="BJ29" i="18"/>
  <c r="BI31"/>
  <c r="BI33" s="1"/>
  <c r="BI31" i="20"/>
  <c r="BI33" s="1"/>
  <c r="BJ29"/>
  <c r="BH29" i="26"/>
  <c r="BG31"/>
  <c r="BG33" s="1"/>
  <c r="BJ29" i="16"/>
  <c r="BI31"/>
  <c r="BI33" s="1"/>
  <c r="BH17" i="17"/>
  <c r="BG19"/>
  <c r="BG21" s="1"/>
  <c r="BJ29" i="19"/>
  <c r="BI31"/>
  <c r="BI33" s="1"/>
  <c r="BJ29" i="21"/>
  <c r="BI31"/>
  <c r="BI33" s="1"/>
  <c r="BG19" i="20"/>
  <c r="BG21" s="1"/>
  <c r="BH17"/>
  <c r="BH60" i="25"/>
  <c r="BF27" i="36"/>
  <c r="BI58" i="18"/>
  <c r="BJ56"/>
  <c r="BB48" i="19"/>
  <c r="BA50"/>
  <c r="BA52" s="1"/>
  <c r="BI58" i="26"/>
  <c r="BI60" s="1"/>
  <c r="BJ56"/>
  <c r="AZ52" i="25"/>
  <c r="AX27" i="33"/>
  <c r="BJ56" i="25"/>
  <c r="BI58"/>
  <c r="BJ56" i="23"/>
  <c r="BI58"/>
  <c r="BI60" s="1"/>
  <c r="BH60" i="18"/>
  <c r="BF20" i="36"/>
  <c r="BJ56" i="21"/>
  <c r="BI58"/>
  <c r="BI60" s="1"/>
  <c r="BJ56" i="16"/>
  <c r="BI58"/>
  <c r="BI60" s="1"/>
  <c r="AI50" i="17"/>
  <c r="AI52" s="1"/>
  <c r="AJ48"/>
  <c r="BJ56" i="20"/>
  <c r="BI58"/>
  <c r="BI60" s="1"/>
  <c r="BA48" i="26"/>
  <c r="AZ50"/>
  <c r="AZ52" s="1"/>
  <c r="AJ48" i="16"/>
  <c r="AI50"/>
  <c r="AI52" s="1"/>
  <c r="BJ56" i="19"/>
  <c r="BI58"/>
  <c r="BI60" s="1"/>
  <c r="BH56" i="27"/>
  <c r="BG58"/>
  <c r="BG60" s="1"/>
  <c r="BA50" i="25"/>
  <c r="BB48"/>
  <c r="AZ50" i="18"/>
  <c r="BA48"/>
  <c r="BI58" i="17"/>
  <c r="BI60" s="1"/>
  <c r="BJ56"/>
  <c r="BG58" i="28"/>
  <c r="BG60" s="1"/>
  <c r="BH56"/>
  <c r="BA50" i="21"/>
  <c r="BA52" s="1"/>
  <c r="BB48"/>
  <c r="BF50" i="28"/>
  <c r="BF52" s="1"/>
  <c r="BG48"/>
  <c r="BA48" i="27"/>
  <c r="AZ50"/>
  <c r="AZ52" s="1"/>
  <c r="BA50" i="20"/>
  <c r="BA52" s="1"/>
  <c r="BB48"/>
  <c r="BB48" i="24"/>
  <c r="BA50"/>
  <c r="BA52" s="1"/>
  <c r="BB48" i="23"/>
  <c r="BA50"/>
  <c r="BA52" s="1"/>
  <c r="AY52" i="18"/>
  <c r="AW20" i="33"/>
  <c r="BJ56" i="13"/>
  <c r="BI58"/>
  <c r="BI60" s="1"/>
  <c r="AJ48"/>
  <c r="AI50"/>
  <c r="AI52" s="1"/>
  <c r="AI50" i="14"/>
  <c r="AI52" s="1"/>
  <c r="AJ48"/>
  <c r="BJ56" i="24"/>
  <c r="BI58"/>
  <c r="BI60" s="1"/>
  <c r="BI58" i="14"/>
  <c r="BI60" s="1"/>
  <c r="BJ56"/>
  <c r="AJ48" i="3"/>
  <c r="AI50"/>
  <c r="AI52" s="1"/>
  <c r="BG19" i="7"/>
  <c r="BG21" s="1"/>
  <c r="BH17"/>
  <c r="BG19" i="9"/>
  <c r="BG21" s="1"/>
  <c r="BH17"/>
  <c r="AJ48" i="2"/>
  <c r="AI50"/>
  <c r="AI52" s="1"/>
  <c r="AJ48" i="7"/>
  <c r="AI50"/>
  <c r="AI52" s="1"/>
  <c r="BJ56" i="11"/>
  <c r="BI58"/>
  <c r="BI60" s="1"/>
  <c r="BH17" i="6"/>
  <c r="BG19"/>
  <c r="BG21" s="1"/>
  <c r="BI17" i="12"/>
  <c r="BH19"/>
  <c r="BH21" s="1"/>
  <c r="AJ48" i="10"/>
  <c r="AI50"/>
  <c r="AI52" s="1"/>
  <c r="BJ29" i="11"/>
  <c r="BI31"/>
  <c r="AH52"/>
  <c r="AF13" i="33"/>
  <c r="BF21" i="4"/>
  <c r="AJ48" i="9"/>
  <c r="AI50"/>
  <c r="AI52" s="1"/>
  <c r="BF21" i="11"/>
  <c r="AI52" i="4"/>
  <c r="AG6" i="33"/>
  <c r="BG19" i="10"/>
  <c r="BG21" s="1"/>
  <c r="BH17"/>
  <c r="BF13" i="36"/>
  <c r="BH33" i="11"/>
  <c r="AJ48"/>
  <c r="AI50"/>
  <c r="BH17" i="3"/>
  <c r="BG19"/>
  <c r="BG21" s="1"/>
  <c r="BH17" i="2"/>
  <c r="BG19"/>
  <c r="BG21" s="1"/>
  <c r="BH17" i="5"/>
  <c r="BG19"/>
  <c r="BG21" s="1"/>
  <c r="BH17" i="4"/>
  <c r="BG19"/>
  <c r="AJ48" i="5"/>
  <c r="AI50"/>
  <c r="AI52" s="1"/>
  <c r="AJ48" i="6"/>
  <c r="AI50"/>
  <c r="AI52" s="1"/>
  <c r="BH17" i="11"/>
  <c r="BG19"/>
  <c r="AK48" i="4"/>
  <c r="AJ50"/>
  <c r="BJ29" i="12"/>
  <c r="BI31"/>
  <c r="BI33" s="1"/>
  <c r="AV28" i="33"/>
  <c r="AF33"/>
  <c r="AF31"/>
  <c r="AE29"/>
  <c r="AE30"/>
  <c r="AF32"/>
  <c r="AF15"/>
  <c r="AE17"/>
  <c r="AE18"/>
  <c r="AE19"/>
  <c r="AG14" i="36"/>
  <c r="AF7"/>
  <c r="AW30"/>
  <c r="AF5"/>
  <c r="AF8"/>
  <c r="AE12" i="33"/>
  <c r="AW28" i="36"/>
  <c r="AF10" i="33"/>
  <c r="AF8"/>
  <c r="AE4"/>
  <c r="AE7"/>
  <c r="AF11"/>
  <c r="AW32" i="36"/>
  <c r="AW28" i="33"/>
  <c r="AF12" i="36"/>
  <c r="AF10"/>
  <c r="AE5" i="33"/>
  <c r="AW33" i="36"/>
  <c r="AF9"/>
  <c r="AF4"/>
  <c r="AV11"/>
  <c r="AW29"/>
  <c r="AW31"/>
  <c r="AE14" i="33"/>
  <c r="AF26" i="36"/>
  <c r="AE26" i="33"/>
  <c r="AE25"/>
  <c r="AF25" i="36"/>
  <c r="AE24" i="33"/>
  <c r="AF24" i="36"/>
  <c r="AF23"/>
  <c r="AF22"/>
  <c r="AE22" i="33"/>
  <c r="AE21"/>
  <c r="AF21" i="36"/>
  <c r="AF19" i="33"/>
  <c r="AG19" i="36"/>
  <c r="AG18"/>
  <c r="AG16"/>
  <c r="AE16" i="33"/>
  <c r="AG17" i="36"/>
  <c r="AH15"/>
  <c r="AF23" i="33"/>
  <c r="BI48" i="32" l="1"/>
  <c r="BH50"/>
  <c r="BG52"/>
  <c r="BE34" i="33"/>
  <c r="BH17" i="31"/>
  <c r="BG19"/>
  <c r="BG21" s="1"/>
  <c r="BH17" i="30"/>
  <c r="BG19"/>
  <c r="BG21" s="1"/>
  <c r="BB48"/>
  <c r="BA50"/>
  <c r="BA52" s="1"/>
  <c r="BA50" i="31"/>
  <c r="BA52" s="1"/>
  <c r="BB48"/>
  <c r="AG9" i="33"/>
  <c r="BI17" i="20"/>
  <c r="BH19"/>
  <c r="BH21" s="1"/>
  <c r="BJ31"/>
  <c r="BJ33" s="1"/>
  <c r="BK29"/>
  <c r="BI17" i="25"/>
  <c r="BH19"/>
  <c r="BH21" s="1"/>
  <c r="BK29" i="19"/>
  <c r="BJ31"/>
  <c r="BJ33" s="1"/>
  <c r="BK29" i="16"/>
  <c r="BJ31"/>
  <c r="BJ33" s="1"/>
  <c r="BK29" i="25"/>
  <c r="BJ31"/>
  <c r="BJ33" s="1"/>
  <c r="BH17" i="28"/>
  <c r="BG19"/>
  <c r="BG21" s="1"/>
  <c r="BJ31" i="14"/>
  <c r="BJ33" s="1"/>
  <c r="BK29"/>
  <c r="BK29" i="17"/>
  <c r="BJ31"/>
  <c r="BJ33" s="1"/>
  <c r="BH17" i="26"/>
  <c r="BG19"/>
  <c r="BG21" s="1"/>
  <c r="BI17" i="16"/>
  <c r="BH19"/>
  <c r="BH21" s="1"/>
  <c r="BI17" i="21"/>
  <c r="BH19"/>
  <c r="BH21" s="1"/>
  <c r="BK29" i="13"/>
  <c r="BJ31"/>
  <c r="BJ33" s="1"/>
  <c r="BJ31" i="23"/>
  <c r="BJ33" s="1"/>
  <c r="BK29"/>
  <c r="BK29" i="24"/>
  <c r="BJ31"/>
  <c r="BJ33" s="1"/>
  <c r="BH19" i="13"/>
  <c r="BH21" s="1"/>
  <c r="BI17"/>
  <c r="BH19" i="19"/>
  <c r="BH21" s="1"/>
  <c r="BI17"/>
  <c r="BH31" i="27"/>
  <c r="BH33" s="1"/>
  <c r="BI29"/>
  <c r="BK29" i="21"/>
  <c r="BJ31"/>
  <c r="BJ33" s="1"/>
  <c r="BI17" i="17"/>
  <c r="BH19"/>
  <c r="BH21" s="1"/>
  <c r="BI29" i="26"/>
  <c r="BH31"/>
  <c r="BH33" s="1"/>
  <c r="BJ31" i="18"/>
  <c r="BJ33" s="1"/>
  <c r="BK29"/>
  <c r="BI29" i="28"/>
  <c r="BH31"/>
  <c r="BH33" s="1"/>
  <c r="BI17" i="23"/>
  <c r="BH19"/>
  <c r="BH21" s="1"/>
  <c r="BI17" i="18"/>
  <c r="BH19"/>
  <c r="BH21" s="1"/>
  <c r="BH17" i="27"/>
  <c r="BG19"/>
  <c r="BG21" s="1"/>
  <c r="BI17" i="24"/>
  <c r="BH19"/>
  <c r="BH21" s="1"/>
  <c r="BI17" i="14"/>
  <c r="BH19"/>
  <c r="BH21" s="1"/>
  <c r="BK56"/>
  <c r="BJ58"/>
  <c r="BJ60" s="1"/>
  <c r="AK48"/>
  <c r="AJ50"/>
  <c r="AJ52" s="1"/>
  <c r="BC48" i="20"/>
  <c r="BB50"/>
  <c r="BB52" s="1"/>
  <c r="BG50" i="28"/>
  <c r="BG52" s="1"/>
  <c r="BH48"/>
  <c r="BI56"/>
  <c r="BH58"/>
  <c r="BH60" s="1"/>
  <c r="BB48" i="18"/>
  <c r="BA50"/>
  <c r="BI60" i="25"/>
  <c r="BG27" i="36"/>
  <c r="BK56" i="26"/>
  <c r="BJ58"/>
  <c r="BJ60" s="1"/>
  <c r="BK56" i="18"/>
  <c r="BJ58"/>
  <c r="BK56" i="13"/>
  <c r="BJ58"/>
  <c r="BJ60" s="1"/>
  <c r="BB50" i="23"/>
  <c r="BB52" s="1"/>
  <c r="BC48"/>
  <c r="AZ52" i="18"/>
  <c r="AX20" i="33"/>
  <c r="BI56" i="27"/>
  <c r="BH58"/>
  <c r="BH60" s="1"/>
  <c r="AK48" i="16"/>
  <c r="AJ50"/>
  <c r="AJ52" s="1"/>
  <c r="BK56" i="20"/>
  <c r="BJ58"/>
  <c r="BJ60" s="1"/>
  <c r="BK56" i="16"/>
  <c r="BJ58"/>
  <c r="BJ60" s="1"/>
  <c r="BK56" i="25"/>
  <c r="BJ58"/>
  <c r="BI60" i="18"/>
  <c r="BG20" i="36"/>
  <c r="BC48" i="21"/>
  <c r="BB50"/>
  <c r="BB52" s="1"/>
  <c r="BK56" i="17"/>
  <c r="BJ58"/>
  <c r="BJ60" s="1"/>
  <c r="BC48" i="25"/>
  <c r="BB50"/>
  <c r="AJ50" i="17"/>
  <c r="AJ52" s="1"/>
  <c r="AK48"/>
  <c r="BJ58" i="24"/>
  <c r="BJ60" s="1"/>
  <c r="BK56"/>
  <c r="AJ50" i="13"/>
  <c r="AJ52" s="1"/>
  <c r="AK48"/>
  <c r="BC48" i="24"/>
  <c r="BB50"/>
  <c r="BB52" s="1"/>
  <c r="BA50" i="27"/>
  <c r="BA52" s="1"/>
  <c r="BB48"/>
  <c r="BA52" i="25"/>
  <c r="AY27" i="33"/>
  <c r="BK56" i="19"/>
  <c r="BJ58"/>
  <c r="BJ60" s="1"/>
  <c r="BB48" i="26"/>
  <c r="BA50"/>
  <c r="BA52" s="1"/>
  <c r="BJ58" i="21"/>
  <c r="BJ60" s="1"/>
  <c r="BK56"/>
  <c r="BK56" i="23"/>
  <c r="BJ58"/>
  <c r="BJ60" s="1"/>
  <c r="BC48" i="19"/>
  <c r="BB50"/>
  <c r="BB52" s="1"/>
  <c r="AJ52" i="4"/>
  <c r="AH6" i="33"/>
  <c r="BG21" i="4"/>
  <c r="AI52" i="11"/>
  <c r="AG13" i="33"/>
  <c r="BI17" i="10"/>
  <c r="BH19"/>
  <c r="BH21" s="1"/>
  <c r="BI33" i="11"/>
  <c r="BG13" i="36"/>
  <c r="BI17" i="7"/>
  <c r="BH19"/>
  <c r="BH21" s="1"/>
  <c r="AL48" i="4"/>
  <c r="AK50"/>
  <c r="AK48" i="6"/>
  <c r="AJ50"/>
  <c r="AJ52" s="1"/>
  <c r="BH19" i="4"/>
  <c r="BI17"/>
  <c r="BH19" i="2"/>
  <c r="BH21" s="1"/>
  <c r="BI17"/>
  <c r="AK48" i="11"/>
  <c r="AJ50"/>
  <c r="BK29"/>
  <c r="BJ31"/>
  <c r="BJ17" i="12"/>
  <c r="BI19"/>
  <c r="BI21" s="1"/>
  <c r="BK56" i="11"/>
  <c r="BJ58"/>
  <c r="BJ60" s="1"/>
  <c r="AK48" i="2"/>
  <c r="AJ50"/>
  <c r="AJ52" s="1"/>
  <c r="BG21" i="11"/>
  <c r="BH19" i="9"/>
  <c r="BH21" s="1"/>
  <c r="BI17"/>
  <c r="BK29" i="12"/>
  <c r="BJ31"/>
  <c r="BJ33" s="1"/>
  <c r="BI17" i="11"/>
  <c r="BH19"/>
  <c r="AK48" i="5"/>
  <c r="AJ50"/>
  <c r="AJ52" s="1"/>
  <c r="BI17"/>
  <c r="BH19"/>
  <c r="BH21" s="1"/>
  <c r="BI17" i="3"/>
  <c r="BH19"/>
  <c r="BH21" s="1"/>
  <c r="AJ50" i="9"/>
  <c r="AJ52" s="1"/>
  <c r="AK48"/>
  <c r="AJ50" i="10"/>
  <c r="AJ52" s="1"/>
  <c r="AK48"/>
  <c r="BI17" i="6"/>
  <c r="BH19"/>
  <c r="BH21" s="1"/>
  <c r="AJ50" i="7"/>
  <c r="AJ52" s="1"/>
  <c r="AK48"/>
  <c r="AJ50" i="3"/>
  <c r="AJ52" s="1"/>
  <c r="AK48"/>
  <c r="AF18" i="33"/>
  <c r="AF30"/>
  <c r="AG31"/>
  <c r="AG32"/>
  <c r="AG33"/>
  <c r="AF29"/>
  <c r="AG15"/>
  <c r="AF17"/>
  <c r="AF14"/>
  <c r="AH14" i="36"/>
  <c r="AG10" i="33"/>
  <c r="AX32" i="36"/>
  <c r="AG8"/>
  <c r="AG12"/>
  <c r="AG11" i="33"/>
  <c r="AX30" i="36"/>
  <c r="AX28"/>
  <c r="AX31"/>
  <c r="AX29"/>
  <c r="AG5"/>
  <c r="AF4" i="33"/>
  <c r="AG10" i="36"/>
  <c r="AG7"/>
  <c r="AF12" i="33"/>
  <c r="AG4" i="36"/>
  <c r="AF7" i="33"/>
  <c r="AG8"/>
  <c r="AF5"/>
  <c r="AG9" i="36"/>
  <c r="AW11"/>
  <c r="AX33"/>
  <c r="AG26"/>
  <c r="AF26" i="33"/>
  <c r="AF25"/>
  <c r="AG25" i="36"/>
  <c r="AF24" i="33"/>
  <c r="AG24" i="36"/>
  <c r="AG23"/>
  <c r="AF22" i="33"/>
  <c r="AG22" i="36"/>
  <c r="AG21"/>
  <c r="AF21" i="33"/>
  <c r="AH19" i="36"/>
  <c r="AH18"/>
  <c r="AH16"/>
  <c r="AF16" i="33"/>
  <c r="AH17" i="36"/>
  <c r="AI15"/>
  <c r="AG23" i="33"/>
  <c r="BH52" i="32" l="1"/>
  <c r="BF34" i="33"/>
  <c r="BJ48" i="32"/>
  <c r="BI50"/>
  <c r="BC48" i="31"/>
  <c r="BB50"/>
  <c r="BB52" s="1"/>
  <c r="BI17" i="30"/>
  <c r="BH19"/>
  <c r="BH21" s="1"/>
  <c r="BC48"/>
  <c r="BB50"/>
  <c r="BB52" s="1"/>
  <c r="BH19" i="31"/>
  <c r="BH21" s="1"/>
  <c r="BI17"/>
  <c r="AH9" i="33"/>
  <c r="BK31" i="18"/>
  <c r="BK33" s="1"/>
  <c r="BL29"/>
  <c r="BJ29" i="27"/>
  <c r="BI31"/>
  <c r="BI33" s="1"/>
  <c r="BJ17" i="13"/>
  <c r="BI19"/>
  <c r="BI21" s="1"/>
  <c r="BK31" i="23"/>
  <c r="BK33" s="1"/>
  <c r="BL29"/>
  <c r="BL29" i="14"/>
  <c r="BK31"/>
  <c r="BK33" s="1"/>
  <c r="BL29" i="20"/>
  <c r="BK31"/>
  <c r="BK33" s="1"/>
  <c r="BJ17" i="14"/>
  <c r="BI19"/>
  <c r="BI21" s="1"/>
  <c r="BI17" i="27"/>
  <c r="BH19"/>
  <c r="BH21" s="1"/>
  <c r="BJ17" i="23"/>
  <c r="BI19"/>
  <c r="BI21" s="1"/>
  <c r="BJ17" i="17"/>
  <c r="BI19"/>
  <c r="BI21" s="1"/>
  <c r="BI19" i="21"/>
  <c r="BI21" s="1"/>
  <c r="BJ17"/>
  <c r="BI17" i="26"/>
  <c r="BH19"/>
  <c r="BH21" s="1"/>
  <c r="BL29" i="25"/>
  <c r="BK31"/>
  <c r="BK33" s="1"/>
  <c r="BK31" i="19"/>
  <c r="BK33" s="1"/>
  <c r="BL29"/>
  <c r="BI19"/>
  <c r="BI21" s="1"/>
  <c r="BJ17"/>
  <c r="BJ17" i="24"/>
  <c r="BI19"/>
  <c r="BI21" s="1"/>
  <c r="BJ17" i="18"/>
  <c r="BI19"/>
  <c r="BI21" s="1"/>
  <c r="BJ29" i="28"/>
  <c r="BI31"/>
  <c r="BI33" s="1"/>
  <c r="BJ29" i="26"/>
  <c r="BI31"/>
  <c r="BI33" s="1"/>
  <c r="BL29" i="21"/>
  <c r="BK31"/>
  <c r="BK33" s="1"/>
  <c r="BL29" i="24"/>
  <c r="BK31"/>
  <c r="BK33" s="1"/>
  <c r="BL29" i="13"/>
  <c r="BK31"/>
  <c r="BK33" s="1"/>
  <c r="BJ17" i="16"/>
  <c r="BI19"/>
  <c r="BI21" s="1"/>
  <c r="BL29" i="17"/>
  <c r="BK31"/>
  <c r="BK33" s="1"/>
  <c r="BI17" i="28"/>
  <c r="BH19"/>
  <c r="BH21" s="1"/>
  <c r="BL29" i="16"/>
  <c r="BK31"/>
  <c r="BK33" s="1"/>
  <c r="BI19" i="25"/>
  <c r="BI21" s="1"/>
  <c r="BJ17"/>
  <c r="BI19" i="20"/>
  <c r="BI21" s="1"/>
  <c r="BJ17"/>
  <c r="BK58" i="21"/>
  <c r="BK60" s="1"/>
  <c r="BL56"/>
  <c r="BC48" i="27"/>
  <c r="BB50"/>
  <c r="BB52" s="1"/>
  <c r="AL48" i="13"/>
  <c r="AK50"/>
  <c r="AK52" s="1"/>
  <c r="AK50" i="17"/>
  <c r="AK52" s="1"/>
  <c r="AL48"/>
  <c r="BA52" i="18"/>
  <c r="AY20" i="33"/>
  <c r="BH50" i="28"/>
  <c r="BH52" s="1"/>
  <c r="BI48"/>
  <c r="BD48" i="19"/>
  <c r="BC50"/>
  <c r="BC52" s="1"/>
  <c r="BL56"/>
  <c r="BK58"/>
  <c r="BK60" s="1"/>
  <c r="BL56" i="17"/>
  <c r="BK58"/>
  <c r="BK60" s="1"/>
  <c r="BL56" i="16"/>
  <c r="BK58"/>
  <c r="BK60" s="1"/>
  <c r="AL48"/>
  <c r="AK50"/>
  <c r="AK52" s="1"/>
  <c r="BL56" i="13"/>
  <c r="BK58"/>
  <c r="BK60" s="1"/>
  <c r="BK58" i="26"/>
  <c r="BK60" s="1"/>
  <c r="BL56"/>
  <c r="BC48" i="18"/>
  <c r="BB50"/>
  <c r="AL48" i="14"/>
  <c r="AK50"/>
  <c r="AK52" s="1"/>
  <c r="BK58" i="24"/>
  <c r="BK60" s="1"/>
  <c r="BL56"/>
  <c r="BB52" i="25"/>
  <c r="AZ27" i="33"/>
  <c r="BJ60" i="25"/>
  <c r="BH27" i="36"/>
  <c r="BD48" i="23"/>
  <c r="BC50"/>
  <c r="BC52" s="1"/>
  <c r="BJ60" i="18"/>
  <c r="BH20" i="36"/>
  <c r="BL56" i="23"/>
  <c r="BK58"/>
  <c r="BK60" s="1"/>
  <c r="BB50" i="26"/>
  <c r="BB52" s="1"/>
  <c r="BC48"/>
  <c r="BD48" i="24"/>
  <c r="BC50"/>
  <c r="BC52" s="1"/>
  <c r="BD48" i="25"/>
  <c r="BC50"/>
  <c r="BC50" i="21"/>
  <c r="BC52" s="1"/>
  <c r="BD48"/>
  <c r="BL56" i="25"/>
  <c r="BK58"/>
  <c r="BK58" i="20"/>
  <c r="BK60" s="1"/>
  <c r="BL56"/>
  <c r="BI58" i="27"/>
  <c r="BI60" s="1"/>
  <c r="BJ56"/>
  <c r="BL56" i="18"/>
  <c r="BK58"/>
  <c r="BJ56" i="28"/>
  <c r="BI58"/>
  <c r="BI60" s="1"/>
  <c r="BC50" i="20"/>
  <c r="BC52" s="1"/>
  <c r="BD48"/>
  <c r="BK58" i="14"/>
  <c r="BK60" s="1"/>
  <c r="BL56"/>
  <c r="AL48" i="7"/>
  <c r="AK50"/>
  <c r="AK52" s="1"/>
  <c r="AL48" i="10"/>
  <c r="AK50"/>
  <c r="AK52" s="1"/>
  <c r="BJ33" i="11"/>
  <c r="BH13" i="36"/>
  <c r="BJ17" i="2"/>
  <c r="BI19"/>
  <c r="BI21" s="1"/>
  <c r="BJ17" i="3"/>
  <c r="BI19"/>
  <c r="BI21" s="1"/>
  <c r="AL48" i="5"/>
  <c r="AK50"/>
  <c r="AK52" s="1"/>
  <c r="BL29" i="12"/>
  <c r="BK31"/>
  <c r="BK33" s="1"/>
  <c r="BL56" i="11"/>
  <c r="BK58"/>
  <c r="BK60" s="1"/>
  <c r="BK31"/>
  <c r="BL29"/>
  <c r="AL48" i="6"/>
  <c r="AK50"/>
  <c r="AK52" s="1"/>
  <c r="BJ17" i="7"/>
  <c r="BI19"/>
  <c r="BI21" s="1"/>
  <c r="BI19" i="10"/>
  <c r="BI21" s="1"/>
  <c r="BJ17"/>
  <c r="AK50" i="3"/>
  <c r="AK52" s="1"/>
  <c r="AL48"/>
  <c r="AL48" i="9"/>
  <c r="AK50"/>
  <c r="AK52" s="1"/>
  <c r="BH21" i="11"/>
  <c r="BJ17" i="9"/>
  <c r="BI19"/>
  <c r="BI21" s="1"/>
  <c r="AJ52" i="11"/>
  <c r="AH13" i="33"/>
  <c r="BJ17" i="4"/>
  <c r="BI19"/>
  <c r="AK52"/>
  <c r="AI6" i="33"/>
  <c r="BJ17" i="6"/>
  <c r="BI19"/>
  <c r="BI21" s="1"/>
  <c r="BJ17" i="5"/>
  <c r="BI19"/>
  <c r="BI21" s="1"/>
  <c r="BI19" i="11"/>
  <c r="BJ17"/>
  <c r="AL48" i="2"/>
  <c r="AK50"/>
  <c r="AK52" s="1"/>
  <c r="BK17" i="12"/>
  <c r="BJ19"/>
  <c r="BJ21" s="1"/>
  <c r="AL48" i="11"/>
  <c r="AK50"/>
  <c r="BH21" i="4"/>
  <c r="AM48"/>
  <c r="AL50"/>
  <c r="AX28" i="33"/>
  <c r="AG19"/>
  <c r="AH32"/>
  <c r="AG29"/>
  <c r="AH33"/>
  <c r="AG17"/>
  <c r="AH15"/>
  <c r="AG30"/>
  <c r="AH31"/>
  <c r="AG18"/>
  <c r="AG14"/>
  <c r="AI14" i="36"/>
  <c r="AH5"/>
  <c r="AG7" i="33"/>
  <c r="AG5"/>
  <c r="AX11" i="36"/>
  <c r="AY30"/>
  <c r="AH10"/>
  <c r="AG12" i="33"/>
  <c r="AY33" i="36"/>
  <c r="AH9"/>
  <c r="AH4"/>
  <c r="AH12"/>
  <c r="AH7"/>
  <c r="AG4" i="33"/>
  <c r="AH11"/>
  <c r="AY29" i="36"/>
  <c r="AY28"/>
  <c r="AH8" i="33"/>
  <c r="AY31" i="36"/>
  <c r="AH10" i="33"/>
  <c r="AH8" i="36"/>
  <c r="AY32"/>
  <c r="AG26" i="33"/>
  <c r="AH26" i="36"/>
  <c r="AH25"/>
  <c r="AG25" i="33"/>
  <c r="AH24" i="36"/>
  <c r="AG24" i="33"/>
  <c r="AH23" i="36"/>
  <c r="AH22"/>
  <c r="AG22" i="33"/>
  <c r="AG21"/>
  <c r="AH21" i="36"/>
  <c r="AI19"/>
  <c r="AI18"/>
  <c r="AG16" i="33"/>
  <c r="AI16" i="36"/>
  <c r="AI17"/>
  <c r="AJ15"/>
  <c r="AH23" i="33"/>
  <c r="BI52" i="32" l="1"/>
  <c r="BG34" i="33"/>
  <c r="BK48" i="32"/>
  <c r="BJ50"/>
  <c r="BJ17" i="31"/>
  <c r="BI19"/>
  <c r="BI21" s="1"/>
  <c r="BJ17" i="30"/>
  <c r="BI19"/>
  <c r="BI21" s="1"/>
  <c r="BD48"/>
  <c r="BC50"/>
  <c r="BC52" s="1"/>
  <c r="BC50" i="31"/>
  <c r="BC52" s="1"/>
  <c r="BD48"/>
  <c r="AI9" i="33"/>
  <c r="BJ19" i="20"/>
  <c r="BJ21" s="1"/>
  <c r="BK17"/>
  <c r="BL31" i="19"/>
  <c r="BL33" s="1"/>
  <c r="BM29"/>
  <c r="BL31" i="23"/>
  <c r="BL33" s="1"/>
  <c r="BM29"/>
  <c r="BM29" i="16"/>
  <c r="BL31"/>
  <c r="BL33" s="1"/>
  <c r="BM29" i="17"/>
  <c r="BL31"/>
  <c r="BL33" s="1"/>
  <c r="BM29" i="13"/>
  <c r="BL31"/>
  <c r="BL33" s="1"/>
  <c r="BM29" i="21"/>
  <c r="BL31"/>
  <c r="BL33" s="1"/>
  <c r="BK29" i="28"/>
  <c r="BJ31"/>
  <c r="BJ33" s="1"/>
  <c r="BK17" i="24"/>
  <c r="BJ19"/>
  <c r="BJ21" s="1"/>
  <c r="BJ17" i="26"/>
  <c r="BI19"/>
  <c r="BI21" s="1"/>
  <c r="BK17" i="17"/>
  <c r="BJ19"/>
  <c r="BJ21" s="1"/>
  <c r="BJ17" i="27"/>
  <c r="BI19"/>
  <c r="BI21" s="1"/>
  <c r="BL31" i="20"/>
  <c r="BL33" s="1"/>
  <c r="BM29"/>
  <c r="BK29" i="27"/>
  <c r="BJ31"/>
  <c r="BJ33" s="1"/>
  <c r="BK17" i="25"/>
  <c r="BJ19"/>
  <c r="BJ21" s="1"/>
  <c r="BK17" i="19"/>
  <c r="BJ19"/>
  <c r="BJ21" s="1"/>
  <c r="BK17" i="21"/>
  <c r="BJ19"/>
  <c r="BJ21" s="1"/>
  <c r="BL31" i="18"/>
  <c r="BL33" s="1"/>
  <c r="BM29"/>
  <c r="BJ17" i="28"/>
  <c r="BI19"/>
  <c r="BI21" s="1"/>
  <c r="BK17" i="16"/>
  <c r="BJ19"/>
  <c r="BJ21" s="1"/>
  <c r="BM29" i="24"/>
  <c r="BL31"/>
  <c r="BL33" s="1"/>
  <c r="BK29" i="26"/>
  <c r="BJ31"/>
  <c r="BJ33" s="1"/>
  <c r="BK17" i="18"/>
  <c r="BJ19"/>
  <c r="BJ21" s="1"/>
  <c r="BM29" i="25"/>
  <c r="BL31"/>
  <c r="BL33" s="1"/>
  <c r="BK17" i="23"/>
  <c r="BJ19"/>
  <c r="BJ21" s="1"/>
  <c r="BK17" i="14"/>
  <c r="BJ19"/>
  <c r="BJ21" s="1"/>
  <c r="BM29"/>
  <c r="BL31"/>
  <c r="BL33" s="1"/>
  <c r="BK17" i="13"/>
  <c r="BJ19"/>
  <c r="BJ21" s="1"/>
  <c r="BM56" i="14"/>
  <c r="BL58"/>
  <c r="BL60" s="1"/>
  <c r="BK56" i="27"/>
  <c r="BJ58"/>
  <c r="BJ60" s="1"/>
  <c r="BK60" i="25"/>
  <c r="BI27" i="36"/>
  <c r="BC52" i="25"/>
  <c r="BA27" i="33"/>
  <c r="BD48" i="26"/>
  <c r="BC50"/>
  <c r="BC52" s="1"/>
  <c r="BL58" i="24"/>
  <c r="BL60" s="1"/>
  <c r="BM56"/>
  <c r="BB52" i="18"/>
  <c r="AZ20" i="33"/>
  <c r="BJ48" i="28"/>
  <c r="BI50"/>
  <c r="BI52" s="1"/>
  <c r="AM48" i="17"/>
  <c r="AL50"/>
  <c r="AL52" s="1"/>
  <c r="BK56" i="28"/>
  <c r="BJ58"/>
  <c r="BJ60" s="1"/>
  <c r="BM56" i="25"/>
  <c r="BL58"/>
  <c r="BE48"/>
  <c r="BD50"/>
  <c r="BD48" i="18"/>
  <c r="BC50"/>
  <c r="BM56" i="13"/>
  <c r="BL58"/>
  <c r="BL60" s="1"/>
  <c r="BM56" i="16"/>
  <c r="BL58"/>
  <c r="BL60" s="1"/>
  <c r="BM56" i="19"/>
  <c r="BL58"/>
  <c r="BL60" s="1"/>
  <c r="BC50" i="27"/>
  <c r="BC52" s="1"/>
  <c r="BD48"/>
  <c r="BD50" i="20"/>
  <c r="BD52" s="1"/>
  <c r="BE48"/>
  <c r="BK60" i="18"/>
  <c r="BI20" i="36"/>
  <c r="BM56" i="20"/>
  <c r="BL58"/>
  <c r="BL60" s="1"/>
  <c r="BD50" i="21"/>
  <c r="BD52" s="1"/>
  <c r="BE48"/>
  <c r="BM56" i="26"/>
  <c r="BL58"/>
  <c r="BL60" s="1"/>
  <c r="BL58" i="21"/>
  <c r="BL60" s="1"/>
  <c r="BM56"/>
  <c r="BM56" i="18"/>
  <c r="BL58"/>
  <c r="BE48" i="24"/>
  <c r="BD50"/>
  <c r="BD52" s="1"/>
  <c r="BM56" i="23"/>
  <c r="BL58"/>
  <c r="BL60" s="1"/>
  <c r="BE48"/>
  <c r="BD50"/>
  <c r="BD52" s="1"/>
  <c r="AL50" i="14"/>
  <c r="AL52" s="1"/>
  <c r="AM48"/>
  <c r="AM48" i="16"/>
  <c r="AL50"/>
  <c r="AL52" s="1"/>
  <c r="BM56" i="17"/>
  <c r="BL58"/>
  <c r="BL60" s="1"/>
  <c r="BE48" i="19"/>
  <c r="BD50"/>
  <c r="BD52" s="1"/>
  <c r="AM48" i="13"/>
  <c r="AL50"/>
  <c r="AL52" s="1"/>
  <c r="BJ19" i="11"/>
  <c r="BK17"/>
  <c r="BI21" i="4"/>
  <c r="BK17" i="10"/>
  <c r="BJ19"/>
  <c r="BJ21" s="1"/>
  <c r="BL17" i="12"/>
  <c r="BK19"/>
  <c r="BK21" s="1"/>
  <c r="BI21" i="11"/>
  <c r="BK17" i="6"/>
  <c r="BJ19"/>
  <c r="BJ21" s="1"/>
  <c r="BJ19" i="4"/>
  <c r="BK17"/>
  <c r="BJ19" i="9"/>
  <c r="BJ21" s="1"/>
  <c r="BK17"/>
  <c r="AL50"/>
  <c r="AL52" s="1"/>
  <c r="AM48"/>
  <c r="AL50" i="6"/>
  <c r="AL52" s="1"/>
  <c r="AM48"/>
  <c r="BM56" i="11"/>
  <c r="BL58"/>
  <c r="BL60" s="1"/>
  <c r="AM48" i="5"/>
  <c r="AL50"/>
  <c r="AL52" s="1"/>
  <c r="BK17" i="2"/>
  <c r="BJ19"/>
  <c r="BJ21" s="1"/>
  <c r="AL50" i="10"/>
  <c r="AL52" s="1"/>
  <c r="AM48"/>
  <c r="AL52" i="4"/>
  <c r="AJ6" i="33"/>
  <c r="AK52" i="11"/>
  <c r="AI13" i="33"/>
  <c r="AM48" i="3"/>
  <c r="AL50"/>
  <c r="AL52" s="1"/>
  <c r="BM29" i="11"/>
  <c r="AN48" i="4"/>
  <c r="AM50"/>
  <c r="AM48" i="11"/>
  <c r="AL50"/>
  <c r="AM48" i="2"/>
  <c r="AL50"/>
  <c r="AL52" s="1"/>
  <c r="BK17" i="5"/>
  <c r="BJ19"/>
  <c r="BJ21" s="1"/>
  <c r="BK17" i="7"/>
  <c r="BJ19"/>
  <c r="BJ21" s="1"/>
  <c r="BI13" i="36"/>
  <c r="BK33" i="11"/>
  <c r="BM29" i="12"/>
  <c r="BL31"/>
  <c r="BL33" s="1"/>
  <c r="BK17" i="3"/>
  <c r="BJ19"/>
  <c r="BJ21" s="1"/>
  <c r="AL50" i="7"/>
  <c r="AL52" s="1"/>
  <c r="AM48"/>
  <c r="AY28" i="33"/>
  <c r="AH17"/>
  <c r="AI31"/>
  <c r="AH29"/>
  <c r="AI32"/>
  <c r="AI33"/>
  <c r="AH30"/>
  <c r="AI15"/>
  <c r="AH18"/>
  <c r="AH19"/>
  <c r="AH14"/>
  <c r="AJ14" i="36"/>
  <c r="AH5" i="33"/>
  <c r="AI10"/>
  <c r="AZ28" i="36"/>
  <c r="AI10"/>
  <c r="AI12"/>
  <c r="AY11"/>
  <c r="AZ32"/>
  <c r="AI5"/>
  <c r="AZ33"/>
  <c r="AI8"/>
  <c r="AH12" i="33"/>
  <c r="AI4" i="36"/>
  <c r="AH4" i="33"/>
  <c r="AZ28"/>
  <c r="AZ30" i="36"/>
  <c r="AI8" i="33"/>
  <c r="AZ31" i="36"/>
  <c r="AI7"/>
  <c r="AH7" i="33"/>
  <c r="AI9" i="36"/>
  <c r="AI11" i="33"/>
  <c r="AZ29" i="36"/>
  <c r="AH26" i="33"/>
  <c r="AI26" i="36"/>
  <c r="AI25"/>
  <c r="AH25" i="33"/>
  <c r="AH24"/>
  <c r="AI24" i="36"/>
  <c r="AI23"/>
  <c r="AH22" i="33"/>
  <c r="AI22" i="36"/>
  <c r="AH21" i="33"/>
  <c r="AI21" i="36"/>
  <c r="AI19" i="33"/>
  <c r="AJ19" i="36"/>
  <c r="AJ18"/>
  <c r="AJ16"/>
  <c r="AH16" i="33"/>
  <c r="AJ17" i="36"/>
  <c r="AK15"/>
  <c r="AI23" i="33"/>
  <c r="BJ52" i="32" l="1"/>
  <c r="BH34" i="33"/>
  <c r="BL48" i="32"/>
  <c r="BK50"/>
  <c r="BE48" i="31"/>
  <c r="BD50"/>
  <c r="BD52" s="1"/>
  <c r="BK17" i="30"/>
  <c r="BJ19"/>
  <c r="BJ21" s="1"/>
  <c r="BE48"/>
  <c r="BD50"/>
  <c r="BD52" s="1"/>
  <c r="BJ19" i="31"/>
  <c r="BJ21" s="1"/>
  <c r="BK17"/>
  <c r="AJ9" i="33"/>
  <c r="AJ15"/>
  <c r="BN29" i="18"/>
  <c r="BM31"/>
  <c r="BM33" s="1"/>
  <c r="BM31" i="19"/>
  <c r="BM33" s="1"/>
  <c r="BN29"/>
  <c r="BL17" i="13"/>
  <c r="BK19"/>
  <c r="BK21" s="1"/>
  <c r="BL17" i="14"/>
  <c r="BK19"/>
  <c r="BK21" s="1"/>
  <c r="BN29" i="25"/>
  <c r="BM31"/>
  <c r="BM33" s="1"/>
  <c r="BL29" i="26"/>
  <c r="BK31"/>
  <c r="BK33" s="1"/>
  <c r="BL17" i="16"/>
  <c r="BK19"/>
  <c r="BK21" s="1"/>
  <c r="BL17" i="19"/>
  <c r="BK19"/>
  <c r="BK21" s="1"/>
  <c r="BL29" i="27"/>
  <c r="BK31"/>
  <c r="BK33" s="1"/>
  <c r="BK17"/>
  <c r="BJ19"/>
  <c r="BJ21" s="1"/>
  <c r="BK17" i="26"/>
  <c r="BJ19"/>
  <c r="BJ21" s="1"/>
  <c r="BL29" i="28"/>
  <c r="BK31"/>
  <c r="BK33" s="1"/>
  <c r="BN29" i="13"/>
  <c r="BM31"/>
  <c r="BM33" s="1"/>
  <c r="BN29" i="16"/>
  <c r="BM31"/>
  <c r="BM33" s="1"/>
  <c r="BM31" i="20"/>
  <c r="BM33" s="1"/>
  <c r="BN29"/>
  <c r="BM31" i="23"/>
  <c r="BM33" s="1"/>
  <c r="BN29"/>
  <c r="BL17" i="20"/>
  <c r="BK19"/>
  <c r="BK21" s="1"/>
  <c r="BN29" i="14"/>
  <c r="BM31"/>
  <c r="BM33" s="1"/>
  <c r="BL17" i="23"/>
  <c r="BK19"/>
  <c r="BK21" s="1"/>
  <c r="BL17" i="18"/>
  <c r="BK19"/>
  <c r="BK21" s="1"/>
  <c r="BN29" i="24"/>
  <c r="BM31"/>
  <c r="BM33" s="1"/>
  <c r="BK17" i="28"/>
  <c r="BJ19"/>
  <c r="BJ21" s="1"/>
  <c r="BL17" i="21"/>
  <c r="BK19"/>
  <c r="BK21" s="1"/>
  <c r="BK19" i="25"/>
  <c r="BK21" s="1"/>
  <c r="BL17"/>
  <c r="BL17" i="17"/>
  <c r="BK19"/>
  <c r="BK21" s="1"/>
  <c r="BL17" i="24"/>
  <c r="BK19"/>
  <c r="BK21" s="1"/>
  <c r="BM31" i="21"/>
  <c r="BM33" s="1"/>
  <c r="BN29"/>
  <c r="BN29" i="17"/>
  <c r="BM31"/>
  <c r="BM33" s="1"/>
  <c r="AN48" i="14"/>
  <c r="AM50"/>
  <c r="AM52" s="1"/>
  <c r="BL60" i="18"/>
  <c r="BJ20" i="36"/>
  <c r="BF48" i="20"/>
  <c r="BE50"/>
  <c r="BE52" s="1"/>
  <c r="BB27" i="33"/>
  <c r="BD52" i="25"/>
  <c r="BN56" i="24"/>
  <c r="BM58"/>
  <c r="BM60" s="1"/>
  <c r="AN48" i="13"/>
  <c r="AM50"/>
  <c r="AM52" s="1"/>
  <c r="BN56" i="17"/>
  <c r="BM58"/>
  <c r="BM60" s="1"/>
  <c r="BN56" i="23"/>
  <c r="BM58"/>
  <c r="BM60" s="1"/>
  <c r="BM58" i="18"/>
  <c r="BN56"/>
  <c r="BM58" i="26"/>
  <c r="BM60" s="1"/>
  <c r="BN56"/>
  <c r="BN56" i="20"/>
  <c r="BM58"/>
  <c r="BM60" s="1"/>
  <c r="BN56" i="19"/>
  <c r="BM58"/>
  <c r="BM60" s="1"/>
  <c r="BN56" i="13"/>
  <c r="BM58"/>
  <c r="BM60" s="1"/>
  <c r="BE50" i="25"/>
  <c r="BF48"/>
  <c r="BL56" i="28"/>
  <c r="BK58"/>
  <c r="BK60" s="1"/>
  <c r="BJ50"/>
  <c r="BJ52" s="1"/>
  <c r="BK48"/>
  <c r="BK58" i="27"/>
  <c r="BK60" s="1"/>
  <c r="BL56"/>
  <c r="BN56" i="21"/>
  <c r="BM58"/>
  <c r="BM60" s="1"/>
  <c r="BE50"/>
  <c r="BE52" s="1"/>
  <c r="BF48"/>
  <c r="BE48" i="27"/>
  <c r="BD50"/>
  <c r="BD52" s="1"/>
  <c r="BC52" i="18"/>
  <c r="BA20" i="33"/>
  <c r="BL60" i="25"/>
  <c r="BJ27" i="36"/>
  <c r="BE50" i="19"/>
  <c r="BE52" s="1"/>
  <c r="BF48"/>
  <c r="AN48" i="16"/>
  <c r="AM50"/>
  <c r="AM52" s="1"/>
  <c r="BF48" i="23"/>
  <c r="BE50"/>
  <c r="BE52" s="1"/>
  <c r="BE50" i="24"/>
  <c r="BE52" s="1"/>
  <c r="BF48"/>
  <c r="BN56" i="16"/>
  <c r="BM58"/>
  <c r="BM60" s="1"/>
  <c r="BE48" i="18"/>
  <c r="BD50"/>
  <c r="BN56" i="25"/>
  <c r="BM58"/>
  <c r="AM50" i="17"/>
  <c r="AM52" s="1"/>
  <c r="AN48"/>
  <c r="BE48" i="26"/>
  <c r="BD50"/>
  <c r="BD52" s="1"/>
  <c r="BM58" i="14"/>
  <c r="BM60" s="1"/>
  <c r="BN56"/>
  <c r="AL52" i="11"/>
  <c r="AJ13" i="33"/>
  <c r="AN48" i="10"/>
  <c r="AM50"/>
  <c r="AM52" s="1"/>
  <c r="AM50" i="6"/>
  <c r="AM52" s="1"/>
  <c r="AN48"/>
  <c r="BK19" i="9"/>
  <c r="BK21" s="1"/>
  <c r="BL17"/>
  <c r="BL17" i="3"/>
  <c r="BK19"/>
  <c r="BK21" s="1"/>
  <c r="BL17" i="5"/>
  <c r="BK19"/>
  <c r="BK21" s="1"/>
  <c r="AN48" i="11"/>
  <c r="AM50"/>
  <c r="BN29"/>
  <c r="BM31"/>
  <c r="AN48" i="5"/>
  <c r="AM50"/>
  <c r="AM52" s="1"/>
  <c r="BL17" i="6"/>
  <c r="BK19"/>
  <c r="BK21" s="1"/>
  <c r="BM17" i="12"/>
  <c r="BL19"/>
  <c r="BL21" s="1"/>
  <c r="AN48" i="7"/>
  <c r="AM50"/>
  <c r="AM52" s="1"/>
  <c r="AM52" i="4"/>
  <c r="AK6" i="33"/>
  <c r="AN48" i="9"/>
  <c r="AM50"/>
  <c r="AM52" s="1"/>
  <c r="BK19" i="4"/>
  <c r="BL17"/>
  <c r="BK19" i="11"/>
  <c r="BL17"/>
  <c r="BN29" i="12"/>
  <c r="BM31"/>
  <c r="BM33" s="1"/>
  <c r="BL17" i="7"/>
  <c r="BK19"/>
  <c r="BK21" s="1"/>
  <c r="AN48" i="2"/>
  <c r="AM50"/>
  <c r="AM52" s="1"/>
  <c r="AO48" i="4"/>
  <c r="AN50"/>
  <c r="AN48" i="3"/>
  <c r="AM50"/>
  <c r="AM52" s="1"/>
  <c r="BL17" i="2"/>
  <c r="BK19"/>
  <c r="BK21" s="1"/>
  <c r="BN56" i="11"/>
  <c r="BM58"/>
  <c r="BM60" s="1"/>
  <c r="BJ21" i="4"/>
  <c r="BL17" i="10"/>
  <c r="BK19"/>
  <c r="BK21" s="1"/>
  <c r="BJ21" i="11"/>
  <c r="AI18" i="33"/>
  <c r="AI17"/>
  <c r="AI30"/>
  <c r="AJ33"/>
  <c r="AI29"/>
  <c r="AJ32"/>
  <c r="AJ31"/>
  <c r="AI14"/>
  <c r="AK14" i="36"/>
  <c r="AJ12"/>
  <c r="AI12" i="33"/>
  <c r="BA32" i="36"/>
  <c r="AJ7"/>
  <c r="AJ5"/>
  <c r="AI5" i="33"/>
  <c r="AJ8" i="36"/>
  <c r="AJ4"/>
  <c r="BA28"/>
  <c r="AJ10" i="33"/>
  <c r="AJ9" i="36"/>
  <c r="AI7" i="33"/>
  <c r="BA30" i="36"/>
  <c r="BA31"/>
  <c r="BA33"/>
  <c r="AJ10"/>
  <c r="AZ11"/>
  <c r="BA29"/>
  <c r="AJ8" i="33"/>
  <c r="AI4"/>
  <c r="AJ11"/>
  <c r="BA28"/>
  <c r="AJ26" i="36"/>
  <c r="AI26" i="33"/>
  <c r="AI25"/>
  <c r="AJ25" i="36"/>
  <c r="AJ24"/>
  <c r="AI24" i="33"/>
  <c r="AJ23" i="36"/>
  <c r="AI22" i="33"/>
  <c r="AJ22" i="36"/>
  <c r="AJ21"/>
  <c r="AI21" i="33"/>
  <c r="AK19" i="36"/>
  <c r="AJ19" i="33"/>
  <c r="AK18" i="36"/>
  <c r="AI16" i="33"/>
  <c r="AK16" i="36"/>
  <c r="AK17"/>
  <c r="AL15"/>
  <c r="AK9" i="33"/>
  <c r="AJ23"/>
  <c r="BK52" i="32" l="1"/>
  <c r="BI34" i="33"/>
  <c r="BM48" i="32"/>
  <c r="BL50"/>
  <c r="BL17" i="31"/>
  <c r="BK19"/>
  <c r="BK21" s="1"/>
  <c r="BL17" i="30"/>
  <c r="BK19"/>
  <c r="BK21" s="1"/>
  <c r="BF48"/>
  <c r="BE50"/>
  <c r="BE52" s="1"/>
  <c r="BE50" i="31"/>
  <c r="BE52" s="1"/>
  <c r="BF48"/>
  <c r="AK15" i="33"/>
  <c r="BL19" i="25"/>
  <c r="BL21" s="1"/>
  <c r="BM17"/>
  <c r="BN31" i="23"/>
  <c r="BN33" s="1"/>
  <c r="BO29"/>
  <c r="BO29" i="19"/>
  <c r="BN31"/>
  <c r="BN33" s="1"/>
  <c r="BO29" i="17"/>
  <c r="BN31"/>
  <c r="BN33" s="1"/>
  <c r="BM17" i="24"/>
  <c r="BL19"/>
  <c r="BL21" s="1"/>
  <c r="BL17" i="28"/>
  <c r="BK19"/>
  <c r="BK21" s="1"/>
  <c r="BM17" i="18"/>
  <c r="BL19"/>
  <c r="BL21" s="1"/>
  <c r="BO29" i="14"/>
  <c r="BN31"/>
  <c r="BN33" s="1"/>
  <c r="BO29" i="16"/>
  <c r="BN31"/>
  <c r="BN33" s="1"/>
  <c r="BM29" i="28"/>
  <c r="BL31"/>
  <c r="BL33" s="1"/>
  <c r="BL17" i="27"/>
  <c r="BK19"/>
  <c r="BK21" s="1"/>
  <c r="BM17" i="19"/>
  <c r="BL19"/>
  <c r="BL21" s="1"/>
  <c r="BM29" i="26"/>
  <c r="BL31"/>
  <c r="BL33" s="1"/>
  <c r="BM17" i="14"/>
  <c r="BL19"/>
  <c r="BL21" s="1"/>
  <c r="BO29" i="21"/>
  <c r="BN31"/>
  <c r="BN33" s="1"/>
  <c r="BO29" i="20"/>
  <c r="BN31"/>
  <c r="BN33" s="1"/>
  <c r="BM17" i="17"/>
  <c r="BL19"/>
  <c r="BL21" s="1"/>
  <c r="BL19" i="21"/>
  <c r="BL21" s="1"/>
  <c r="BM17"/>
  <c r="BO29" i="24"/>
  <c r="BN31"/>
  <c r="BN33" s="1"/>
  <c r="BM17" i="23"/>
  <c r="BL19"/>
  <c r="BL21" s="1"/>
  <c r="BL19" i="20"/>
  <c r="BL21" s="1"/>
  <c r="BM17"/>
  <c r="BO29" i="13"/>
  <c r="BN31"/>
  <c r="BN33" s="1"/>
  <c r="BL17" i="26"/>
  <c r="BK19"/>
  <c r="BK21" s="1"/>
  <c r="BM29" i="27"/>
  <c r="BL31"/>
  <c r="BL33" s="1"/>
  <c r="BM17" i="16"/>
  <c r="BL19"/>
  <c r="BL21" s="1"/>
  <c r="BO29" i="25"/>
  <c r="BN31"/>
  <c r="BN33" s="1"/>
  <c r="BL19" i="13"/>
  <c r="BL21" s="1"/>
  <c r="BM17"/>
  <c r="BO29" i="18"/>
  <c r="BN31"/>
  <c r="BN33" s="1"/>
  <c r="BO56" i="14"/>
  <c r="BN58"/>
  <c r="BN60" s="1"/>
  <c r="AO48" i="17"/>
  <c r="AN50"/>
  <c r="AN52" s="1"/>
  <c r="BD52" i="18"/>
  <c r="BB20" i="33"/>
  <c r="BG48" i="24"/>
  <c r="BF50"/>
  <c r="BF52" s="1"/>
  <c r="BK50" i="28"/>
  <c r="BK52" s="1"/>
  <c r="BL48"/>
  <c r="BG48" i="25"/>
  <c r="BF50"/>
  <c r="BO56" i="26"/>
  <c r="BN58"/>
  <c r="BN60" s="1"/>
  <c r="BE50" i="18"/>
  <c r="BF48"/>
  <c r="AO48" i="16"/>
  <c r="AN50"/>
  <c r="AN52" s="1"/>
  <c r="BF48" i="27"/>
  <c r="BE50"/>
  <c r="BE52" s="1"/>
  <c r="BN58" i="21"/>
  <c r="BN60" s="1"/>
  <c r="BO56"/>
  <c r="BE52" i="25"/>
  <c r="BC27" i="33"/>
  <c r="BO56" i="19"/>
  <c r="BN58"/>
  <c r="BN60" s="1"/>
  <c r="BO56" i="23"/>
  <c r="BN58"/>
  <c r="BN60" s="1"/>
  <c r="AN50" i="13"/>
  <c r="AN52" s="1"/>
  <c r="AO48"/>
  <c r="BM60" i="25"/>
  <c r="BK27" i="36"/>
  <c r="BG48" i="19"/>
  <c r="BF50"/>
  <c r="BF52" s="1"/>
  <c r="BF50" i="21"/>
  <c r="BF52" s="1"/>
  <c r="BG48"/>
  <c r="BL58" i="27"/>
  <c r="BL60" s="1"/>
  <c r="BM56"/>
  <c r="BO56" i="18"/>
  <c r="BN58"/>
  <c r="BF48" i="26"/>
  <c r="BE50"/>
  <c r="BE52" s="1"/>
  <c r="BO56" i="25"/>
  <c r="BN58"/>
  <c r="BO56" i="16"/>
  <c r="BN58"/>
  <c r="BN60" s="1"/>
  <c r="BG48" i="23"/>
  <c r="BF50"/>
  <c r="BF52" s="1"/>
  <c r="BL58" i="28"/>
  <c r="BL60" s="1"/>
  <c r="BM56"/>
  <c r="BO56" i="13"/>
  <c r="BN58"/>
  <c r="BN60" s="1"/>
  <c r="BO56" i="20"/>
  <c r="BN58"/>
  <c r="BN60" s="1"/>
  <c r="BM60" i="18"/>
  <c r="BK20" i="36"/>
  <c r="BO56" i="17"/>
  <c r="BN58"/>
  <c r="BN60" s="1"/>
  <c r="BN58" i="24"/>
  <c r="BN60" s="1"/>
  <c r="BO56"/>
  <c r="BG48" i="20"/>
  <c r="BF50"/>
  <c r="BF52" s="1"/>
  <c r="AN50" i="14"/>
  <c r="AN52" s="1"/>
  <c r="AO48"/>
  <c r="BM17" i="4"/>
  <c r="BL19"/>
  <c r="AM52" i="11"/>
  <c r="AK13" i="33"/>
  <c r="AO48" i="6"/>
  <c r="AN50"/>
  <c r="AN52" s="1"/>
  <c r="BM17" i="10"/>
  <c r="BL19"/>
  <c r="BL21" s="1"/>
  <c r="BO56" i="11"/>
  <c r="BN58"/>
  <c r="BN60" s="1"/>
  <c r="AN50" i="3"/>
  <c r="AN52" s="1"/>
  <c r="AO48"/>
  <c r="AN50" i="2"/>
  <c r="AN52" s="1"/>
  <c r="AO48"/>
  <c r="BO29" i="12"/>
  <c r="BN31"/>
  <c r="BN33" s="1"/>
  <c r="BK21" i="4"/>
  <c r="BN17" i="12"/>
  <c r="BM19"/>
  <c r="BM21" s="1"/>
  <c r="AO48" i="5"/>
  <c r="AN50"/>
  <c r="AN52" s="1"/>
  <c r="AO48" i="11"/>
  <c r="AN50"/>
  <c r="BM17" i="3"/>
  <c r="BL19"/>
  <c r="BL21" s="1"/>
  <c r="AN52" i="4"/>
  <c r="AL6" i="33"/>
  <c r="BM17" i="11"/>
  <c r="BK13" i="36"/>
  <c r="BM33" i="11"/>
  <c r="BL19" i="9"/>
  <c r="BL21" s="1"/>
  <c r="BM17"/>
  <c r="BL19" i="2"/>
  <c r="BL21" s="1"/>
  <c r="BM17"/>
  <c r="AP48" i="4"/>
  <c r="AO50"/>
  <c r="BM17" i="7"/>
  <c r="BL19"/>
  <c r="BL21" s="1"/>
  <c r="BK21" i="11"/>
  <c r="AN50" i="9"/>
  <c r="AN52" s="1"/>
  <c r="AO48"/>
  <c r="AO48" i="7"/>
  <c r="AN50"/>
  <c r="AN52" s="1"/>
  <c r="BM17" i="6"/>
  <c r="BL19"/>
  <c r="BL21" s="1"/>
  <c r="BO29" i="11"/>
  <c r="BN31"/>
  <c r="BM17" i="5"/>
  <c r="BL19"/>
  <c r="BL21" s="1"/>
  <c r="AO48" i="10"/>
  <c r="AN50"/>
  <c r="AN52" s="1"/>
  <c r="AJ18" i="33"/>
  <c r="AJ17"/>
  <c r="AK33"/>
  <c r="AK31"/>
  <c r="AK32"/>
  <c r="AJ29"/>
  <c r="AJ30"/>
  <c r="AJ14"/>
  <c r="AL14" i="36"/>
  <c r="AK7"/>
  <c r="AK5"/>
  <c r="AK10"/>
  <c r="AK4"/>
  <c r="AK12"/>
  <c r="BA11"/>
  <c r="AJ5" i="33"/>
  <c r="BB31" i="36"/>
  <c r="BB28" i="33"/>
  <c r="BB29" i="36"/>
  <c r="AK8"/>
  <c r="AJ4" i="33"/>
  <c r="AK11"/>
  <c r="BB33" i="36"/>
  <c r="BB30"/>
  <c r="BB32"/>
  <c r="BB28"/>
  <c r="AK8" i="33"/>
  <c r="AJ7"/>
  <c r="AK9" i="36"/>
  <c r="AJ12" i="33"/>
  <c r="AK10"/>
  <c r="AK26" i="36"/>
  <c r="AJ26" i="33"/>
  <c r="AJ25"/>
  <c r="AK25" i="36"/>
  <c r="AJ24" i="33"/>
  <c r="AK24" i="36"/>
  <c r="AK23"/>
  <c r="AK22"/>
  <c r="AJ22" i="33"/>
  <c r="AJ21"/>
  <c r="AK21" i="36"/>
  <c r="AL19"/>
  <c r="AK19" i="33"/>
  <c r="AL18" i="36"/>
  <c r="AJ16" i="33"/>
  <c r="AL16" i="36"/>
  <c r="AL17"/>
  <c r="AM15"/>
  <c r="AL15" i="33"/>
  <c r="AK23"/>
  <c r="BN48" i="32" l="1"/>
  <c r="BM50"/>
  <c r="BL52"/>
  <c r="BJ34" i="33"/>
  <c r="BG48" i="31"/>
  <c r="BF50"/>
  <c r="BF52" s="1"/>
  <c r="BM17" i="30"/>
  <c r="BL19"/>
  <c r="BL21" s="1"/>
  <c r="BG48"/>
  <c r="BF50"/>
  <c r="BF52" s="1"/>
  <c r="BL19" i="31"/>
  <c r="BL21" s="1"/>
  <c r="BM17"/>
  <c r="AL9" i="33"/>
  <c r="BM19" i="21"/>
  <c r="BM21" s="1"/>
  <c r="BN17"/>
  <c r="BO31" i="23"/>
  <c r="BO33" s="1"/>
  <c r="BP29"/>
  <c r="BP29" i="18"/>
  <c r="BO31"/>
  <c r="BO33" s="1"/>
  <c r="BP29" i="25"/>
  <c r="BO31"/>
  <c r="BO33" s="1"/>
  <c r="BN29" i="27"/>
  <c r="BM31"/>
  <c r="BM33" s="1"/>
  <c r="BP29" i="13"/>
  <c r="BO31"/>
  <c r="BO33" s="1"/>
  <c r="BN17" i="23"/>
  <c r="BM19"/>
  <c r="BM21" s="1"/>
  <c r="BO31" i="20"/>
  <c r="BO33" s="1"/>
  <c r="BP29"/>
  <c r="BN17" i="14"/>
  <c r="BM19"/>
  <c r="BM21" s="1"/>
  <c r="BN17" i="19"/>
  <c r="BM19"/>
  <c r="BM21" s="1"/>
  <c r="BN29" i="28"/>
  <c r="BM31"/>
  <c r="BM33" s="1"/>
  <c r="BP29" i="14"/>
  <c r="BO31"/>
  <c r="BO33" s="1"/>
  <c r="BM17" i="28"/>
  <c r="BL19"/>
  <c r="BL21" s="1"/>
  <c r="BP29" i="17"/>
  <c r="BO31"/>
  <c r="BO33" s="1"/>
  <c r="BM19" i="13"/>
  <c r="BM21" s="1"/>
  <c r="BN17"/>
  <c r="BN17" i="20"/>
  <c r="BM19"/>
  <c r="BM21" s="1"/>
  <c r="BN17" i="25"/>
  <c r="BM19"/>
  <c r="BM21" s="1"/>
  <c r="BN17" i="16"/>
  <c r="BM19"/>
  <c r="BM21" s="1"/>
  <c r="BM17" i="26"/>
  <c r="BL19"/>
  <c r="BL21" s="1"/>
  <c r="BO31" i="24"/>
  <c r="BO33" s="1"/>
  <c r="BP29"/>
  <c r="BN17" i="17"/>
  <c r="BM19"/>
  <c r="BM21" s="1"/>
  <c r="BP29" i="21"/>
  <c r="BO31"/>
  <c r="BO33" s="1"/>
  <c r="BM31" i="26"/>
  <c r="BM33" s="1"/>
  <c r="BN29"/>
  <c r="BM17" i="27"/>
  <c r="BL19"/>
  <c r="BL21" s="1"/>
  <c r="BP29" i="16"/>
  <c r="BO31"/>
  <c r="BO33" s="1"/>
  <c r="BN17" i="18"/>
  <c r="BM19"/>
  <c r="BM21" s="1"/>
  <c r="BN17" i="24"/>
  <c r="BM19"/>
  <c r="BM21" s="1"/>
  <c r="BO31" i="19"/>
  <c r="BO33" s="1"/>
  <c r="BP29"/>
  <c r="AP48" i="14"/>
  <c r="AO50"/>
  <c r="AO52" s="1"/>
  <c r="BO58" i="24"/>
  <c r="BO60" s="1"/>
  <c r="BP56"/>
  <c r="BN60" i="25"/>
  <c r="BL27" i="36"/>
  <c r="BN60" i="18"/>
  <c r="BL20" i="36"/>
  <c r="BH48" i="21"/>
  <c r="BG50"/>
  <c r="BG52" s="1"/>
  <c r="BG48" i="18"/>
  <c r="BF50"/>
  <c r="BF52" i="25"/>
  <c r="BD27" i="33"/>
  <c r="BP56" i="13"/>
  <c r="BO58"/>
  <c r="BO60" s="1"/>
  <c r="BG50" i="23"/>
  <c r="BG52" s="1"/>
  <c r="BH48"/>
  <c r="BP56" i="25"/>
  <c r="BO58"/>
  <c r="BO58" i="18"/>
  <c r="BP56"/>
  <c r="BP56" i="23"/>
  <c r="BO58"/>
  <c r="BO60" s="1"/>
  <c r="BF50" i="27"/>
  <c r="BF52" s="1"/>
  <c r="BG48"/>
  <c r="BE52" i="18"/>
  <c r="BC20" i="33"/>
  <c r="BH48" i="25"/>
  <c r="BG50"/>
  <c r="BH48" i="24"/>
  <c r="BG50"/>
  <c r="BG52" s="1"/>
  <c r="AO50" i="17"/>
  <c r="AO52" s="1"/>
  <c r="AP48"/>
  <c r="BN56" i="28"/>
  <c r="BM58"/>
  <c r="BM60" s="1"/>
  <c r="BN56" i="27"/>
  <c r="BM58"/>
  <c r="BM60" s="1"/>
  <c r="AP48" i="13"/>
  <c r="AO50"/>
  <c r="AO52" s="1"/>
  <c r="BP56" i="21"/>
  <c r="BO58"/>
  <c r="BO60" s="1"/>
  <c r="BM48" i="28"/>
  <c r="BL50"/>
  <c r="BL52" s="1"/>
  <c r="BH48" i="20"/>
  <c r="BG50"/>
  <c r="BG52" s="1"/>
  <c r="BP56" i="17"/>
  <c r="BO58"/>
  <c r="BO60" s="1"/>
  <c r="BP56" i="20"/>
  <c r="BO58"/>
  <c r="BO60" s="1"/>
  <c r="BP56" i="16"/>
  <c r="BO58"/>
  <c r="BO60" s="1"/>
  <c r="BF50" i="26"/>
  <c r="BF52" s="1"/>
  <c r="BG48"/>
  <c r="BH48" i="19"/>
  <c r="BG50"/>
  <c r="BG52" s="1"/>
  <c r="BP56"/>
  <c r="BO58"/>
  <c r="BO60" s="1"/>
  <c r="AP48" i="16"/>
  <c r="AO50"/>
  <c r="AO52" s="1"/>
  <c r="BO58" i="26"/>
  <c r="BO60" s="1"/>
  <c r="BP56"/>
  <c r="BP56" i="14"/>
  <c r="BO58"/>
  <c r="BO60" s="1"/>
  <c r="AP48" i="9"/>
  <c r="AO50"/>
  <c r="AO52" s="1"/>
  <c r="BM19" i="2"/>
  <c r="BM21" s="1"/>
  <c r="BN17"/>
  <c r="AN52" i="11"/>
  <c r="AL13" i="33"/>
  <c r="AP48" i="3"/>
  <c r="AO50"/>
  <c r="AO52" s="1"/>
  <c r="BN17" i="5"/>
  <c r="BM19"/>
  <c r="BM21" s="1"/>
  <c r="BN17" i="6"/>
  <c r="BM19"/>
  <c r="BM21" s="1"/>
  <c r="BM19" i="7"/>
  <c r="BM21" s="1"/>
  <c r="BN17"/>
  <c r="AP48" i="11"/>
  <c r="AO50"/>
  <c r="BO17" i="12"/>
  <c r="BN19"/>
  <c r="BN21" s="1"/>
  <c r="BP29"/>
  <c r="BO31"/>
  <c r="BO33" s="1"/>
  <c r="BN17" i="10"/>
  <c r="BM19"/>
  <c r="BM21" s="1"/>
  <c r="BL13" i="36"/>
  <c r="BN33" i="11"/>
  <c r="AO52" i="4"/>
  <c r="AM6" i="33"/>
  <c r="BN17" i="9"/>
  <c r="BM19"/>
  <c r="BM21" s="1"/>
  <c r="AO50" i="2"/>
  <c r="AO52" s="1"/>
  <c r="AP48"/>
  <c r="BL21" i="4"/>
  <c r="AP48" i="10"/>
  <c r="AO50"/>
  <c r="AO52" s="1"/>
  <c r="BO31" i="11"/>
  <c r="BP29"/>
  <c r="AP48" i="7"/>
  <c r="AO50"/>
  <c r="AO52" s="1"/>
  <c r="AQ48" i="4"/>
  <c r="AP50"/>
  <c r="BM19" i="11"/>
  <c r="BN17"/>
  <c r="BN17" i="3"/>
  <c r="BM19"/>
  <c r="BM21" s="1"/>
  <c r="AP48" i="5"/>
  <c r="AO50"/>
  <c r="AO52" s="1"/>
  <c r="BP56" i="11"/>
  <c r="BO58"/>
  <c r="BO60" s="1"/>
  <c r="AP48" i="6"/>
  <c r="AO50"/>
  <c r="AO52" s="1"/>
  <c r="BN17" i="4"/>
  <c r="BM19"/>
  <c r="AK29" i="33"/>
  <c r="AL31"/>
  <c r="AK17"/>
  <c r="AL32"/>
  <c r="AK30"/>
  <c r="AL33"/>
  <c r="AK18"/>
  <c r="AK14"/>
  <c r="AM14" i="36"/>
  <c r="AL8"/>
  <c r="BC31"/>
  <c r="AL10" i="33"/>
  <c r="AL12" i="36"/>
  <c r="AL9"/>
  <c r="AL8" i="33"/>
  <c r="AK5"/>
  <c r="BC29" i="36"/>
  <c r="BC28" i="33"/>
  <c r="AL5" i="36"/>
  <c r="AL7"/>
  <c r="BC33"/>
  <c r="AL11" i="33"/>
  <c r="BC32" i="36"/>
  <c r="BC30"/>
  <c r="BC28"/>
  <c r="AL10"/>
  <c r="BB11"/>
  <c r="AK12" i="33"/>
  <c r="AK4"/>
  <c r="AL4" i="36"/>
  <c r="AK7" i="33"/>
  <c r="AL26" i="36"/>
  <c r="AK26" i="33"/>
  <c r="AK25"/>
  <c r="AL25" i="36"/>
  <c r="AL24"/>
  <c r="AK24" i="33"/>
  <c r="AL23" i="36"/>
  <c r="AL22"/>
  <c r="AK22" i="33"/>
  <c r="AL21" i="36"/>
  <c r="AK21" i="33"/>
  <c r="AM19" i="36"/>
  <c r="AL18" i="33"/>
  <c r="AM18" i="36"/>
  <c r="AK16" i="33"/>
  <c r="AM16" i="36"/>
  <c r="AM17"/>
  <c r="AN15"/>
  <c r="AM9" i="33"/>
  <c r="AL23"/>
  <c r="BM52" i="32" l="1"/>
  <c r="BK34" i="33"/>
  <c r="BO48" i="32"/>
  <c r="BN50"/>
  <c r="BN17" i="31"/>
  <c r="BM19"/>
  <c r="BM21" s="1"/>
  <c r="BN17" i="30"/>
  <c r="BM19"/>
  <c r="BM21" s="1"/>
  <c r="BH48"/>
  <c r="BG50"/>
  <c r="BG52" s="1"/>
  <c r="BH48" i="31"/>
  <c r="BG50"/>
  <c r="BG52" s="1"/>
  <c r="BP31" i="19"/>
  <c r="BP33" s="1"/>
  <c r="BQ29"/>
  <c r="BP31" i="24"/>
  <c r="BP33" s="1"/>
  <c r="BQ29"/>
  <c r="BP31" i="20"/>
  <c r="BP33" s="1"/>
  <c r="BQ29"/>
  <c r="BP31" i="23"/>
  <c r="BP33" s="1"/>
  <c r="BQ29"/>
  <c r="BO17" i="18"/>
  <c r="BN19"/>
  <c r="BN21" s="1"/>
  <c r="BN17" i="27"/>
  <c r="BM19"/>
  <c r="BM21" s="1"/>
  <c r="BQ29" i="21"/>
  <c r="BP31"/>
  <c r="BP33" s="1"/>
  <c r="BO17" i="16"/>
  <c r="BN19"/>
  <c r="BN21" s="1"/>
  <c r="BO17" i="20"/>
  <c r="BN19"/>
  <c r="BN21" s="1"/>
  <c r="BP31" i="17"/>
  <c r="BP33" s="1"/>
  <c r="BQ29"/>
  <c r="BQ29" i="14"/>
  <c r="BP31"/>
  <c r="BP33" s="1"/>
  <c r="BO17" i="19"/>
  <c r="BN19"/>
  <c r="BN21" s="1"/>
  <c r="BQ29" i="13"/>
  <c r="BP31"/>
  <c r="BP33" s="1"/>
  <c r="BQ29" i="25"/>
  <c r="BP31"/>
  <c r="BP33" s="1"/>
  <c r="BO29" i="26"/>
  <c r="BN31"/>
  <c r="BN33" s="1"/>
  <c r="BO17" i="13"/>
  <c r="BN19"/>
  <c r="BN21" s="1"/>
  <c r="BN19" i="21"/>
  <c r="BN21" s="1"/>
  <c r="BO17"/>
  <c r="BO17" i="24"/>
  <c r="BN19"/>
  <c r="BN21" s="1"/>
  <c r="BQ29" i="16"/>
  <c r="BP31"/>
  <c r="BP33" s="1"/>
  <c r="BO17" i="17"/>
  <c r="BN19"/>
  <c r="BN21" s="1"/>
  <c r="BN17" i="26"/>
  <c r="BM19"/>
  <c r="BM21" s="1"/>
  <c r="BO17" i="25"/>
  <c r="BN19"/>
  <c r="BN21" s="1"/>
  <c r="BN17" i="28"/>
  <c r="BM19"/>
  <c r="BM21" s="1"/>
  <c r="BO29"/>
  <c r="BN31"/>
  <c r="BN33" s="1"/>
  <c r="BO17" i="14"/>
  <c r="BN19"/>
  <c r="BN21" s="1"/>
  <c r="BO17" i="23"/>
  <c r="BN19"/>
  <c r="BN21" s="1"/>
  <c r="BO29" i="27"/>
  <c r="BN31"/>
  <c r="BN33" s="1"/>
  <c r="BQ29" i="18"/>
  <c r="BP31"/>
  <c r="BP33" s="1"/>
  <c r="BO60" i="25"/>
  <c r="BM27" i="36"/>
  <c r="BF52" i="18"/>
  <c r="BD20" i="33"/>
  <c r="BQ56" i="24"/>
  <c r="BP58"/>
  <c r="BP60" s="1"/>
  <c r="BQ56" i="14"/>
  <c r="BP58"/>
  <c r="BP60" s="1"/>
  <c r="AQ48" i="16"/>
  <c r="AP50"/>
  <c r="AP52" s="1"/>
  <c r="BI48" i="19"/>
  <c r="BH50"/>
  <c r="BH52" s="1"/>
  <c r="BQ56" i="16"/>
  <c r="BP58"/>
  <c r="BP60" s="1"/>
  <c r="BQ56" i="17"/>
  <c r="BP58"/>
  <c r="BP60" s="1"/>
  <c r="BN48" i="28"/>
  <c r="BM50"/>
  <c r="BM52" s="1"/>
  <c r="AP50" i="13"/>
  <c r="AP52" s="1"/>
  <c r="AQ48"/>
  <c r="BO56" i="28"/>
  <c r="BN58"/>
  <c r="BN60" s="1"/>
  <c r="BI48" i="24"/>
  <c r="BH50"/>
  <c r="BH52" s="1"/>
  <c r="BQ56" i="23"/>
  <c r="BP58"/>
  <c r="BP60" s="1"/>
  <c r="BP58" i="25"/>
  <c r="BQ56"/>
  <c r="BQ56" i="13"/>
  <c r="BP58"/>
  <c r="BP60" s="1"/>
  <c r="BH48" i="18"/>
  <c r="BG50"/>
  <c r="BP58" i="26"/>
  <c r="BP60" s="1"/>
  <c r="BQ56"/>
  <c r="BH48"/>
  <c r="BG50"/>
  <c r="BG52" s="1"/>
  <c r="AQ48" i="17"/>
  <c r="AP50"/>
  <c r="AP52" s="1"/>
  <c r="BG52" i="25"/>
  <c r="BE27" i="33"/>
  <c r="BH48" i="27"/>
  <c r="BG50"/>
  <c r="BG52" s="1"/>
  <c r="BQ56" i="18"/>
  <c r="BP58"/>
  <c r="BI48" i="23"/>
  <c r="BH50"/>
  <c r="BH52" s="1"/>
  <c r="BQ56" i="19"/>
  <c r="BP58"/>
  <c r="BP60" s="1"/>
  <c r="BP58" i="20"/>
  <c r="BP60" s="1"/>
  <c r="BQ56"/>
  <c r="BI48"/>
  <c r="BH50"/>
  <c r="BH52" s="1"/>
  <c r="BP58" i="21"/>
  <c r="BP60" s="1"/>
  <c r="BQ56"/>
  <c r="BN58" i="27"/>
  <c r="BN60" s="1"/>
  <c r="BO56"/>
  <c r="BH50" i="25"/>
  <c r="BI48"/>
  <c r="BO60" i="18"/>
  <c r="BM20" i="36"/>
  <c r="BI48" i="21"/>
  <c r="BH50"/>
  <c r="BH52" s="1"/>
  <c r="AQ48" i="14"/>
  <c r="AP50"/>
  <c r="AP52" s="1"/>
  <c r="BN19" i="11"/>
  <c r="BO17"/>
  <c r="AQ48" i="2"/>
  <c r="AP50"/>
  <c r="AP52" s="1"/>
  <c r="AO52" i="11"/>
  <c r="AM13" i="33"/>
  <c r="BN19" i="2"/>
  <c r="BN21" s="1"/>
  <c r="BO17"/>
  <c r="AQ48" i="6"/>
  <c r="AP50"/>
  <c r="AP52" s="1"/>
  <c r="AQ48" i="5"/>
  <c r="AP50"/>
  <c r="AP52" s="1"/>
  <c r="BM21" i="11"/>
  <c r="AQ48" i="7"/>
  <c r="AP50"/>
  <c r="AP52" s="1"/>
  <c r="AQ48" i="10"/>
  <c r="AP50"/>
  <c r="AP52" s="1"/>
  <c r="BO17" i="9"/>
  <c r="BN19"/>
  <c r="BN21" s="1"/>
  <c r="BQ29" i="12"/>
  <c r="BP31"/>
  <c r="BP33" s="1"/>
  <c r="AQ48" i="11"/>
  <c r="AP50"/>
  <c r="BO17" i="6"/>
  <c r="BN19"/>
  <c r="BN21" s="1"/>
  <c r="AQ48" i="3"/>
  <c r="AP50"/>
  <c r="AP52" s="1"/>
  <c r="BM21" i="4"/>
  <c r="AP52"/>
  <c r="AN6" i="33"/>
  <c r="BP31" i="11"/>
  <c r="BQ29"/>
  <c r="BO17" i="7"/>
  <c r="BN19"/>
  <c r="BN21" s="1"/>
  <c r="BO17" i="4"/>
  <c r="BN19"/>
  <c r="BQ56" i="11"/>
  <c r="BP58"/>
  <c r="BP60" s="1"/>
  <c r="BO17" i="3"/>
  <c r="BN19"/>
  <c r="BN21" s="1"/>
  <c r="AR48" i="4"/>
  <c r="AQ50"/>
  <c r="BO33" i="11"/>
  <c r="BM13" i="36"/>
  <c r="BN19" i="10"/>
  <c r="BN21" s="1"/>
  <c r="BO17"/>
  <c r="BP17" i="12"/>
  <c r="BO19"/>
  <c r="BO21" s="1"/>
  <c r="BO17" i="5"/>
  <c r="BN19"/>
  <c r="BN21" s="1"/>
  <c r="AP50" i="9"/>
  <c r="AP52" s="1"/>
  <c r="AQ48"/>
  <c r="AM15" i="33"/>
  <c r="AM33"/>
  <c r="AM31"/>
  <c r="AL30"/>
  <c r="AM32"/>
  <c r="AL29"/>
  <c r="AL19"/>
  <c r="AL17"/>
  <c r="AL14"/>
  <c r="AN14" i="36"/>
  <c r="AL12" i="33"/>
  <c r="AM5" i="36"/>
  <c r="AL7" i="33"/>
  <c r="BC11" i="36"/>
  <c r="BD31"/>
  <c r="AM4"/>
  <c r="AL4" i="33"/>
  <c r="AM8"/>
  <c r="AM10" i="36"/>
  <c r="AL5" i="33"/>
  <c r="AM9" i="36"/>
  <c r="AM7"/>
  <c r="BD32"/>
  <c r="BD29"/>
  <c r="AM12"/>
  <c r="AM8"/>
  <c r="AM10" i="33"/>
  <c r="AM11"/>
  <c r="BD28" i="36"/>
  <c r="BD30"/>
  <c r="BD28" i="33"/>
  <c r="BD33" i="36"/>
  <c r="AL26" i="33"/>
  <c r="AM26" i="36"/>
  <c r="AM25"/>
  <c r="AL25" i="33"/>
  <c r="AM24" i="36"/>
  <c r="AL24" i="33"/>
  <c r="AM23" i="36"/>
  <c r="AM22"/>
  <c r="AL22" i="33"/>
  <c r="AM21" i="36"/>
  <c r="AL21" i="33"/>
  <c r="AM19"/>
  <c r="AN19" i="36"/>
  <c r="AN18"/>
  <c r="AL16" i="33"/>
  <c r="AN16" i="36"/>
  <c r="AM17" i="33"/>
  <c r="AN17" i="36"/>
  <c r="AO15"/>
  <c r="AM23" i="33"/>
  <c r="BP48" i="32" l="1"/>
  <c r="BO50"/>
  <c r="BN52"/>
  <c r="BL34" i="33"/>
  <c r="BI48" i="31"/>
  <c r="BH50"/>
  <c r="BH52" s="1"/>
  <c r="BO17" i="30"/>
  <c r="BN19"/>
  <c r="BN21" s="1"/>
  <c r="BI48"/>
  <c r="BH50"/>
  <c r="BH52" s="1"/>
  <c r="BN19" i="31"/>
  <c r="BN21" s="1"/>
  <c r="BO17"/>
  <c r="AN9" i="33"/>
  <c r="BR29" i="17"/>
  <c r="BQ31"/>
  <c r="BQ33" s="1"/>
  <c r="BR29" i="23"/>
  <c r="BQ31"/>
  <c r="BQ33" s="1"/>
  <c r="BQ31" i="24"/>
  <c r="BQ33" s="1"/>
  <c r="BR29"/>
  <c r="BQ31" i="18"/>
  <c r="BQ33" s="1"/>
  <c r="BR29"/>
  <c r="BP17" i="23"/>
  <c r="BO19"/>
  <c r="BO21" s="1"/>
  <c r="BP29" i="28"/>
  <c r="BO31"/>
  <c r="BO33" s="1"/>
  <c r="BP17" i="25"/>
  <c r="BO19"/>
  <c r="BO21" s="1"/>
  <c r="BP17" i="17"/>
  <c r="BO19"/>
  <c r="BO21" s="1"/>
  <c r="BP17" i="24"/>
  <c r="BO19"/>
  <c r="BO21" s="1"/>
  <c r="BP17" i="13"/>
  <c r="BO19"/>
  <c r="BO21" s="1"/>
  <c r="BR29" i="25"/>
  <c r="BQ31"/>
  <c r="BQ33" s="1"/>
  <c r="BP17" i="19"/>
  <c r="BO19"/>
  <c r="BO21" s="1"/>
  <c r="BP17" i="16"/>
  <c r="BO19"/>
  <c r="BO21" s="1"/>
  <c r="BO17" i="27"/>
  <c r="BN19"/>
  <c r="BN21" s="1"/>
  <c r="BP17" i="21"/>
  <c r="BO19"/>
  <c r="BO21" s="1"/>
  <c r="BR29" i="20"/>
  <c r="BQ31"/>
  <c r="BQ33" s="1"/>
  <c r="BR29" i="19"/>
  <c r="BQ31"/>
  <c r="BQ33" s="1"/>
  <c r="BP29" i="27"/>
  <c r="BO31"/>
  <c r="BO33" s="1"/>
  <c r="BP17" i="14"/>
  <c r="BO19"/>
  <c r="BO21" s="1"/>
  <c r="BO17" i="28"/>
  <c r="BN19"/>
  <c r="BN21" s="1"/>
  <c r="BO17" i="26"/>
  <c r="BN19"/>
  <c r="BN21" s="1"/>
  <c r="BR29" i="16"/>
  <c r="BQ31"/>
  <c r="BQ33" s="1"/>
  <c r="BO31" i="26"/>
  <c r="BO33" s="1"/>
  <c r="BP29"/>
  <c r="BR29" i="13"/>
  <c r="BQ31"/>
  <c r="BQ33" s="1"/>
  <c r="BQ31" i="14"/>
  <c r="BQ33" s="1"/>
  <c r="BR29"/>
  <c r="BO19" i="20"/>
  <c r="BO21" s="1"/>
  <c r="BP17"/>
  <c r="BR29" i="21"/>
  <c r="BQ31"/>
  <c r="BQ33" s="1"/>
  <c r="BP17" i="18"/>
  <c r="BO19"/>
  <c r="BO21" s="1"/>
  <c r="BO58" i="27"/>
  <c r="BO60" s="1"/>
  <c r="BP56"/>
  <c r="BP60" i="18"/>
  <c r="BN20" i="36"/>
  <c r="BG52" i="18"/>
  <c r="BE20" i="33"/>
  <c r="BR56" i="25"/>
  <c r="BQ58"/>
  <c r="AQ50" i="13"/>
  <c r="AQ52" s="1"/>
  <c r="AR48"/>
  <c r="AR48" i="14"/>
  <c r="AQ50"/>
  <c r="AQ52" s="1"/>
  <c r="BJ48" i="20"/>
  <c r="BI50"/>
  <c r="BI52" s="1"/>
  <c r="BR56" i="19"/>
  <c r="BQ58"/>
  <c r="BQ60" s="1"/>
  <c r="BR56" i="18"/>
  <c r="BQ58"/>
  <c r="BI48" i="26"/>
  <c r="BH50"/>
  <c r="BH52" s="1"/>
  <c r="BH50" i="18"/>
  <c r="BI48"/>
  <c r="BP60" i="25"/>
  <c r="BN27" i="36"/>
  <c r="BI50" i="24"/>
  <c r="BI52" s="1"/>
  <c r="BJ48"/>
  <c r="BR56" i="17"/>
  <c r="BQ58"/>
  <c r="BQ60" s="1"/>
  <c r="BJ48" i="19"/>
  <c r="BI50"/>
  <c r="BI52" s="1"/>
  <c r="BQ58" i="14"/>
  <c r="BQ60" s="1"/>
  <c r="BR56"/>
  <c r="BJ48" i="25"/>
  <c r="BI50"/>
  <c r="BR56" i="21"/>
  <c r="BQ58"/>
  <c r="BQ60" s="1"/>
  <c r="BQ58" i="20"/>
  <c r="BQ60" s="1"/>
  <c r="BR56"/>
  <c r="BQ58" i="26"/>
  <c r="BQ60" s="1"/>
  <c r="BR56"/>
  <c r="BJ48" i="21"/>
  <c r="BI50"/>
  <c r="BI52" s="1"/>
  <c r="BF27" i="33"/>
  <c r="BH52" i="25"/>
  <c r="BI50" i="23"/>
  <c r="BI52" s="1"/>
  <c r="BJ48"/>
  <c r="BH50" i="27"/>
  <c r="BH52" s="1"/>
  <c r="BI48"/>
  <c r="AR48" i="17"/>
  <c r="AQ50"/>
  <c r="AQ52" s="1"/>
  <c r="BR56" i="13"/>
  <c r="BQ58"/>
  <c r="BQ60" s="1"/>
  <c r="BR56" i="23"/>
  <c r="BQ58"/>
  <c r="BQ60" s="1"/>
  <c r="BO58" i="28"/>
  <c r="BO60" s="1"/>
  <c r="BP56"/>
  <c r="BN50"/>
  <c r="BN52" s="1"/>
  <c r="BO48"/>
  <c r="BR56" i="16"/>
  <c r="BQ58"/>
  <c r="BQ60" s="1"/>
  <c r="AR48"/>
  <c r="AQ50"/>
  <c r="AQ52" s="1"/>
  <c r="BR56" i="24"/>
  <c r="BQ58"/>
  <c r="BQ60" s="1"/>
  <c r="BO19" i="10"/>
  <c r="BO21" s="1"/>
  <c r="BP17"/>
  <c r="AQ52" i="4"/>
  <c r="AO6" i="33"/>
  <c r="AP52" i="11"/>
  <c r="AN13" i="33"/>
  <c r="BP17" i="2"/>
  <c r="BO19"/>
  <c r="BO21" s="1"/>
  <c r="BP17" i="5"/>
  <c r="BO19"/>
  <c r="BO21" s="1"/>
  <c r="AS48" i="4"/>
  <c r="AR50"/>
  <c r="BR56" i="11"/>
  <c r="BQ58"/>
  <c r="BQ60" s="1"/>
  <c r="BP17" i="7"/>
  <c r="BO19"/>
  <c r="BO21" s="1"/>
  <c r="AR48" i="3"/>
  <c r="AQ50"/>
  <c r="AQ52" s="1"/>
  <c r="AR48" i="11"/>
  <c r="AQ50"/>
  <c r="BO19" i="9"/>
  <c r="BO21" s="1"/>
  <c r="BP17"/>
  <c r="AR48" i="7"/>
  <c r="AQ50"/>
  <c r="AQ52" s="1"/>
  <c r="AR48" i="5"/>
  <c r="AQ50"/>
  <c r="AQ52" s="1"/>
  <c r="AR48" i="2"/>
  <c r="AQ50"/>
  <c r="AQ52" s="1"/>
  <c r="AR48" i="9"/>
  <c r="AQ50"/>
  <c r="AQ52" s="1"/>
  <c r="BN21" i="4"/>
  <c r="BR29" i="11"/>
  <c r="BQ31"/>
  <c r="BP17"/>
  <c r="BO19"/>
  <c r="BQ17" i="12"/>
  <c r="BP19"/>
  <c r="BP21" s="1"/>
  <c r="BP17" i="3"/>
  <c r="BO19"/>
  <c r="BO21" s="1"/>
  <c r="BP17" i="4"/>
  <c r="BO19"/>
  <c r="BP33" i="11"/>
  <c r="BN13" i="36"/>
  <c r="BP17" i="6"/>
  <c r="BO19"/>
  <c r="BO21" s="1"/>
  <c r="BR29" i="12"/>
  <c r="BQ31"/>
  <c r="BQ33" s="1"/>
  <c r="AR48" i="10"/>
  <c r="AQ50"/>
  <c r="AQ52" s="1"/>
  <c r="AR48" i="6"/>
  <c r="AQ50"/>
  <c r="AQ52" s="1"/>
  <c r="BN21" i="11"/>
  <c r="AN31" i="33"/>
  <c r="AN33"/>
  <c r="AN32"/>
  <c r="AM30"/>
  <c r="AM29"/>
  <c r="AN15"/>
  <c r="AM18"/>
  <c r="AM14"/>
  <c r="AO14" i="36"/>
  <c r="AM12" i="33"/>
  <c r="AN12" i="36"/>
  <c r="AN8"/>
  <c r="BE28"/>
  <c r="AN7"/>
  <c r="AN9"/>
  <c r="AN4"/>
  <c r="AN11" i="33"/>
  <c r="BE33" i="36"/>
  <c r="BE30"/>
  <c r="BE29"/>
  <c r="BE32"/>
  <c r="AM5" i="33"/>
  <c r="AN8"/>
  <c r="AN10" i="36"/>
  <c r="AN5"/>
  <c r="AM7" i="33"/>
  <c r="BD11" i="36"/>
  <c r="BE31"/>
  <c r="AN10" i="33"/>
  <c r="AM4"/>
  <c r="AN26" i="36"/>
  <c r="AM26" i="33"/>
  <c r="AM25"/>
  <c r="AN25" i="36"/>
  <c r="AN24"/>
  <c r="AM24" i="33"/>
  <c r="AN23" i="36"/>
  <c r="AM22" i="33"/>
  <c r="AN22" i="36"/>
  <c r="AN21"/>
  <c r="AM21" i="33"/>
  <c r="AO19" i="36"/>
  <c r="AN19" i="33"/>
  <c r="AO18" i="36"/>
  <c r="AM16" i="33"/>
  <c r="AO16" i="36"/>
  <c r="AO17"/>
  <c r="AP15"/>
  <c r="AN23" i="33"/>
  <c r="BO52" i="32" l="1"/>
  <c r="BM34" i="33"/>
  <c r="BP50" i="32"/>
  <c r="BQ48"/>
  <c r="BP17" i="31"/>
  <c r="BO19"/>
  <c r="BO21" s="1"/>
  <c r="BP17" i="30"/>
  <c r="BO19"/>
  <c r="BO21" s="1"/>
  <c r="BJ48"/>
  <c r="BI50"/>
  <c r="BI52" s="1"/>
  <c r="BI50" i="31"/>
  <c r="BI52" s="1"/>
  <c r="BJ48"/>
  <c r="AO9" i="33"/>
  <c r="BP19" i="20"/>
  <c r="BP21" s="1"/>
  <c r="BQ17"/>
  <c r="BR31" i="18"/>
  <c r="BR33" s="1"/>
  <c r="BS29"/>
  <c r="BQ17"/>
  <c r="BP19"/>
  <c r="BP21" s="1"/>
  <c r="BS29" i="13"/>
  <c r="BR31"/>
  <c r="BR33" s="1"/>
  <c r="BS29" i="16"/>
  <c r="BR31"/>
  <c r="BR33" s="1"/>
  <c r="BP17" i="28"/>
  <c r="BO19"/>
  <c r="BO21" s="1"/>
  <c r="BQ29" i="27"/>
  <c r="BP31"/>
  <c r="BP33" s="1"/>
  <c r="BR31" i="20"/>
  <c r="BR33" s="1"/>
  <c r="BS29"/>
  <c r="BP17" i="27"/>
  <c r="BO19"/>
  <c r="BO21" s="1"/>
  <c r="BQ17" i="19"/>
  <c r="BP19"/>
  <c r="BP21" s="1"/>
  <c r="BQ17" i="13"/>
  <c r="BP19"/>
  <c r="BP21" s="1"/>
  <c r="BQ17" i="17"/>
  <c r="BP19"/>
  <c r="BP21" s="1"/>
  <c r="BQ29" i="28"/>
  <c r="BP31"/>
  <c r="BP33" s="1"/>
  <c r="BR31" i="23"/>
  <c r="BR33" s="1"/>
  <c r="BS29"/>
  <c r="BS29" i="14"/>
  <c r="BR31"/>
  <c r="BR33" s="1"/>
  <c r="BP31" i="26"/>
  <c r="BP33" s="1"/>
  <c r="BQ29"/>
  <c r="BR31" i="24"/>
  <c r="BR33" s="1"/>
  <c r="BS29"/>
  <c r="BS29" i="21"/>
  <c r="BR31"/>
  <c r="BR33" s="1"/>
  <c r="BP17" i="26"/>
  <c r="BO19"/>
  <c r="BO21" s="1"/>
  <c r="BQ17" i="14"/>
  <c r="BP19"/>
  <c r="BP21" s="1"/>
  <c r="BS29" i="19"/>
  <c r="BR31"/>
  <c r="BR33" s="1"/>
  <c r="BP19" i="21"/>
  <c r="BP21" s="1"/>
  <c r="BQ17"/>
  <c r="BQ17" i="16"/>
  <c r="BP19"/>
  <c r="BP21" s="1"/>
  <c r="BR31" i="25"/>
  <c r="BR33" s="1"/>
  <c r="BS29"/>
  <c r="BQ17" i="24"/>
  <c r="BP19"/>
  <c r="BP21" s="1"/>
  <c r="BP19" i="25"/>
  <c r="BP21" s="1"/>
  <c r="BQ17"/>
  <c r="BQ17" i="23"/>
  <c r="BP19"/>
  <c r="BP21" s="1"/>
  <c r="BS29" i="17"/>
  <c r="BR31"/>
  <c r="BR33" s="1"/>
  <c r="BQ56" i="28"/>
  <c r="BP58"/>
  <c r="BP60" s="1"/>
  <c r="BJ48" i="27"/>
  <c r="BI50"/>
  <c r="BI52" s="1"/>
  <c r="BR58" i="26"/>
  <c r="BR60" s="1"/>
  <c r="BS56"/>
  <c r="BR58" i="14"/>
  <c r="BR60" s="1"/>
  <c r="BS56"/>
  <c r="BQ60" i="25"/>
  <c r="BO27" i="36"/>
  <c r="BS56" i="24"/>
  <c r="BR58"/>
  <c r="BR60" s="1"/>
  <c r="BS56" i="16"/>
  <c r="BR58"/>
  <c r="BR60" s="1"/>
  <c r="BS56" i="13"/>
  <c r="BR58"/>
  <c r="BR60" s="1"/>
  <c r="BR58" i="21"/>
  <c r="BR60" s="1"/>
  <c r="BS56"/>
  <c r="BS56" i="17"/>
  <c r="BR58"/>
  <c r="BR60" s="1"/>
  <c r="BJ48" i="26"/>
  <c r="BI50"/>
  <c r="BI52" s="1"/>
  <c r="BS56" i="19"/>
  <c r="BR58"/>
  <c r="BR60" s="1"/>
  <c r="AR50" i="14"/>
  <c r="AR52" s="1"/>
  <c r="AS48"/>
  <c r="BS56" i="25"/>
  <c r="BR58"/>
  <c r="BP48" i="28"/>
  <c r="BO50"/>
  <c r="BO52" s="1"/>
  <c r="BK48" i="23"/>
  <c r="BJ50"/>
  <c r="BJ52" s="1"/>
  <c r="BS56" i="20"/>
  <c r="BR58"/>
  <c r="BR60" s="1"/>
  <c r="BI52" i="25"/>
  <c r="BG27" i="33"/>
  <c r="BJ50" i="24"/>
  <c r="BJ52" s="1"/>
  <c r="BK48"/>
  <c r="BI50" i="18"/>
  <c r="BJ48"/>
  <c r="BQ60"/>
  <c r="BO20" i="36"/>
  <c r="AR50" i="13"/>
  <c r="AR52" s="1"/>
  <c r="AS48"/>
  <c r="BP58" i="27"/>
  <c r="BP60" s="1"/>
  <c r="BQ56"/>
  <c r="AS48" i="16"/>
  <c r="AR50"/>
  <c r="AR52" s="1"/>
  <c r="BS56" i="23"/>
  <c r="BR58"/>
  <c r="BR60" s="1"/>
  <c r="AR50" i="17"/>
  <c r="AR52" s="1"/>
  <c r="AS48"/>
  <c r="BJ50" i="21"/>
  <c r="BJ52" s="1"/>
  <c r="BK48"/>
  <c r="BJ50" i="25"/>
  <c r="BK48"/>
  <c r="BK48" i="19"/>
  <c r="BJ50"/>
  <c r="BJ52" s="1"/>
  <c r="BH52" i="18"/>
  <c r="BF20" i="33"/>
  <c r="BS56" i="18"/>
  <c r="BR58"/>
  <c r="BK48" i="20"/>
  <c r="BJ50"/>
  <c r="BJ52" s="1"/>
  <c r="BO21" i="11"/>
  <c r="AQ52"/>
  <c r="AO13" i="33"/>
  <c r="AR52" i="4"/>
  <c r="AP6" i="33"/>
  <c r="AS48" i="6"/>
  <c r="AR50"/>
  <c r="AR52" s="1"/>
  <c r="BS29" i="12"/>
  <c r="BR31"/>
  <c r="BR33" s="1"/>
  <c r="BQ17" i="3"/>
  <c r="BP19"/>
  <c r="BP21" s="1"/>
  <c r="BQ17" i="11"/>
  <c r="BP19"/>
  <c r="AS48" i="2"/>
  <c r="AR50"/>
  <c r="AR52" s="1"/>
  <c r="AS48" i="7"/>
  <c r="AR50"/>
  <c r="AR52" s="1"/>
  <c r="AS48" i="11"/>
  <c r="AR50"/>
  <c r="BQ17" i="7"/>
  <c r="BP19"/>
  <c r="BP21" s="1"/>
  <c r="AT48" i="4"/>
  <c r="AS50"/>
  <c r="BQ17" i="2"/>
  <c r="BP19"/>
  <c r="BP21" s="1"/>
  <c r="BO21" i="4"/>
  <c r="BQ33" i="11"/>
  <c r="BO13" i="36"/>
  <c r="BP19" i="9"/>
  <c r="BP21" s="1"/>
  <c r="BQ17"/>
  <c r="BQ17" i="10"/>
  <c r="BP19"/>
  <c r="BP21" s="1"/>
  <c r="AR50"/>
  <c r="AR52" s="1"/>
  <c r="AS48"/>
  <c r="BQ17" i="6"/>
  <c r="BP19"/>
  <c r="BP21" s="1"/>
  <c r="BQ17" i="4"/>
  <c r="BP19"/>
  <c r="BR17" i="12"/>
  <c r="BQ19"/>
  <c r="BQ21" s="1"/>
  <c r="BS29" i="11"/>
  <c r="BR31"/>
  <c r="AS48" i="9"/>
  <c r="AR50"/>
  <c r="AR52" s="1"/>
  <c r="AS48" i="5"/>
  <c r="AR50"/>
  <c r="AR52" s="1"/>
  <c r="AS48" i="3"/>
  <c r="AR50"/>
  <c r="AR52" s="1"/>
  <c r="BS56" i="11"/>
  <c r="BR58"/>
  <c r="BR60" s="1"/>
  <c r="BQ17" i="5"/>
  <c r="BP19"/>
  <c r="BP21" s="1"/>
  <c r="BE28" i="33"/>
  <c r="AO15"/>
  <c r="AN29"/>
  <c r="AO32"/>
  <c r="AN30"/>
  <c r="AO33"/>
  <c r="AO31"/>
  <c r="AN17"/>
  <c r="AN18"/>
  <c r="AP14" i="36"/>
  <c r="AO5"/>
  <c r="BF28"/>
  <c r="AO11" i="33"/>
  <c r="AO7" i="36"/>
  <c r="AO4"/>
  <c r="BE11"/>
  <c r="BF29"/>
  <c r="BF30"/>
  <c r="BF33"/>
  <c r="BF31"/>
  <c r="AO9"/>
  <c r="AN12" i="33"/>
  <c r="BF32" i="36"/>
  <c r="BF28" i="33"/>
  <c r="AN14"/>
  <c r="AO12" i="36"/>
  <c r="AO8"/>
  <c r="AO10"/>
  <c r="AN5" i="33"/>
  <c r="AO10"/>
  <c r="AN7"/>
  <c r="AO8"/>
  <c r="AN4"/>
  <c r="AN26"/>
  <c r="AO26" i="36"/>
  <c r="AO25"/>
  <c r="AN25" i="33"/>
  <c r="AO24" i="36"/>
  <c r="AN24" i="33"/>
  <c r="AO23" i="36"/>
  <c r="AN22" i="33"/>
  <c r="AO22" i="36"/>
  <c r="AO21"/>
  <c r="AN21" i="33"/>
  <c r="AP19" i="36"/>
  <c r="AP18"/>
  <c r="AN16" i="33"/>
  <c r="AP16" i="36"/>
  <c r="AP17"/>
  <c r="AQ15"/>
  <c r="AO23" i="33"/>
  <c r="BR48" i="32" l="1"/>
  <c r="BQ50"/>
  <c r="BP52"/>
  <c r="BN34" i="33"/>
  <c r="BK48" i="31"/>
  <c r="BJ50"/>
  <c r="BJ52" s="1"/>
  <c r="BQ17" i="30"/>
  <c r="BP19"/>
  <c r="BP21" s="1"/>
  <c r="BK48"/>
  <c r="BJ50"/>
  <c r="BJ52" s="1"/>
  <c r="BP19" i="31"/>
  <c r="BP21" s="1"/>
  <c r="BQ17"/>
  <c r="AP9" i="33"/>
  <c r="BR17" i="25"/>
  <c r="BQ19"/>
  <c r="BQ21" s="1"/>
  <c r="BT29"/>
  <c r="BS31"/>
  <c r="BS33" s="1"/>
  <c r="BR17" i="21"/>
  <c r="BQ19"/>
  <c r="BQ21" s="1"/>
  <c r="BR29" i="26"/>
  <c r="BQ31"/>
  <c r="BQ33" s="1"/>
  <c r="BT29" i="23"/>
  <c r="BS31"/>
  <c r="BS33" s="1"/>
  <c r="BT29" i="20"/>
  <c r="BS31"/>
  <c r="BS33" s="1"/>
  <c r="BT29" i="18"/>
  <c r="BS31"/>
  <c r="BS33" s="1"/>
  <c r="BS31" i="17"/>
  <c r="BS33" s="1"/>
  <c r="BT29"/>
  <c r="BR17" i="14"/>
  <c r="BQ19"/>
  <c r="BQ21" s="1"/>
  <c r="BS31" i="21"/>
  <c r="BS33" s="1"/>
  <c r="BT29"/>
  <c r="BR17" i="17"/>
  <c r="BQ19"/>
  <c r="BQ21" s="1"/>
  <c r="BR17" i="19"/>
  <c r="BQ19"/>
  <c r="BQ21" s="1"/>
  <c r="BQ17" i="28"/>
  <c r="BP19"/>
  <c r="BP21" s="1"/>
  <c r="BT29" i="13"/>
  <c r="BS31"/>
  <c r="BS33" s="1"/>
  <c r="BS31" i="24"/>
  <c r="BS33" s="1"/>
  <c r="BT29"/>
  <c r="BR17" i="20"/>
  <c r="BQ19"/>
  <c r="BQ21" s="1"/>
  <c r="BR17" i="23"/>
  <c r="BQ19"/>
  <c r="BQ21" s="1"/>
  <c r="BR17" i="24"/>
  <c r="BQ19"/>
  <c r="BQ21" s="1"/>
  <c r="BR17" i="16"/>
  <c r="BQ19"/>
  <c r="BQ21" s="1"/>
  <c r="BT29" i="19"/>
  <c r="BS31"/>
  <c r="BS33" s="1"/>
  <c r="BQ17" i="26"/>
  <c r="BP19"/>
  <c r="BP21" s="1"/>
  <c r="BS31" i="14"/>
  <c r="BS33" s="1"/>
  <c r="BT29"/>
  <c r="BR29" i="28"/>
  <c r="BQ31"/>
  <c r="BQ33" s="1"/>
  <c r="BQ19" i="13"/>
  <c r="BQ21" s="1"/>
  <c r="BR17"/>
  <c r="BQ17" i="27"/>
  <c r="BP19"/>
  <c r="BP21" s="1"/>
  <c r="BR29"/>
  <c r="BQ31"/>
  <c r="BQ33" s="1"/>
  <c r="BT29" i="16"/>
  <c r="BS31"/>
  <c r="BS33" s="1"/>
  <c r="BR17" i="18"/>
  <c r="BQ19"/>
  <c r="BQ21" s="1"/>
  <c r="BL48" i="25"/>
  <c r="BK50"/>
  <c r="AT48" i="17"/>
  <c r="AS50"/>
  <c r="AS52" s="1"/>
  <c r="AS50" i="13"/>
  <c r="AS52" s="1"/>
  <c r="AT48"/>
  <c r="BK48" i="18"/>
  <c r="BJ50"/>
  <c r="BR60" i="25"/>
  <c r="BP27" i="36"/>
  <c r="BT56" i="14"/>
  <c r="BS58"/>
  <c r="BS60" s="1"/>
  <c r="BL48" i="20"/>
  <c r="BK50"/>
  <c r="BK52" s="1"/>
  <c r="BJ52" i="25"/>
  <c r="BH27" i="33"/>
  <c r="AT48" i="16"/>
  <c r="AS50"/>
  <c r="AS52" s="1"/>
  <c r="BI52" i="18"/>
  <c r="BG20" i="33"/>
  <c r="BK50" i="23"/>
  <c r="BK52" s="1"/>
  <c r="BL48"/>
  <c r="BS58" i="25"/>
  <c r="BT56"/>
  <c r="BT56" i="19"/>
  <c r="BS58"/>
  <c r="BS60" s="1"/>
  <c r="BS58" i="17"/>
  <c r="BS60" s="1"/>
  <c r="BT56"/>
  <c r="BT56" i="13"/>
  <c r="BS58"/>
  <c r="BS60" s="1"/>
  <c r="BT56" i="24"/>
  <c r="BS58"/>
  <c r="BS60" s="1"/>
  <c r="BK48" i="27"/>
  <c r="BJ50"/>
  <c r="BJ52" s="1"/>
  <c r="BR60" i="18"/>
  <c r="BP20" i="36"/>
  <c r="BL48" i="21"/>
  <c r="BK50"/>
  <c r="BK52" s="1"/>
  <c r="BR56" i="27"/>
  <c r="BQ58"/>
  <c r="BQ60" s="1"/>
  <c r="BL48" i="24"/>
  <c r="BK50"/>
  <c r="BK52" s="1"/>
  <c r="AS50" i="14"/>
  <c r="AS52" s="1"/>
  <c r="AT48"/>
  <c r="BT56" i="21"/>
  <c r="BS58"/>
  <c r="BS60" s="1"/>
  <c r="BS58" i="26"/>
  <c r="BS60" s="1"/>
  <c r="BT56"/>
  <c r="BT56" i="18"/>
  <c r="BS58"/>
  <c r="BL48" i="19"/>
  <c r="BK50"/>
  <c r="BK52" s="1"/>
  <c r="BS58" i="23"/>
  <c r="BS60" s="1"/>
  <c r="BT56"/>
  <c r="BS58" i="20"/>
  <c r="BS60" s="1"/>
  <c r="BT56"/>
  <c r="BQ48" i="28"/>
  <c r="BP50"/>
  <c r="BP52" s="1"/>
  <c r="BJ50" i="26"/>
  <c r="BJ52" s="1"/>
  <c r="BK48"/>
  <c r="BT56" i="16"/>
  <c r="BS58"/>
  <c r="BS60" s="1"/>
  <c r="BQ58" i="28"/>
  <c r="BQ60" s="1"/>
  <c r="BR56"/>
  <c r="BP13" i="36"/>
  <c r="BR33" i="11"/>
  <c r="BP21" i="4"/>
  <c r="AT48" i="10"/>
  <c r="AS50"/>
  <c r="AS52" s="1"/>
  <c r="BR17" i="9"/>
  <c r="BQ19"/>
  <c r="BQ21" s="1"/>
  <c r="AS52" i="4"/>
  <c r="AQ6" i="33"/>
  <c r="AR52" i="11"/>
  <c r="AP13" i="33"/>
  <c r="BT56" i="11"/>
  <c r="BS58"/>
  <c r="BS60" s="1"/>
  <c r="AT48" i="5"/>
  <c r="AS50"/>
  <c r="AS52" s="1"/>
  <c r="BS31" i="11"/>
  <c r="BT29"/>
  <c r="BR17" i="4"/>
  <c r="BQ19"/>
  <c r="AU48"/>
  <c r="AT50"/>
  <c r="AT48" i="11"/>
  <c r="AS50"/>
  <c r="AT48" i="2"/>
  <c r="AS50"/>
  <c r="AS52" s="1"/>
  <c r="BR17" i="3"/>
  <c r="BQ19"/>
  <c r="BQ21" s="1"/>
  <c r="AT48" i="6"/>
  <c r="AS50"/>
  <c r="AS52" s="1"/>
  <c r="BP21" i="11"/>
  <c r="BR17" i="5"/>
  <c r="BQ19"/>
  <c r="BQ21" s="1"/>
  <c r="AT48" i="3"/>
  <c r="AS50"/>
  <c r="AS52" s="1"/>
  <c r="AS50" i="9"/>
  <c r="AS52" s="1"/>
  <c r="AT48"/>
  <c r="BS17" i="12"/>
  <c r="BR19"/>
  <c r="BR21" s="1"/>
  <c r="BR17" i="6"/>
  <c r="BQ19"/>
  <c r="BQ21" s="1"/>
  <c r="BQ19" i="10"/>
  <c r="BQ21" s="1"/>
  <c r="BR17"/>
  <c r="BR17" i="2"/>
  <c r="BQ19"/>
  <c r="BQ21" s="1"/>
  <c r="BR17" i="7"/>
  <c r="BQ19"/>
  <c r="BQ21" s="1"/>
  <c r="AT48"/>
  <c r="AS50"/>
  <c r="AS52" s="1"/>
  <c r="BQ19" i="11"/>
  <c r="BR17"/>
  <c r="BT29" i="12"/>
  <c r="BS31"/>
  <c r="BS33" s="1"/>
  <c r="AO19" i="33"/>
  <c r="AO30"/>
  <c r="AP31"/>
  <c r="AP32"/>
  <c r="AP15"/>
  <c r="AO17"/>
  <c r="AP33"/>
  <c r="AO29"/>
  <c r="AO18"/>
  <c r="AQ14" i="36"/>
  <c r="AP9"/>
  <c r="AP12"/>
  <c r="AP11" i="33"/>
  <c r="AP8"/>
  <c r="AP4" i="36"/>
  <c r="AP10"/>
  <c r="AP8"/>
  <c r="BF11"/>
  <c r="BG28" i="33"/>
  <c r="BG32" i="36"/>
  <c r="BG29"/>
  <c r="BG30"/>
  <c r="AO12" i="33"/>
  <c r="AO4"/>
  <c r="AP5" i="36"/>
  <c r="AP10" i="33"/>
  <c r="AO7"/>
  <c r="AP7" i="36"/>
  <c r="AO5" i="33"/>
  <c r="BG28" i="36"/>
  <c r="BG31"/>
  <c r="BG33"/>
  <c r="AO14" i="33"/>
  <c r="AO26"/>
  <c r="AP26" i="36"/>
  <c r="AP25"/>
  <c r="AO25" i="33"/>
  <c r="AP24" i="36"/>
  <c r="AO24" i="33"/>
  <c r="AP23" i="36"/>
  <c r="AO22" i="33"/>
  <c r="AP22" i="36"/>
  <c r="AP21"/>
  <c r="AO21" i="33"/>
  <c r="AQ19" i="36"/>
  <c r="AQ18"/>
  <c r="AO16" i="33"/>
  <c r="AQ16" i="36"/>
  <c r="AQ17"/>
  <c r="AR15"/>
  <c r="AP23" i="33"/>
  <c r="AQ9"/>
  <c r="BQ52" i="32" l="1"/>
  <c r="BO34" i="33"/>
  <c r="BS48" i="32"/>
  <c r="BR50"/>
  <c r="BR17" i="31"/>
  <c r="BQ19"/>
  <c r="BQ21" s="1"/>
  <c r="BR17" i="30"/>
  <c r="BQ19"/>
  <c r="BQ21" s="1"/>
  <c r="BL48"/>
  <c r="BK50"/>
  <c r="BK52" s="1"/>
  <c r="BK50" i="31"/>
  <c r="BK52" s="1"/>
  <c r="BL48"/>
  <c r="BR19" i="13"/>
  <c r="BR21" s="1"/>
  <c r="BS17"/>
  <c r="BU29" i="14"/>
  <c r="BT31"/>
  <c r="BT33" s="1"/>
  <c r="BU29" i="21"/>
  <c r="BT31"/>
  <c r="BT33" s="1"/>
  <c r="BT31" i="17"/>
  <c r="BT33" s="1"/>
  <c r="BU29"/>
  <c r="BS17" i="18"/>
  <c r="BR19"/>
  <c r="BR21" s="1"/>
  <c r="BS29" i="27"/>
  <c r="BR31"/>
  <c r="BR33" s="1"/>
  <c r="BU29" i="19"/>
  <c r="BT31"/>
  <c r="BT33" s="1"/>
  <c r="BS17" i="24"/>
  <c r="BR19"/>
  <c r="BR21" s="1"/>
  <c r="BS17" i="20"/>
  <c r="BR19"/>
  <c r="BR21" s="1"/>
  <c r="BU29" i="13"/>
  <c r="BT31"/>
  <c r="BT33" s="1"/>
  <c r="BR19" i="19"/>
  <c r="BR21" s="1"/>
  <c r="BS17"/>
  <c r="BU29" i="20"/>
  <c r="BT31"/>
  <c r="BT33" s="1"/>
  <c r="BR31" i="26"/>
  <c r="BR33" s="1"/>
  <c r="BS29"/>
  <c r="BU29" i="25"/>
  <c r="BT31"/>
  <c r="BT33" s="1"/>
  <c r="BT31" i="24"/>
  <c r="BT33" s="1"/>
  <c r="BU29"/>
  <c r="BU29" i="16"/>
  <c r="BT31"/>
  <c r="BT33" s="1"/>
  <c r="BR17" i="27"/>
  <c r="BQ19"/>
  <c r="BQ21" s="1"/>
  <c r="BS29" i="28"/>
  <c r="BR31"/>
  <c r="BR33" s="1"/>
  <c r="BR17" i="26"/>
  <c r="BQ19"/>
  <c r="BQ21" s="1"/>
  <c r="BS17" i="16"/>
  <c r="BR19"/>
  <c r="BR21" s="1"/>
  <c r="BS17" i="23"/>
  <c r="BR19"/>
  <c r="BR21" s="1"/>
  <c r="BR17" i="28"/>
  <c r="BQ19"/>
  <c r="BQ21" s="1"/>
  <c r="BS17" i="17"/>
  <c r="BR19"/>
  <c r="BR21" s="1"/>
  <c r="BS17" i="14"/>
  <c r="BR19"/>
  <c r="BR21" s="1"/>
  <c r="BT31" i="18"/>
  <c r="BT33" s="1"/>
  <c r="BU29"/>
  <c r="BU29" i="23"/>
  <c r="BT31"/>
  <c r="BT33" s="1"/>
  <c r="BR19" i="21"/>
  <c r="BR21" s="1"/>
  <c r="BS17"/>
  <c r="BS17" i="25"/>
  <c r="BR19"/>
  <c r="BR21" s="1"/>
  <c r="BR58" i="28"/>
  <c r="BR60" s="1"/>
  <c r="BS56"/>
  <c r="BL48" i="26"/>
  <c r="BK50"/>
  <c r="BK52" s="1"/>
  <c r="BU56" i="20"/>
  <c r="BT58"/>
  <c r="BT60" s="1"/>
  <c r="BU56" i="26"/>
  <c r="BT58"/>
  <c r="BT60" s="1"/>
  <c r="AT50" i="14"/>
  <c r="AT52" s="1"/>
  <c r="AU48"/>
  <c r="BT58" i="17"/>
  <c r="BT60" s="1"/>
  <c r="BU56"/>
  <c r="BT58" i="25"/>
  <c r="BU56"/>
  <c r="BJ52" i="18"/>
  <c r="BH20" i="33"/>
  <c r="BL50" i="19"/>
  <c r="BL52" s="1"/>
  <c r="BM48"/>
  <c r="BS56" i="27"/>
  <c r="BR58"/>
  <c r="BR60" s="1"/>
  <c r="BT58" i="24"/>
  <c r="BT60" s="1"/>
  <c r="BU56"/>
  <c r="BS60" i="25"/>
  <c r="BQ27" i="36"/>
  <c r="BT58" i="14"/>
  <c r="BT60" s="1"/>
  <c r="BU56"/>
  <c r="BL48" i="18"/>
  <c r="BK50"/>
  <c r="AU48" i="17"/>
  <c r="AT50"/>
  <c r="AT52" s="1"/>
  <c r="BU56" i="23"/>
  <c r="BT58"/>
  <c r="BT60" s="1"/>
  <c r="BS60" i="18"/>
  <c r="BQ20" i="36"/>
  <c r="BM48" i="23"/>
  <c r="BL50"/>
  <c r="BL52" s="1"/>
  <c r="AU48" i="13"/>
  <c r="AT50"/>
  <c r="AT52" s="1"/>
  <c r="BK52" i="25"/>
  <c r="BI27" i="33"/>
  <c r="BU56" i="16"/>
  <c r="BT58"/>
  <c r="BT60" s="1"/>
  <c r="BR48" i="28"/>
  <c r="BQ50"/>
  <c r="BQ52" s="1"/>
  <c r="BU56" i="18"/>
  <c r="BT58"/>
  <c r="BU56" i="21"/>
  <c r="BT58"/>
  <c r="BT60" s="1"/>
  <c r="BM48" i="24"/>
  <c r="BL50"/>
  <c r="BL52" s="1"/>
  <c r="BM48" i="21"/>
  <c r="BL50"/>
  <c r="BL52" s="1"/>
  <c r="BL48" i="27"/>
  <c r="BK50"/>
  <c r="BK52" s="1"/>
  <c r="BU56" i="13"/>
  <c r="BT58"/>
  <c r="BT60" s="1"/>
  <c r="BU56" i="19"/>
  <c r="BT58"/>
  <c r="BT60" s="1"/>
  <c r="AU48" i="16"/>
  <c r="AT50"/>
  <c r="AT52" s="1"/>
  <c r="BM48" i="20"/>
  <c r="BL50"/>
  <c r="BL52" s="1"/>
  <c r="BM48" i="25"/>
  <c r="BL50"/>
  <c r="BS17" i="11"/>
  <c r="BR19"/>
  <c r="BS17" i="10"/>
  <c r="BR19"/>
  <c r="BR21" s="1"/>
  <c r="AS52" i="11"/>
  <c r="AQ13" i="33"/>
  <c r="BQ21" i="4"/>
  <c r="BQ21" i="11"/>
  <c r="BS17" i="7"/>
  <c r="BR19"/>
  <c r="BR21" s="1"/>
  <c r="BT17" i="12"/>
  <c r="BS19"/>
  <c r="BS21" s="1"/>
  <c r="AU48" i="3"/>
  <c r="AT50"/>
  <c r="AT52" s="1"/>
  <c r="BS17"/>
  <c r="BR19"/>
  <c r="BR21" s="1"/>
  <c r="AU48" i="11"/>
  <c r="AT50"/>
  <c r="BR19" i="4"/>
  <c r="BS17"/>
  <c r="AU48" i="5"/>
  <c r="AT50"/>
  <c r="AT52" s="1"/>
  <c r="BR19" i="9"/>
  <c r="BR21" s="1"/>
  <c r="BS17"/>
  <c r="AT50"/>
  <c r="AT52" s="1"/>
  <c r="AU48"/>
  <c r="AT52" i="4"/>
  <c r="AR6" i="33"/>
  <c r="BT31" i="11"/>
  <c r="BU29"/>
  <c r="BU29" i="12"/>
  <c r="BT31"/>
  <c r="BT33" s="1"/>
  <c r="AT50" i="7"/>
  <c r="AT52" s="1"/>
  <c r="AU48"/>
  <c r="BS17" i="2"/>
  <c r="BR19"/>
  <c r="BR21" s="1"/>
  <c r="BS17" i="6"/>
  <c r="BR19"/>
  <c r="BR21" s="1"/>
  <c r="BS17" i="5"/>
  <c r="BR19"/>
  <c r="BR21" s="1"/>
  <c r="AU48" i="6"/>
  <c r="AT50"/>
  <c r="AT52" s="1"/>
  <c r="AU48" i="2"/>
  <c r="AT50"/>
  <c r="AT52" s="1"/>
  <c r="AV48" i="4"/>
  <c r="AU50"/>
  <c r="BS33" i="11"/>
  <c r="BQ13" i="36"/>
  <c r="BU56" i="11"/>
  <c r="BT58"/>
  <c r="BT60" s="1"/>
  <c r="AU48" i="10"/>
  <c r="AT50"/>
  <c r="AT52" s="1"/>
  <c r="AP19" i="33"/>
  <c r="AP29"/>
  <c r="AP30"/>
  <c r="AQ32"/>
  <c r="AQ33"/>
  <c r="AQ31"/>
  <c r="AQ15"/>
  <c r="AP17"/>
  <c r="AP18"/>
  <c r="AR14" i="36"/>
  <c r="AQ8" i="33"/>
  <c r="AP4"/>
  <c r="AQ8" i="36"/>
  <c r="AQ7"/>
  <c r="AQ9"/>
  <c r="AQ10" i="33"/>
  <c r="BG11" i="36"/>
  <c r="AQ4"/>
  <c r="AQ12"/>
  <c r="AP7" i="33"/>
  <c r="BH31" i="36"/>
  <c r="BH28"/>
  <c r="BH32"/>
  <c r="AQ10"/>
  <c r="AQ5"/>
  <c r="AP12" i="33"/>
  <c r="AP5"/>
  <c r="AQ11"/>
  <c r="BH33" i="36"/>
  <c r="BH30"/>
  <c r="BH29"/>
  <c r="BH28" i="33"/>
  <c r="AP14"/>
  <c r="AQ26" i="36"/>
  <c r="AP26" i="33"/>
  <c r="AQ25" i="36"/>
  <c r="AP25" i="33"/>
  <c r="AQ24" i="36"/>
  <c r="AP24" i="33"/>
  <c r="AQ23" i="36"/>
  <c r="AP22" i="33"/>
  <c r="AQ22" i="36"/>
  <c r="AQ21"/>
  <c r="AP21" i="33"/>
  <c r="AR19" i="36"/>
  <c r="AR18"/>
  <c r="AR16"/>
  <c r="AP16" i="33"/>
  <c r="AR17" i="36"/>
  <c r="AS15"/>
  <c r="AQ23" i="33"/>
  <c r="BT48" i="32" l="1"/>
  <c r="BS50"/>
  <c r="BR52"/>
  <c r="BP34" i="33"/>
  <c r="BM48" i="31"/>
  <c r="BL50"/>
  <c r="BL52" s="1"/>
  <c r="BS17" i="30"/>
  <c r="BR19"/>
  <c r="BR21" s="1"/>
  <c r="BM48"/>
  <c r="BL50"/>
  <c r="BL52" s="1"/>
  <c r="BR19" i="31"/>
  <c r="BR21" s="1"/>
  <c r="BS17"/>
  <c r="BV29" i="17"/>
  <c r="BU31"/>
  <c r="BU33" s="1"/>
  <c r="BT17" i="25"/>
  <c r="BS19"/>
  <c r="BS21" s="1"/>
  <c r="BU31" i="23"/>
  <c r="BU33" s="1"/>
  <c r="BV29"/>
  <c r="BT17" i="14"/>
  <c r="BS19"/>
  <c r="BS21" s="1"/>
  <c r="BS17" i="28"/>
  <c r="BR19"/>
  <c r="BR21" s="1"/>
  <c r="BT17" i="16"/>
  <c r="BS19"/>
  <c r="BS21" s="1"/>
  <c r="BT29" i="28"/>
  <c r="BS31"/>
  <c r="BS33" s="1"/>
  <c r="BU31" i="16"/>
  <c r="BU33" s="1"/>
  <c r="BV29"/>
  <c r="BU31" i="25"/>
  <c r="BU33" s="1"/>
  <c r="BV29"/>
  <c r="BV29" i="20"/>
  <c r="BU31"/>
  <c r="BU33" s="1"/>
  <c r="BV29" i="13"/>
  <c r="BU31"/>
  <c r="BU33" s="1"/>
  <c r="BT17" i="24"/>
  <c r="BS19"/>
  <c r="BS21" s="1"/>
  <c r="BT29" i="27"/>
  <c r="BS31"/>
  <c r="BS33" s="1"/>
  <c r="BV29" i="14"/>
  <c r="BU31"/>
  <c r="BU33" s="1"/>
  <c r="BS19" i="21"/>
  <c r="BS21" s="1"/>
  <c r="BT17"/>
  <c r="BV29" i="18"/>
  <c r="BU31"/>
  <c r="BU33" s="1"/>
  <c r="BU31" i="24"/>
  <c r="BU33" s="1"/>
  <c r="BV29"/>
  <c r="BS31" i="26"/>
  <c r="BS33" s="1"/>
  <c r="BT29"/>
  <c r="BT17" i="19"/>
  <c r="BS19"/>
  <c r="BS21" s="1"/>
  <c r="BT17" i="13"/>
  <c r="BS19"/>
  <c r="BS21" s="1"/>
  <c r="BT17" i="17"/>
  <c r="BS19"/>
  <c r="BS21" s="1"/>
  <c r="BT17" i="23"/>
  <c r="BS19"/>
  <c r="BS21" s="1"/>
  <c r="BS17" i="26"/>
  <c r="BR19"/>
  <c r="BR21" s="1"/>
  <c r="BS17" i="27"/>
  <c r="BR19"/>
  <c r="BR21" s="1"/>
  <c r="BT17" i="20"/>
  <c r="BS19"/>
  <c r="BS21" s="1"/>
  <c r="BU31" i="19"/>
  <c r="BU33" s="1"/>
  <c r="BV29"/>
  <c r="BT17" i="18"/>
  <c r="BS19"/>
  <c r="BS21" s="1"/>
  <c r="BV29" i="21"/>
  <c r="BU31"/>
  <c r="BU33" s="1"/>
  <c r="BJ27" i="33"/>
  <c r="BL52" i="25"/>
  <c r="BK52" i="18"/>
  <c r="BI20" i="33"/>
  <c r="BU58" i="17"/>
  <c r="BU60" s="1"/>
  <c r="BV56"/>
  <c r="BM50" i="25"/>
  <c r="BN48"/>
  <c r="AV48" i="16"/>
  <c r="AU50"/>
  <c r="AU52" s="1"/>
  <c r="BV56" i="13"/>
  <c r="BU58"/>
  <c r="BU60" s="1"/>
  <c r="BN48" i="21"/>
  <c r="BM50"/>
  <c r="BM52" s="1"/>
  <c r="BV56"/>
  <c r="BU58"/>
  <c r="BU60" s="1"/>
  <c r="BS48" i="28"/>
  <c r="BR50"/>
  <c r="BR52" s="1"/>
  <c r="BN48" i="23"/>
  <c r="BM50"/>
  <c r="BM52" s="1"/>
  <c r="BV56"/>
  <c r="BU58"/>
  <c r="BU60" s="1"/>
  <c r="BL50" i="18"/>
  <c r="BM48"/>
  <c r="BT56" i="27"/>
  <c r="BS58"/>
  <c r="BS60" s="1"/>
  <c r="BU58" i="26"/>
  <c r="BU60" s="1"/>
  <c r="BV56"/>
  <c r="BL50"/>
  <c r="BL52" s="1"/>
  <c r="BM48"/>
  <c r="BT60" i="18"/>
  <c r="BR20" i="36"/>
  <c r="BV56" i="14"/>
  <c r="BU58"/>
  <c r="BU60" s="1"/>
  <c r="BU58" i="24"/>
  <c r="BU60" s="1"/>
  <c r="BV56"/>
  <c r="BM50" i="19"/>
  <c r="BM52" s="1"/>
  <c r="BN48"/>
  <c r="BV56" i="25"/>
  <c r="BU58"/>
  <c r="AU50" i="14"/>
  <c r="AU52" s="1"/>
  <c r="AV48"/>
  <c r="BT56" i="28"/>
  <c r="BS58"/>
  <c r="BS60" s="1"/>
  <c r="BM50" i="20"/>
  <c r="BM52" s="1"/>
  <c r="BN48"/>
  <c r="BV56" i="19"/>
  <c r="BU58"/>
  <c r="BU60" s="1"/>
  <c r="BM48" i="27"/>
  <c r="BL50"/>
  <c r="BL52" s="1"/>
  <c r="BN48" i="24"/>
  <c r="BM50"/>
  <c r="BM52" s="1"/>
  <c r="BU58" i="18"/>
  <c r="BV56"/>
  <c r="BV56" i="16"/>
  <c r="BU58"/>
  <c r="BU60" s="1"/>
  <c r="AV48" i="13"/>
  <c r="AU50"/>
  <c r="AU52" s="1"/>
  <c r="AV48" i="17"/>
  <c r="AU50"/>
  <c r="AU52" s="1"/>
  <c r="BT60" i="25"/>
  <c r="BR27" i="36"/>
  <c r="BV56" i="20"/>
  <c r="BU58"/>
  <c r="BU60" s="1"/>
  <c r="AR9" i="33"/>
  <c r="AU52" i="4"/>
  <c r="AS6" i="33"/>
  <c r="AV48" i="7"/>
  <c r="AU50"/>
  <c r="AU52" s="1"/>
  <c r="BV29" i="11"/>
  <c r="BU31"/>
  <c r="AV48" i="9"/>
  <c r="AU50"/>
  <c r="AU52" s="1"/>
  <c r="AT52" i="11"/>
  <c r="AR13" i="33"/>
  <c r="BV56" i="11"/>
  <c r="BU58"/>
  <c r="BU60" s="1"/>
  <c r="AW48" i="4"/>
  <c r="AV50"/>
  <c r="AV48" i="6"/>
  <c r="AU50"/>
  <c r="AU52" s="1"/>
  <c r="BT17"/>
  <c r="BS19"/>
  <c r="BS21" s="1"/>
  <c r="BT33" i="11"/>
  <c r="BR13" i="36"/>
  <c r="AV48" i="5"/>
  <c r="AU50"/>
  <c r="AU52" s="1"/>
  <c r="AV48" i="11"/>
  <c r="AU50"/>
  <c r="AU50" i="3"/>
  <c r="AU52" s="1"/>
  <c r="AV48"/>
  <c r="BS19" i="7"/>
  <c r="BS21" s="1"/>
  <c r="BT17"/>
  <c r="BS19" i="10"/>
  <c r="BS21" s="1"/>
  <c r="BT17"/>
  <c r="BS19" i="9"/>
  <c r="BS21" s="1"/>
  <c r="BT17"/>
  <c r="BT17" i="4"/>
  <c r="BS19"/>
  <c r="BR21" i="11"/>
  <c r="AV48" i="10"/>
  <c r="AU50"/>
  <c r="AU52" s="1"/>
  <c r="AU50" i="2"/>
  <c r="AU52" s="1"/>
  <c r="AV48"/>
  <c r="BT17" i="5"/>
  <c r="BS19"/>
  <c r="BS21" s="1"/>
  <c r="BS19" i="2"/>
  <c r="BS21" s="1"/>
  <c r="BT17"/>
  <c r="BV29" i="12"/>
  <c r="BU31"/>
  <c r="BU33" s="1"/>
  <c r="BR21" i="4"/>
  <c r="BT17" i="3"/>
  <c r="BS19"/>
  <c r="BS21" s="1"/>
  <c r="BU17" i="12"/>
  <c r="BT19"/>
  <c r="BT21" s="1"/>
  <c r="BT17" i="11"/>
  <c r="BS19"/>
  <c r="AR31" i="33"/>
  <c r="AQ29"/>
  <c r="AR32"/>
  <c r="AR33"/>
  <c r="AQ30"/>
  <c r="AQ19"/>
  <c r="AQ18"/>
  <c r="AR15"/>
  <c r="AQ17"/>
  <c r="AS14" i="36"/>
  <c r="AQ12" i="33"/>
  <c r="AR10" i="36"/>
  <c r="AQ14" i="33"/>
  <c r="AR8" i="36"/>
  <c r="AR5"/>
  <c r="AQ4" i="33"/>
  <c r="AR7" i="36"/>
  <c r="BH11"/>
  <c r="BI30"/>
  <c r="BI33"/>
  <c r="BI32"/>
  <c r="BI28"/>
  <c r="BI31"/>
  <c r="AR10" i="33"/>
  <c r="AR12" i="36"/>
  <c r="AR4"/>
  <c r="AR8" i="33"/>
  <c r="AQ5"/>
  <c r="AQ7"/>
  <c r="BI29" i="36"/>
  <c r="AR9"/>
  <c r="AR11" i="33"/>
  <c r="AR26" i="36"/>
  <c r="AQ26" i="33"/>
  <c r="AQ25"/>
  <c r="AR25" i="36"/>
  <c r="AQ24" i="33"/>
  <c r="AR24" i="36"/>
  <c r="AR23"/>
  <c r="AR22"/>
  <c r="AQ22" i="33"/>
  <c r="AR21" i="36"/>
  <c r="AQ21" i="33"/>
  <c r="AS19" i="36"/>
  <c r="AS18"/>
  <c r="AQ16" i="33"/>
  <c r="AS16" i="36"/>
  <c r="AS17"/>
  <c r="AT15"/>
  <c r="AR23" i="33"/>
  <c r="BS52" i="32" l="1"/>
  <c r="BQ34" i="33"/>
  <c r="BU48" i="32"/>
  <c r="BT50"/>
  <c r="BT17" i="31"/>
  <c r="BS19"/>
  <c r="BS21" s="1"/>
  <c r="BT17" i="30"/>
  <c r="BS19"/>
  <c r="BS21" s="1"/>
  <c r="BN48"/>
  <c r="BM50"/>
  <c r="BM52" s="1"/>
  <c r="BM50" i="31"/>
  <c r="BM52" s="1"/>
  <c r="BN48"/>
  <c r="AS9" i="33"/>
  <c r="BW29" i="19"/>
  <c r="BV31"/>
  <c r="BV33" s="1"/>
  <c r="BU29" i="26"/>
  <c r="BT31"/>
  <c r="BT33" s="1"/>
  <c r="BW29" i="16"/>
  <c r="BV31"/>
  <c r="BV33" s="1"/>
  <c r="BW29" i="21"/>
  <c r="BV31"/>
  <c r="BV33" s="1"/>
  <c r="BT17" i="27"/>
  <c r="BS19"/>
  <c r="BS21" s="1"/>
  <c r="BU17" i="23"/>
  <c r="BT19"/>
  <c r="BT21" s="1"/>
  <c r="BU17" i="13"/>
  <c r="BT19"/>
  <c r="BT21" s="1"/>
  <c r="BW29" i="18"/>
  <c r="BV31"/>
  <c r="BV33" s="1"/>
  <c r="BV31" i="14"/>
  <c r="BV33" s="1"/>
  <c r="BW29"/>
  <c r="BU17" i="24"/>
  <c r="BT19"/>
  <c r="BT21" s="1"/>
  <c r="BW29" i="20"/>
  <c r="BV31"/>
  <c r="BV33" s="1"/>
  <c r="BU17" i="16"/>
  <c r="BT19"/>
  <c r="BT21" s="1"/>
  <c r="BU17" i="14"/>
  <c r="BT19"/>
  <c r="BT21" s="1"/>
  <c r="BU17" i="25"/>
  <c r="BT19"/>
  <c r="BT21" s="1"/>
  <c r="BW29" i="24"/>
  <c r="BV31"/>
  <c r="BV33" s="1"/>
  <c r="BU17" i="21"/>
  <c r="BT19"/>
  <c r="BT21" s="1"/>
  <c r="BW29" i="25"/>
  <c r="BV31"/>
  <c r="BV33" s="1"/>
  <c r="BW29" i="23"/>
  <c r="BV31"/>
  <c r="BV33" s="1"/>
  <c r="BU17" i="18"/>
  <c r="BT19"/>
  <c r="BT21" s="1"/>
  <c r="BU17" i="20"/>
  <c r="BT19"/>
  <c r="BT21" s="1"/>
  <c r="BT17" i="26"/>
  <c r="BS19"/>
  <c r="BS21" s="1"/>
  <c r="BU17" i="17"/>
  <c r="BT19"/>
  <c r="BT21" s="1"/>
  <c r="BT19" i="19"/>
  <c r="BT21" s="1"/>
  <c r="BU17"/>
  <c r="BU29" i="27"/>
  <c r="BT31"/>
  <c r="BT33" s="1"/>
  <c r="BW29" i="13"/>
  <c r="BV31"/>
  <c r="BV33" s="1"/>
  <c r="BU29" i="28"/>
  <c r="BT31"/>
  <c r="BT33" s="1"/>
  <c r="BT17"/>
  <c r="BS19"/>
  <c r="BS21" s="1"/>
  <c r="BV31" i="17"/>
  <c r="BV33" s="1"/>
  <c r="BW29"/>
  <c r="BU60" i="25"/>
  <c r="BS27" i="36"/>
  <c r="BW56" i="24"/>
  <c r="BV58"/>
  <c r="BV60" s="1"/>
  <c r="BW56" i="26"/>
  <c r="BV58"/>
  <c r="BV60" s="1"/>
  <c r="BM50" i="18"/>
  <c r="BN48"/>
  <c r="BN50" i="25"/>
  <c r="BO48"/>
  <c r="BW56" i="20"/>
  <c r="BV58"/>
  <c r="BV60" s="1"/>
  <c r="AV50" i="17"/>
  <c r="AV52" s="1"/>
  <c r="AW48"/>
  <c r="BW56" i="16"/>
  <c r="BV58"/>
  <c r="BV60" s="1"/>
  <c r="BO48" i="24"/>
  <c r="BN50"/>
  <c r="BN52" s="1"/>
  <c r="BW56" i="19"/>
  <c r="BV58"/>
  <c r="BV60" s="1"/>
  <c r="BT58" i="28"/>
  <c r="BT60" s="1"/>
  <c r="BU56"/>
  <c r="BW56" i="25"/>
  <c r="BV58"/>
  <c r="BL52" i="18"/>
  <c r="BJ20" i="33"/>
  <c r="BN50" i="23"/>
  <c r="BN52" s="1"/>
  <c r="BO48"/>
  <c r="BV58" i="21"/>
  <c r="BV60" s="1"/>
  <c r="BW56"/>
  <c r="BW56" i="13"/>
  <c r="BV58"/>
  <c r="BV60" s="1"/>
  <c r="BM52" i="25"/>
  <c r="BK27" i="33"/>
  <c r="BW56" i="18"/>
  <c r="BV58"/>
  <c r="BO48" i="20"/>
  <c r="BN50"/>
  <c r="BN52" s="1"/>
  <c r="AV50" i="14"/>
  <c r="AV52" s="1"/>
  <c r="AW48"/>
  <c r="BN50" i="19"/>
  <c r="BN52" s="1"/>
  <c r="BO48"/>
  <c r="BN48" i="26"/>
  <c r="BM50"/>
  <c r="BM52" s="1"/>
  <c r="BV58" i="17"/>
  <c r="BV60" s="1"/>
  <c r="BW56"/>
  <c r="AW48" i="13"/>
  <c r="AV50"/>
  <c r="AV52" s="1"/>
  <c r="BU60" i="18"/>
  <c r="BS20" i="36"/>
  <c r="BN48" i="27"/>
  <c r="BM50"/>
  <c r="BM52" s="1"/>
  <c r="BV58" i="14"/>
  <c r="BV60" s="1"/>
  <c r="BW56"/>
  <c r="BT58" i="27"/>
  <c r="BT60" s="1"/>
  <c r="BU56"/>
  <c r="BW56" i="23"/>
  <c r="BV58"/>
  <c r="BV60" s="1"/>
  <c r="BT48" i="28"/>
  <c r="BS50"/>
  <c r="BS52" s="1"/>
  <c r="BN50" i="21"/>
  <c r="BN52" s="1"/>
  <c r="BO48"/>
  <c r="AW48" i="16"/>
  <c r="AV50"/>
  <c r="AV52" s="1"/>
  <c r="BT19" i="2"/>
  <c r="BT21" s="1"/>
  <c r="BU17"/>
  <c r="AV50"/>
  <c r="AV52" s="1"/>
  <c r="AW48"/>
  <c r="BT19" i="9"/>
  <c r="BT21" s="1"/>
  <c r="BU17"/>
  <c r="BU17" i="7"/>
  <c r="BT19"/>
  <c r="BT21" s="1"/>
  <c r="AU52" i="11"/>
  <c r="AS13" i="33"/>
  <c r="BV17" i="12"/>
  <c r="BU19"/>
  <c r="BU21" s="1"/>
  <c r="AW48" i="11"/>
  <c r="AV50"/>
  <c r="AV50" i="6"/>
  <c r="AV52" s="1"/>
  <c r="AW48"/>
  <c r="BW56" i="11"/>
  <c r="BV58"/>
  <c r="BV60" s="1"/>
  <c r="AW48" i="9"/>
  <c r="AV50"/>
  <c r="AV52" s="1"/>
  <c r="AW48" i="7"/>
  <c r="AV50"/>
  <c r="AV52" s="1"/>
  <c r="BS21" i="11"/>
  <c r="BS21" i="4"/>
  <c r="BU17" i="10"/>
  <c r="BT19"/>
  <c r="BT21" s="1"/>
  <c r="AW48" i="3"/>
  <c r="AV50"/>
  <c r="AV52" s="1"/>
  <c r="AV52" i="4"/>
  <c r="AT6" i="33"/>
  <c r="BU33" i="11"/>
  <c r="BS13" i="36"/>
  <c r="BT19" i="11"/>
  <c r="BU17"/>
  <c r="BU17" i="3"/>
  <c r="BT19"/>
  <c r="BT21" s="1"/>
  <c r="BW29" i="12"/>
  <c r="BV31"/>
  <c r="BV33" s="1"/>
  <c r="BU17" i="5"/>
  <c r="BT19"/>
  <c r="BT21" s="1"/>
  <c r="AW48" i="10"/>
  <c r="AV50"/>
  <c r="AV52" s="1"/>
  <c r="BU17" i="4"/>
  <c r="BT19"/>
  <c r="AV50" i="5"/>
  <c r="AV52" s="1"/>
  <c r="AW48"/>
  <c r="BT19" i="6"/>
  <c r="BT21" s="1"/>
  <c r="BU17"/>
  <c r="AX48" i="4"/>
  <c r="AW50"/>
  <c r="BV31" i="11"/>
  <c r="BW29"/>
  <c r="BI28" i="33"/>
  <c r="AR17"/>
  <c r="AR18"/>
  <c r="AR19"/>
  <c r="AR29"/>
  <c r="AS31"/>
  <c r="AS33"/>
  <c r="AR30"/>
  <c r="AS32"/>
  <c r="AS15"/>
  <c r="AT14" i="36"/>
  <c r="AS5"/>
  <c r="AS10" i="33"/>
  <c r="BI11" i="36"/>
  <c r="BJ28"/>
  <c r="AR14" i="33"/>
  <c r="AR4"/>
  <c r="AS8" i="36"/>
  <c r="AS9"/>
  <c r="AR12" i="33"/>
  <c r="AS8"/>
  <c r="BJ29" i="36"/>
  <c r="BJ31"/>
  <c r="BJ32"/>
  <c r="BJ33"/>
  <c r="AR5" i="33"/>
  <c r="BJ30" i="36"/>
  <c r="AR7" i="33"/>
  <c r="AS7" i="36"/>
  <c r="AS4"/>
  <c r="AS12"/>
  <c r="AS10"/>
  <c r="AS11" i="33"/>
  <c r="AR26"/>
  <c r="AS26" i="36"/>
  <c r="AS25"/>
  <c r="AR25" i="33"/>
  <c r="AR24"/>
  <c r="AS24" i="36"/>
  <c r="AS23"/>
  <c r="AR22" i="33"/>
  <c r="AS22" i="36"/>
  <c r="AS21"/>
  <c r="AR21" i="33"/>
  <c r="AT19" i="36"/>
  <c r="AT18"/>
  <c r="AT16"/>
  <c r="AR16" i="33"/>
  <c r="AT17" i="36"/>
  <c r="AU15"/>
  <c r="AS23" i="33"/>
  <c r="BU50" i="32" l="1"/>
  <c r="BV48"/>
  <c r="BT52"/>
  <c r="BR34" i="33"/>
  <c r="BO48" i="31"/>
  <c r="BN50"/>
  <c r="BN52" s="1"/>
  <c r="BU17" i="30"/>
  <c r="BT19"/>
  <c r="BT21" s="1"/>
  <c r="BO48"/>
  <c r="BN50"/>
  <c r="BN52" s="1"/>
  <c r="BU17" i="31"/>
  <c r="BT19"/>
  <c r="BT21" s="1"/>
  <c r="AT9" i="33"/>
  <c r="AT15"/>
  <c r="BW31" i="17"/>
  <c r="BW33" s="1"/>
  <c r="BX29"/>
  <c r="BV29" i="28"/>
  <c r="BU31"/>
  <c r="BU33" s="1"/>
  <c r="BV29" i="27"/>
  <c r="BU31"/>
  <c r="BU33" s="1"/>
  <c r="BV17" i="17"/>
  <c r="BU19"/>
  <c r="BU21" s="1"/>
  <c r="BV17" i="20"/>
  <c r="BU19"/>
  <c r="BU21" s="1"/>
  <c r="BX29" i="23"/>
  <c r="BW31"/>
  <c r="BW33" s="1"/>
  <c r="BV17" i="21"/>
  <c r="BU19"/>
  <c r="BU21" s="1"/>
  <c r="BV17" i="25"/>
  <c r="BU19"/>
  <c r="BU21" s="1"/>
  <c r="BV17" i="16"/>
  <c r="BU19"/>
  <c r="BU21" s="1"/>
  <c r="BV17" i="24"/>
  <c r="BU19"/>
  <c r="BU21" s="1"/>
  <c r="BX29" i="18"/>
  <c r="BW31"/>
  <c r="BW33" s="1"/>
  <c r="BV17" i="23"/>
  <c r="BU19"/>
  <c r="BU21" s="1"/>
  <c r="BX29" i="21"/>
  <c r="BW31"/>
  <c r="BW33" s="1"/>
  <c r="BU31" i="26"/>
  <c r="BU33" s="1"/>
  <c r="BV29"/>
  <c r="BV17" i="19"/>
  <c r="BU19"/>
  <c r="BU21" s="1"/>
  <c r="BX29" i="14"/>
  <c r="BW31"/>
  <c r="BW33" s="1"/>
  <c r="BU17" i="28"/>
  <c r="BT19"/>
  <c r="BT21" s="1"/>
  <c r="BX29" i="13"/>
  <c r="BW31"/>
  <c r="BW33" s="1"/>
  <c r="BU17" i="26"/>
  <c r="BT19"/>
  <c r="BT21" s="1"/>
  <c r="BV17" i="18"/>
  <c r="BU19"/>
  <c r="BU21" s="1"/>
  <c r="BX29" i="25"/>
  <c r="BW31"/>
  <c r="BW33" s="1"/>
  <c r="BW31" i="24"/>
  <c r="BW33" s="1"/>
  <c r="BX29"/>
  <c r="BV17" i="14"/>
  <c r="BU19"/>
  <c r="BU21" s="1"/>
  <c r="BW31" i="20"/>
  <c r="BW33" s="1"/>
  <c r="BX29"/>
  <c r="BU19" i="13"/>
  <c r="BU21" s="1"/>
  <c r="BV17"/>
  <c r="BU17" i="27"/>
  <c r="BT19"/>
  <c r="BT21" s="1"/>
  <c r="BX29" i="16"/>
  <c r="BW31"/>
  <c r="BW33" s="1"/>
  <c r="BW31" i="19"/>
  <c r="BW33" s="1"/>
  <c r="BX29"/>
  <c r="BU58" i="27"/>
  <c r="BU60" s="1"/>
  <c r="BV56"/>
  <c r="AW50" i="14"/>
  <c r="AW52" s="1"/>
  <c r="AX48"/>
  <c r="BV60" i="18"/>
  <c r="BT20" i="36"/>
  <c r="BO50" i="23"/>
  <c r="BO52" s="1"/>
  <c r="BP48"/>
  <c r="BV60" i="25"/>
  <c r="BT27" i="36"/>
  <c r="BN50" i="18"/>
  <c r="BO48"/>
  <c r="AX48" i="16"/>
  <c r="AW50"/>
  <c r="AW52" s="1"/>
  <c r="BU48" i="28"/>
  <c r="BT50"/>
  <c r="BT52" s="1"/>
  <c r="BO48" i="27"/>
  <c r="BN50"/>
  <c r="BN52" s="1"/>
  <c r="AX48" i="13"/>
  <c r="AW50"/>
  <c r="AW52" s="1"/>
  <c r="BO48" i="26"/>
  <c r="BN50"/>
  <c r="BN52" s="1"/>
  <c r="BW58" i="18"/>
  <c r="BX56"/>
  <c r="BX56" i="13"/>
  <c r="BW58"/>
  <c r="BW60" s="1"/>
  <c r="BX56" i="25"/>
  <c r="BX58" s="1"/>
  <c r="BW58"/>
  <c r="BX56" i="19"/>
  <c r="BW58"/>
  <c r="BW60" s="1"/>
  <c r="BX56" i="16"/>
  <c r="BW58"/>
  <c r="BW60" s="1"/>
  <c r="BX56" i="20"/>
  <c r="BX58" s="1"/>
  <c r="BX60" s="1"/>
  <c r="BW58"/>
  <c r="BW60" s="1"/>
  <c r="BM52" i="18"/>
  <c r="BK20" i="33"/>
  <c r="BX56" i="24"/>
  <c r="BX58" s="1"/>
  <c r="BX60" s="1"/>
  <c r="BW58"/>
  <c r="BW60" s="1"/>
  <c r="BP48" i="21"/>
  <c r="BO50"/>
  <c r="BO52" s="1"/>
  <c r="BW58" i="14"/>
  <c r="BW60" s="1"/>
  <c r="BX56"/>
  <c r="BX58" s="1"/>
  <c r="BX60" s="1"/>
  <c r="BX56" i="17"/>
  <c r="BW58"/>
  <c r="BW60" s="1"/>
  <c r="BP48" i="19"/>
  <c r="BO50"/>
  <c r="BO52" s="1"/>
  <c r="BW58" i="21"/>
  <c r="BW60" s="1"/>
  <c r="BX56"/>
  <c r="BV56" i="28"/>
  <c r="BU58"/>
  <c r="BU60" s="1"/>
  <c r="AW50" i="17"/>
  <c r="AW52" s="1"/>
  <c r="AX48"/>
  <c r="BP48" i="25"/>
  <c r="BO50"/>
  <c r="BX56" i="23"/>
  <c r="BX58" s="1"/>
  <c r="BX60" s="1"/>
  <c r="BW58"/>
  <c r="BW60" s="1"/>
  <c r="BP48" i="20"/>
  <c r="BO50"/>
  <c r="BO52" s="1"/>
  <c r="BO50" i="24"/>
  <c r="BO52" s="1"/>
  <c r="BP48"/>
  <c r="BL27" i="33"/>
  <c r="BN52" i="25"/>
  <c r="BW58" i="26"/>
  <c r="BW60" s="1"/>
  <c r="BX56"/>
  <c r="AW52" i="4"/>
  <c r="AU6" i="33"/>
  <c r="AX48" i="5"/>
  <c r="AW50"/>
  <c r="AW52" s="1"/>
  <c r="BV17" i="11"/>
  <c r="BU19"/>
  <c r="AX48" i="6"/>
  <c r="AW50"/>
  <c r="AW52" s="1"/>
  <c r="AX48" i="2"/>
  <c r="AW50"/>
  <c r="AW52" s="1"/>
  <c r="AY48" i="4"/>
  <c r="AX50"/>
  <c r="AX48" i="10"/>
  <c r="AW50"/>
  <c r="AW52" s="1"/>
  <c r="BX29" i="12"/>
  <c r="BW31"/>
  <c r="BW33" s="1"/>
  <c r="BT21" i="11"/>
  <c r="BV17" i="10"/>
  <c r="BU19"/>
  <c r="BU21" s="1"/>
  <c r="AX48" i="9"/>
  <c r="AW50"/>
  <c r="AW52" s="1"/>
  <c r="BW17" i="12"/>
  <c r="BV19"/>
  <c r="BV21" s="1"/>
  <c r="BV17" i="7"/>
  <c r="BU19"/>
  <c r="BU21" s="1"/>
  <c r="BW31" i="11"/>
  <c r="BX29"/>
  <c r="BU19" i="6"/>
  <c r="BU21" s="1"/>
  <c r="BV17"/>
  <c r="BT21" i="4"/>
  <c r="AV52" i="11"/>
  <c r="AT13" i="33"/>
  <c r="BU19" i="9"/>
  <c r="BU21" s="1"/>
  <c r="BV17"/>
  <c r="BU19" i="2"/>
  <c r="BU21" s="1"/>
  <c r="BV17"/>
  <c r="BV33" i="11"/>
  <c r="BT13" i="36"/>
  <c r="BV17" i="4"/>
  <c r="BU19"/>
  <c r="BV17" i="5"/>
  <c r="BU19"/>
  <c r="BU21" s="1"/>
  <c r="BV17" i="3"/>
  <c r="BU19"/>
  <c r="BU21" s="1"/>
  <c r="AW50"/>
  <c r="AW52" s="1"/>
  <c r="AX48"/>
  <c r="AW50" i="7"/>
  <c r="AW52" s="1"/>
  <c r="AX48"/>
  <c r="BX56" i="11"/>
  <c r="BX58" s="1"/>
  <c r="BX60" s="1"/>
  <c r="BW58"/>
  <c r="BW60" s="1"/>
  <c r="AX48"/>
  <c r="AW50"/>
  <c r="BJ28" i="33"/>
  <c r="AS17"/>
  <c r="AS18"/>
  <c r="AS30"/>
  <c r="AT31"/>
  <c r="AT32"/>
  <c r="AS29"/>
  <c r="AT33"/>
  <c r="AS19"/>
  <c r="AU14" i="36"/>
  <c r="AT8"/>
  <c r="AT10"/>
  <c r="AT12"/>
  <c r="AS12" i="33"/>
  <c r="AT4" i="36"/>
  <c r="AS7" i="33"/>
  <c r="AT7" i="36"/>
  <c r="BK33"/>
  <c r="BK31"/>
  <c r="BK30"/>
  <c r="AT11" i="33"/>
  <c r="AT10"/>
  <c r="AS5"/>
  <c r="AT9" i="36"/>
  <c r="AS4" i="33"/>
  <c r="AT8"/>
  <c r="AT5" i="36"/>
  <c r="BJ11"/>
  <c r="BK32"/>
  <c r="BK29"/>
  <c r="BK28"/>
  <c r="AS14" i="33"/>
  <c r="AS26"/>
  <c r="AT26" i="36"/>
  <c r="AS25" i="33"/>
  <c r="AT25" i="36"/>
  <c r="AS24" i="33"/>
  <c r="AT24" i="36"/>
  <c r="AT23"/>
  <c r="AS22" i="33"/>
  <c r="AT22" i="36"/>
  <c r="AT21"/>
  <c r="AS21" i="33"/>
  <c r="AU19" i="36"/>
  <c r="AU18"/>
  <c r="AU16"/>
  <c r="AS16" i="33"/>
  <c r="AU17" i="36"/>
  <c r="AV15"/>
  <c r="AT23" i="33"/>
  <c r="AU9"/>
  <c r="BW48" i="32" l="1"/>
  <c r="BV50"/>
  <c r="BU52"/>
  <c r="BS34" i="33"/>
  <c r="BV17" i="31"/>
  <c r="BU19"/>
  <c r="BU21" s="1"/>
  <c r="BV17" i="30"/>
  <c r="BU19"/>
  <c r="BU21" s="1"/>
  <c r="BP48"/>
  <c r="BO50"/>
  <c r="BO52" s="1"/>
  <c r="BP48" i="31"/>
  <c r="BO50"/>
  <c r="BO52" s="1"/>
  <c r="C60" i="23"/>
  <c r="C61" s="1"/>
  <c r="C60" i="24"/>
  <c r="C61" s="1"/>
  <c r="BY29" i="19"/>
  <c r="BX31"/>
  <c r="BX33" s="1"/>
  <c r="BY29" i="20"/>
  <c r="BX31"/>
  <c r="BX33" s="1"/>
  <c r="BY29" i="24"/>
  <c r="BX31"/>
  <c r="BX33" s="1"/>
  <c r="BW29" i="26"/>
  <c r="BV31"/>
  <c r="BV33" s="1"/>
  <c r="BV17" i="27"/>
  <c r="BU19"/>
  <c r="BU21" s="1"/>
  <c r="BW17" i="18"/>
  <c r="BV19"/>
  <c r="BV21" s="1"/>
  <c r="BY29" i="13"/>
  <c r="BX31"/>
  <c r="BX33" s="1"/>
  <c r="BY29" i="14"/>
  <c r="BX31"/>
  <c r="BX33" s="1"/>
  <c r="BW17" i="23"/>
  <c r="BV19"/>
  <c r="BV21" s="1"/>
  <c r="BW17" i="24"/>
  <c r="BV19"/>
  <c r="BV21" s="1"/>
  <c r="BW17" i="25"/>
  <c r="BV19"/>
  <c r="BV21" s="1"/>
  <c r="BY29" i="23"/>
  <c r="BX31"/>
  <c r="BX33" s="1"/>
  <c r="BW17" i="17"/>
  <c r="BV19"/>
  <c r="BV21" s="1"/>
  <c r="BW29" i="28"/>
  <c r="BV31"/>
  <c r="BV33" s="1"/>
  <c r="BW17" i="13"/>
  <c r="BV19"/>
  <c r="BV21" s="1"/>
  <c r="BX31" i="17"/>
  <c r="BX33" s="1"/>
  <c r="BY29"/>
  <c r="BY29" i="16"/>
  <c r="BX31"/>
  <c r="BX33" s="1"/>
  <c r="BW17" i="14"/>
  <c r="BV19"/>
  <c r="BV21" s="1"/>
  <c r="BY29" i="25"/>
  <c r="BX31"/>
  <c r="BX33" s="1"/>
  <c r="BV17" i="26"/>
  <c r="BU19"/>
  <c r="BU21" s="1"/>
  <c r="BV17" i="28"/>
  <c r="BU19"/>
  <c r="BU21" s="1"/>
  <c r="BV19" i="19"/>
  <c r="BV21" s="1"/>
  <c r="BW17"/>
  <c r="BY29" i="21"/>
  <c r="BX31"/>
  <c r="BX33" s="1"/>
  <c r="BX31" i="18"/>
  <c r="BX33" s="1"/>
  <c r="BY29"/>
  <c r="BW17" i="16"/>
  <c r="BV19"/>
  <c r="BV21" s="1"/>
  <c r="BW17" i="21"/>
  <c r="BV19"/>
  <c r="BV21" s="1"/>
  <c r="BW17" i="20"/>
  <c r="BV19"/>
  <c r="BV21" s="1"/>
  <c r="BV31" i="27"/>
  <c r="BV33" s="1"/>
  <c r="BW29"/>
  <c r="BY56" i="26"/>
  <c r="BY58" s="1"/>
  <c r="BY60" s="1"/>
  <c r="BX58"/>
  <c r="BX60" s="1"/>
  <c r="BP50" i="24"/>
  <c r="BP52" s="1"/>
  <c r="BQ48"/>
  <c r="AX50" i="17"/>
  <c r="AX52" s="1"/>
  <c r="AY48"/>
  <c r="BX58" i="21"/>
  <c r="BX60" s="1"/>
  <c r="BY56"/>
  <c r="BW60" i="25"/>
  <c r="BU27" i="36"/>
  <c r="BX58" i="18"/>
  <c r="BY56"/>
  <c r="BO50"/>
  <c r="BP48"/>
  <c r="BQ48" i="23"/>
  <c r="BP50"/>
  <c r="BP52" s="1"/>
  <c r="AX50" i="14"/>
  <c r="AX52" s="1"/>
  <c r="AY48"/>
  <c r="BX58" i="17"/>
  <c r="BX60" s="1"/>
  <c r="BY56"/>
  <c r="BZ56" s="1"/>
  <c r="BQ48" i="21"/>
  <c r="BP50"/>
  <c r="BP52" s="1"/>
  <c r="BY56" i="16"/>
  <c r="BZ56" s="1"/>
  <c r="BX58"/>
  <c r="BX60" s="1"/>
  <c r="BX60" i="25"/>
  <c r="C60" s="1"/>
  <c r="BV27" i="36"/>
  <c r="BW60" i="18"/>
  <c r="BU20" i="36"/>
  <c r="AY48" i="13"/>
  <c r="AX50"/>
  <c r="AX52" s="1"/>
  <c r="BU50" i="28"/>
  <c r="BU52" s="1"/>
  <c r="BV48"/>
  <c r="BN52" i="18"/>
  <c r="BL20" i="33"/>
  <c r="BM27"/>
  <c r="BO52" i="25"/>
  <c r="C60" i="14"/>
  <c r="C61" s="1"/>
  <c r="BW56" i="27"/>
  <c r="BV58"/>
  <c r="BV60" s="1"/>
  <c r="BQ48" i="20"/>
  <c r="BP50"/>
  <c r="BP52" s="1"/>
  <c r="BP50" i="25"/>
  <c r="BQ48"/>
  <c r="BW56" i="28"/>
  <c r="BV58"/>
  <c r="BV60" s="1"/>
  <c r="BQ48" i="19"/>
  <c r="BP50"/>
  <c r="BP52" s="1"/>
  <c r="C60" i="20"/>
  <c r="C61" s="1"/>
  <c r="BY56" i="19"/>
  <c r="BX58"/>
  <c r="BX60" s="1"/>
  <c r="BY56" i="13"/>
  <c r="BX58"/>
  <c r="BX60" s="1"/>
  <c r="BP48" i="26"/>
  <c r="BO50"/>
  <c r="BO52" s="1"/>
  <c r="BO50" i="27"/>
  <c r="BO52" s="1"/>
  <c r="BP48"/>
  <c r="AY48" i="16"/>
  <c r="AX50"/>
  <c r="AX52" s="1"/>
  <c r="C60" i="11"/>
  <c r="C61" s="1"/>
  <c r="AY48" i="3"/>
  <c r="AX50"/>
  <c r="AX52" s="1"/>
  <c r="BV19" i="9"/>
  <c r="BV21" s="1"/>
  <c r="BW17"/>
  <c r="BY29" i="11"/>
  <c r="BX31"/>
  <c r="AX52" i="4"/>
  <c r="AV6" i="33"/>
  <c r="BW17" i="5"/>
  <c r="BV19"/>
  <c r="BV21" s="1"/>
  <c r="BW33" i="11"/>
  <c r="BU13" i="36"/>
  <c r="BX17" i="12"/>
  <c r="BW19"/>
  <c r="BW21" s="1"/>
  <c r="BW17" i="10"/>
  <c r="BV19"/>
  <c r="BV21" s="1"/>
  <c r="BY29" i="12"/>
  <c r="BX31"/>
  <c r="BX33" s="1"/>
  <c r="AZ48" i="4"/>
  <c r="AY50"/>
  <c r="AY48" i="6"/>
  <c r="AX50"/>
  <c r="AX52" s="1"/>
  <c r="AY48" i="5"/>
  <c r="AX50"/>
  <c r="AX52" s="1"/>
  <c r="AW52" i="11"/>
  <c r="AU13" i="33"/>
  <c r="AY48" i="7"/>
  <c r="AX50"/>
  <c r="AX52" s="1"/>
  <c r="BU21" i="4"/>
  <c r="BW17" i="2"/>
  <c r="BV19"/>
  <c r="BV21" s="1"/>
  <c r="BV19" i="6"/>
  <c r="BV21" s="1"/>
  <c r="BW17"/>
  <c r="BU21" i="11"/>
  <c r="AY48"/>
  <c r="AX50"/>
  <c r="BW17" i="3"/>
  <c r="BV19"/>
  <c r="BV21" s="1"/>
  <c r="BW17" i="4"/>
  <c r="BV19"/>
  <c r="BW17" i="7"/>
  <c r="BV19"/>
  <c r="BV21" s="1"/>
  <c r="AX50" i="9"/>
  <c r="AX52" s="1"/>
  <c r="AY48"/>
  <c r="AY48" i="10"/>
  <c r="AX50"/>
  <c r="AX52" s="1"/>
  <c r="AX50" i="2"/>
  <c r="AX52" s="1"/>
  <c r="AY48"/>
  <c r="BW17" i="11"/>
  <c r="BV19"/>
  <c r="AU15" i="33"/>
  <c r="BK28"/>
  <c r="AU32"/>
  <c r="AU31"/>
  <c r="AU33"/>
  <c r="AT29"/>
  <c r="AT30"/>
  <c r="AT19"/>
  <c r="AT17"/>
  <c r="AT18"/>
  <c r="AV14" i="36"/>
  <c r="AT4" i="33"/>
  <c r="AT7"/>
  <c r="AU4" i="36"/>
  <c r="AU8" i="33"/>
  <c r="AU8" i="36"/>
  <c r="AT12" i="33"/>
  <c r="AU10"/>
  <c r="BK11" i="36"/>
  <c r="BL30"/>
  <c r="BL31"/>
  <c r="BL32"/>
  <c r="AU7"/>
  <c r="AT5" i="33"/>
  <c r="AU5" i="36"/>
  <c r="AU10"/>
  <c r="AU9"/>
  <c r="AU12"/>
  <c r="AU11" i="33"/>
  <c r="BL33" i="36"/>
  <c r="BL28"/>
  <c r="BL29"/>
  <c r="AT14" i="33"/>
  <c r="AT26"/>
  <c r="AU26" i="36"/>
  <c r="AU25"/>
  <c r="AT25" i="33"/>
  <c r="AU24" i="36"/>
  <c r="AT24" i="33"/>
  <c r="AU23" i="36"/>
  <c r="AT22" i="33"/>
  <c r="AU22" i="36"/>
  <c r="AU21"/>
  <c r="AT21" i="33"/>
  <c r="AV19" i="36"/>
  <c r="AV18"/>
  <c r="AT16" i="33"/>
  <c r="AV16" i="36"/>
  <c r="AV17"/>
  <c r="AW15"/>
  <c r="AU23" i="33"/>
  <c r="BV52" i="32" l="1"/>
  <c r="BT34" i="33"/>
  <c r="BX48" i="32"/>
  <c r="BW50"/>
  <c r="BQ48" i="31"/>
  <c r="BP50"/>
  <c r="BP52" s="1"/>
  <c r="BW17" i="30"/>
  <c r="BV19"/>
  <c r="BV21" s="1"/>
  <c r="BP50"/>
  <c r="BP52" s="1"/>
  <c r="BQ48"/>
  <c r="BV19" i="31"/>
  <c r="BV21" s="1"/>
  <c r="BW17"/>
  <c r="AV9" i="33"/>
  <c r="AV15"/>
  <c r="C60" i="26"/>
  <c r="C61" s="1"/>
  <c r="BX29" i="27"/>
  <c r="BW31"/>
  <c r="BW33" s="1"/>
  <c r="BZ29" i="18"/>
  <c r="BZ31" s="1"/>
  <c r="BZ33" s="1"/>
  <c r="BY31"/>
  <c r="BY33" s="1"/>
  <c r="BX17" i="19"/>
  <c r="BW19"/>
  <c r="BW21" s="1"/>
  <c r="BZ29" i="17"/>
  <c r="BZ31" s="1"/>
  <c r="BZ33" s="1"/>
  <c r="BY31"/>
  <c r="BY33" s="1"/>
  <c r="BW19" i="21"/>
  <c r="BW21" s="1"/>
  <c r="BX17"/>
  <c r="BW17" i="26"/>
  <c r="BV19"/>
  <c r="BV21" s="1"/>
  <c r="BX17" i="14"/>
  <c r="BW19"/>
  <c r="BW21" s="1"/>
  <c r="BX29" i="28"/>
  <c r="BW31"/>
  <c r="BW33" s="1"/>
  <c r="BY31" i="23"/>
  <c r="BY33" s="1"/>
  <c r="BZ29"/>
  <c r="BZ31" s="1"/>
  <c r="BZ33" s="1"/>
  <c r="BX17" i="24"/>
  <c r="BW19"/>
  <c r="BW21" s="1"/>
  <c r="BZ29" i="14"/>
  <c r="BZ31" s="1"/>
  <c r="BZ33" s="1"/>
  <c r="BY31"/>
  <c r="BY33" s="1"/>
  <c r="BX17" i="18"/>
  <c r="BW19"/>
  <c r="BW21" s="1"/>
  <c r="BW31" i="26"/>
  <c r="BW33" s="1"/>
  <c r="BX29"/>
  <c r="BY31" i="20"/>
  <c r="BY33" s="1"/>
  <c r="BZ29"/>
  <c r="BZ31" s="1"/>
  <c r="BZ33" s="1"/>
  <c r="BX17"/>
  <c r="BW19"/>
  <c r="BW21" s="1"/>
  <c r="BX17" i="16"/>
  <c r="BW19"/>
  <c r="BW21" s="1"/>
  <c r="BY31" i="21"/>
  <c r="BY33" s="1"/>
  <c r="BZ29"/>
  <c r="BZ31" s="1"/>
  <c r="BZ33" s="1"/>
  <c r="BW17" i="28"/>
  <c r="BV19"/>
  <c r="BV21" s="1"/>
  <c r="BZ29" i="25"/>
  <c r="BZ31" s="1"/>
  <c r="BY31"/>
  <c r="BZ29" i="16"/>
  <c r="BZ31" s="1"/>
  <c r="BZ33" s="1"/>
  <c r="BY31"/>
  <c r="BY33" s="1"/>
  <c r="BX17" i="13"/>
  <c r="BW19"/>
  <c r="BW21" s="1"/>
  <c r="BX17" i="17"/>
  <c r="BW19"/>
  <c r="BW21" s="1"/>
  <c r="BW19" i="25"/>
  <c r="BW21" s="1"/>
  <c r="BX17"/>
  <c r="BX17" i="23"/>
  <c r="BW19"/>
  <c r="BW21" s="1"/>
  <c r="BZ29" i="13"/>
  <c r="BZ31" s="1"/>
  <c r="BZ33" s="1"/>
  <c r="BY31"/>
  <c r="BY33" s="1"/>
  <c r="BW17" i="27"/>
  <c r="BV19"/>
  <c r="BV21" s="1"/>
  <c r="BZ29" i="24"/>
  <c r="BZ31" s="1"/>
  <c r="BZ33" s="1"/>
  <c r="BY31"/>
  <c r="BY33" s="1"/>
  <c r="BY31" i="19"/>
  <c r="BY33" s="1"/>
  <c r="BZ29"/>
  <c r="BZ31" s="1"/>
  <c r="BZ33" s="1"/>
  <c r="BP50" i="27"/>
  <c r="BP52" s="1"/>
  <c r="BQ48"/>
  <c r="BX56" i="28"/>
  <c r="BX58" s="1"/>
  <c r="BX60" s="1"/>
  <c r="BW58"/>
  <c r="BW60" s="1"/>
  <c r="BR48" i="20"/>
  <c r="BQ50"/>
  <c r="BQ52" s="1"/>
  <c r="BV50" i="28"/>
  <c r="BV52" s="1"/>
  <c r="BW48"/>
  <c r="BY58" i="18"/>
  <c r="BZ56"/>
  <c r="BZ58" s="1"/>
  <c r="BZ56" i="21"/>
  <c r="BZ58" s="1"/>
  <c r="BZ60" s="1"/>
  <c r="BY58"/>
  <c r="BY60" s="1"/>
  <c r="BQ50" i="24"/>
  <c r="BQ52" s="1"/>
  <c r="BR48"/>
  <c r="BZ56" i="13"/>
  <c r="BZ58" s="1"/>
  <c r="BZ60" s="1"/>
  <c r="BY58"/>
  <c r="BY60" s="1"/>
  <c r="BR48" i="25"/>
  <c r="BQ50"/>
  <c r="BR48" i="23"/>
  <c r="BQ50"/>
  <c r="BQ52" s="1"/>
  <c r="BX60" i="18"/>
  <c r="BV20" i="36"/>
  <c r="BR48" i="19"/>
  <c r="BQ50"/>
  <c r="BQ52" s="1"/>
  <c r="BP52" i="25"/>
  <c r="BN27" i="33"/>
  <c r="BX56" i="27"/>
  <c r="BW58"/>
  <c r="BW60" s="1"/>
  <c r="AY50" i="14"/>
  <c r="AY52" s="1"/>
  <c r="AZ48"/>
  <c r="BP50" i="18"/>
  <c r="BQ48"/>
  <c r="AZ48" i="17"/>
  <c r="AY50"/>
  <c r="AY52" s="1"/>
  <c r="AZ48" i="16"/>
  <c r="AY50"/>
  <c r="AY52" s="1"/>
  <c r="BQ48" i="26"/>
  <c r="BP50"/>
  <c r="BP52" s="1"/>
  <c r="BZ56" i="19"/>
  <c r="BZ58" s="1"/>
  <c r="BZ60" s="1"/>
  <c r="BY58"/>
  <c r="BY60" s="1"/>
  <c r="AZ48" i="13"/>
  <c r="AY50"/>
  <c r="AY52" s="1"/>
  <c r="C61" i="25"/>
  <c r="BR48" i="21"/>
  <c r="BQ50"/>
  <c r="BQ52" s="1"/>
  <c r="BO52" i="18"/>
  <c r="BM20" i="33"/>
  <c r="BV21" i="11"/>
  <c r="AY52" i="4"/>
  <c r="AW6" i="33"/>
  <c r="BX17" i="9"/>
  <c r="BW19"/>
  <c r="BW21" s="1"/>
  <c r="BW19" i="11"/>
  <c r="BX17"/>
  <c r="AY50" i="10"/>
  <c r="AY52" s="1"/>
  <c r="AZ48"/>
  <c r="BX17" i="7"/>
  <c r="BW19"/>
  <c r="BW21" s="1"/>
  <c r="BX17" i="3"/>
  <c r="BW19"/>
  <c r="BW21" s="1"/>
  <c r="BW19" i="2"/>
  <c r="BW21" s="1"/>
  <c r="BX17"/>
  <c r="AY50" i="7"/>
  <c r="AY52" s="1"/>
  <c r="AZ48"/>
  <c r="AZ48" i="5"/>
  <c r="AY50"/>
  <c r="AY52" s="1"/>
  <c r="BA48" i="4"/>
  <c r="AZ50"/>
  <c r="BX17" i="10"/>
  <c r="BW19"/>
  <c r="BW21" s="1"/>
  <c r="AZ48" i="2"/>
  <c r="AY50"/>
  <c r="AY52" s="1"/>
  <c r="AZ48" i="9"/>
  <c r="AY50"/>
  <c r="AY52" s="1"/>
  <c r="BV21" i="4"/>
  <c r="AX52" i="11"/>
  <c r="AV13" i="33"/>
  <c r="BX17" i="6"/>
  <c r="BW19"/>
  <c r="BW21" s="1"/>
  <c r="BX33" i="11"/>
  <c r="BV13" i="36"/>
  <c r="BW19" i="4"/>
  <c r="BX17"/>
  <c r="AZ48" i="11"/>
  <c r="AY50"/>
  <c r="AY50" i="6"/>
  <c r="AY52" s="1"/>
  <c r="AZ48"/>
  <c r="BZ29" i="12"/>
  <c r="BZ31" s="1"/>
  <c r="BZ33" s="1"/>
  <c r="BY31"/>
  <c r="BY33" s="1"/>
  <c r="BY17"/>
  <c r="BX19"/>
  <c r="BX21" s="1"/>
  <c r="BX17" i="5"/>
  <c r="BW19"/>
  <c r="BW21" s="1"/>
  <c r="BY31" i="11"/>
  <c r="BZ29"/>
  <c r="BZ31" s="1"/>
  <c r="AZ48" i="3"/>
  <c r="AY50"/>
  <c r="AY52" s="1"/>
  <c r="BL28" i="33"/>
  <c r="AU19"/>
  <c r="AU17"/>
  <c r="AU18"/>
  <c r="AV33"/>
  <c r="AV31"/>
  <c r="AV32"/>
  <c r="AU30"/>
  <c r="AU29"/>
  <c r="AW14" i="36"/>
  <c r="AV4"/>
  <c r="AV10" i="33"/>
  <c r="AV10" i="36"/>
  <c r="AU7" i="33"/>
  <c r="AV11"/>
  <c r="AV9" i="36"/>
  <c r="AU4" i="33"/>
  <c r="BM28" i="36"/>
  <c r="BM33"/>
  <c r="BM31"/>
  <c r="BM28" i="33"/>
  <c r="AV8"/>
  <c r="AV12" i="36"/>
  <c r="BL11"/>
  <c r="AU5" i="33"/>
  <c r="AU12"/>
  <c r="AV5" i="36"/>
  <c r="AV7"/>
  <c r="AV8"/>
  <c r="BM29"/>
  <c r="BM32"/>
  <c r="BM30"/>
  <c r="AU14" i="33"/>
  <c r="AU26"/>
  <c r="AV26" i="36"/>
  <c r="AV25"/>
  <c r="AU25" i="33"/>
  <c r="AV24" i="36"/>
  <c r="AU24" i="33"/>
  <c r="AV23" i="36"/>
  <c r="AV22"/>
  <c r="AU22" i="33"/>
  <c r="AV21" i="36"/>
  <c r="AU21" i="33"/>
  <c r="AW19" i="36"/>
  <c r="AW18"/>
  <c r="AW16"/>
  <c r="AU16" i="33"/>
  <c r="AW17" i="36"/>
  <c r="AX15"/>
  <c r="AV23" i="33"/>
  <c r="BY48" i="32" l="1"/>
  <c r="BX50"/>
  <c r="BW52"/>
  <c r="BU34" i="33"/>
  <c r="BX17" i="31"/>
  <c r="BW19"/>
  <c r="BW21" s="1"/>
  <c r="BX17" i="30"/>
  <c r="BW19"/>
  <c r="BW21" s="1"/>
  <c r="BQ50"/>
  <c r="BQ52" s="1"/>
  <c r="BR48"/>
  <c r="BQ50" i="31"/>
  <c r="BQ52" s="1"/>
  <c r="BR48"/>
  <c r="C60" i="19"/>
  <c r="C61" s="1"/>
  <c r="C60" i="13"/>
  <c r="C61" s="1"/>
  <c r="C60" i="21"/>
  <c r="C61" s="1"/>
  <c r="AW15" i="33"/>
  <c r="C33" i="16"/>
  <c r="C34" s="1"/>
  <c r="C33" i="17"/>
  <c r="C34" s="1"/>
  <c r="C33" i="18"/>
  <c r="C34" s="1"/>
  <c r="C33" i="21"/>
  <c r="C34" s="1"/>
  <c r="C33" i="23"/>
  <c r="C34" s="1"/>
  <c r="C60" i="28"/>
  <c r="C61" s="1"/>
  <c r="C33" i="24"/>
  <c r="C34" s="1"/>
  <c r="AW9" i="33"/>
  <c r="C33" i="19"/>
  <c r="C34" s="1"/>
  <c r="C33" i="20"/>
  <c r="C34" s="1"/>
  <c r="BX17" i="27"/>
  <c r="BW19"/>
  <c r="BW21" s="1"/>
  <c r="BY17" i="23"/>
  <c r="BX19"/>
  <c r="BX21" s="1"/>
  <c r="B25" s="1"/>
  <c r="BY17" i="17"/>
  <c r="BX19"/>
  <c r="BX21" s="1"/>
  <c r="BX17" i="28"/>
  <c r="BW19"/>
  <c r="BW21" s="1"/>
  <c r="BY17" i="16"/>
  <c r="BX19"/>
  <c r="BX21" s="1"/>
  <c r="BY17" i="18"/>
  <c r="BX19"/>
  <c r="BX21" s="1"/>
  <c r="BY17" i="24"/>
  <c r="BX19"/>
  <c r="BX21" s="1"/>
  <c r="BY29" i="28"/>
  <c r="BX31"/>
  <c r="BX33" s="1"/>
  <c r="BX17" i="26"/>
  <c r="BW19"/>
  <c r="BW21" s="1"/>
  <c r="BY17" i="25"/>
  <c r="BX19"/>
  <c r="BX21" s="1"/>
  <c r="BY33"/>
  <c r="BW27" i="36"/>
  <c r="BY29" i="26"/>
  <c r="BX31"/>
  <c r="BX33" s="1"/>
  <c r="BX19" i="21"/>
  <c r="BX21" s="1"/>
  <c r="BY17"/>
  <c r="C33" i="13"/>
  <c r="C34" s="1"/>
  <c r="BX19"/>
  <c r="BX21" s="1"/>
  <c r="BY17"/>
  <c r="BZ33" i="25"/>
  <c r="BX27" i="36"/>
  <c r="BY17" i="20"/>
  <c r="BX19"/>
  <c r="BX21" s="1"/>
  <c r="C33" i="14"/>
  <c r="C34" s="1"/>
  <c r="B23"/>
  <c r="BY17"/>
  <c r="BX19"/>
  <c r="BX21" s="1"/>
  <c r="BY17" i="19"/>
  <c r="BX19"/>
  <c r="BX21" s="1"/>
  <c r="BY29" i="27"/>
  <c r="BX31"/>
  <c r="BX33" s="1"/>
  <c r="BR48" i="18"/>
  <c r="BQ50"/>
  <c r="BX48" i="28"/>
  <c r="BX50" s="1"/>
  <c r="BX52" s="1"/>
  <c r="BW50"/>
  <c r="BW52" s="1"/>
  <c r="BA48" i="16"/>
  <c r="AZ50"/>
  <c r="AZ52" s="1"/>
  <c r="BP52" i="18"/>
  <c r="BN20" i="33"/>
  <c r="BY56" i="27"/>
  <c r="BX58"/>
  <c r="BX60" s="1"/>
  <c r="BS48" i="19"/>
  <c r="BR50"/>
  <c r="BR52" s="1"/>
  <c r="BS48" i="23"/>
  <c r="BR50"/>
  <c r="BR52" s="1"/>
  <c r="AZ50" i="14"/>
  <c r="AZ52" s="1"/>
  <c r="BA48"/>
  <c r="BO27" i="33"/>
  <c r="BQ52" i="25"/>
  <c r="BS48" i="24"/>
  <c r="BR50"/>
  <c r="BR52" s="1"/>
  <c r="BZ60" i="18"/>
  <c r="BX20" i="36"/>
  <c r="BQ50" i="27"/>
  <c r="BQ52" s="1"/>
  <c r="BR48"/>
  <c r="BR50" i="21"/>
  <c r="BR52" s="1"/>
  <c r="BS48"/>
  <c r="AZ50" i="13"/>
  <c r="AZ52" s="1"/>
  <c r="BA48"/>
  <c r="BR48" i="26"/>
  <c r="BQ50"/>
  <c r="BQ52" s="1"/>
  <c r="BA48" i="17"/>
  <c r="AZ50"/>
  <c r="AZ52" s="1"/>
  <c r="BR50" i="25"/>
  <c r="BS48"/>
  <c r="BY60" i="18"/>
  <c r="BW20" i="36"/>
  <c r="BS48" i="20"/>
  <c r="BR50"/>
  <c r="BR52" s="1"/>
  <c r="BY17" i="2"/>
  <c r="BX19"/>
  <c r="BX21" s="1"/>
  <c r="BY17" i="11"/>
  <c r="BX19"/>
  <c r="AY52"/>
  <c r="AW13" i="33"/>
  <c r="AZ50" i="3"/>
  <c r="AZ52" s="1"/>
  <c r="BA48"/>
  <c r="BY17" i="5"/>
  <c r="BX19"/>
  <c r="BX21" s="1"/>
  <c r="C33" i="12"/>
  <c r="C34" s="1"/>
  <c r="A23"/>
  <c r="BA48" i="11"/>
  <c r="AZ50"/>
  <c r="BA48" i="9"/>
  <c r="AZ50"/>
  <c r="AZ52" s="1"/>
  <c r="BY17" i="10"/>
  <c r="BX19"/>
  <c r="BX21" s="1"/>
  <c r="BA48" i="5"/>
  <c r="AZ50"/>
  <c r="AZ52" s="1"/>
  <c r="BX19" i="7"/>
  <c r="BX21" s="1"/>
  <c r="BY17"/>
  <c r="BW21" i="11"/>
  <c r="BZ33"/>
  <c r="BX13" i="36"/>
  <c r="BA48" i="6"/>
  <c r="AZ50"/>
  <c r="AZ52" s="1"/>
  <c r="BY17" i="4"/>
  <c r="BX19"/>
  <c r="AZ52"/>
  <c r="AX6" i="33"/>
  <c r="BA48" i="7"/>
  <c r="AZ50"/>
  <c r="AZ52" s="1"/>
  <c r="AZ50" i="10"/>
  <c r="AZ52" s="1"/>
  <c r="BA48"/>
  <c r="BY33" i="11"/>
  <c r="BW13" i="36"/>
  <c r="BZ17" i="12"/>
  <c r="BZ19" s="1"/>
  <c r="BZ21" s="1"/>
  <c r="BY19"/>
  <c r="BY21" s="1"/>
  <c r="BW21" i="4"/>
  <c r="BX19" i="6"/>
  <c r="BX21" s="1"/>
  <c r="BY17"/>
  <c r="BA48" i="2"/>
  <c r="AZ50"/>
  <c r="AZ52" s="1"/>
  <c r="BB48" i="4"/>
  <c r="BA50"/>
  <c r="BY17" i="3"/>
  <c r="BX19"/>
  <c r="BX21" s="1"/>
  <c r="BY17" i="9"/>
  <c r="BX19"/>
  <c r="BX21" s="1"/>
  <c r="B25" s="1"/>
  <c r="AV17" i="33"/>
  <c r="AV19"/>
  <c r="AV30"/>
  <c r="AW32"/>
  <c r="AW31"/>
  <c r="AV29"/>
  <c r="AW33"/>
  <c r="AV18"/>
  <c r="AX14" i="36"/>
  <c r="AW4"/>
  <c r="AW5"/>
  <c r="AW7"/>
  <c r="AV7" i="33"/>
  <c r="AW12" i="36"/>
  <c r="AW10"/>
  <c r="AW11" i="33"/>
  <c r="AV4"/>
  <c r="AW9" i="36"/>
  <c r="BM11"/>
  <c r="BN32"/>
  <c r="BN29"/>
  <c r="BN31"/>
  <c r="BN33"/>
  <c r="AW8"/>
  <c r="AV12" i="33"/>
  <c r="AV5"/>
  <c r="AW8"/>
  <c r="AW10"/>
  <c r="BN30" i="36"/>
  <c r="BN28"/>
  <c r="AV14" i="33"/>
  <c r="AW26" i="36"/>
  <c r="AV26" i="33"/>
  <c r="AW25" i="36"/>
  <c r="AV25" i="33"/>
  <c r="AV24"/>
  <c r="AW24" i="36"/>
  <c r="AW23"/>
  <c r="AV22" i="33"/>
  <c r="AW22" i="36"/>
  <c r="AW21"/>
  <c r="AV21" i="33"/>
  <c r="AX19" i="36"/>
  <c r="AX18"/>
  <c r="AW18" i="33"/>
  <c r="AV16"/>
  <c r="AX16" i="36"/>
  <c r="AW17" i="33"/>
  <c r="AX17" i="36"/>
  <c r="AY15"/>
  <c r="AX9" i="33"/>
  <c r="AW23"/>
  <c r="BX52" i="32" l="1"/>
  <c r="BV34" i="33"/>
  <c r="BZ48" i="32"/>
  <c r="BZ50" s="1"/>
  <c r="BY50"/>
  <c r="BS48" i="31"/>
  <c r="BR50"/>
  <c r="BR52" s="1"/>
  <c r="BY17" i="30"/>
  <c r="BX19"/>
  <c r="BX21" s="1"/>
  <c r="BR50"/>
  <c r="BR52" s="1"/>
  <c r="BS48"/>
  <c r="BX19" i="31"/>
  <c r="BX21" s="1"/>
  <c r="BY17"/>
  <c r="BZ29" i="26"/>
  <c r="BZ31" s="1"/>
  <c r="BZ33" s="1"/>
  <c r="BY31"/>
  <c r="BY33" s="1"/>
  <c r="BZ17" i="25"/>
  <c r="BZ19" s="1"/>
  <c r="BZ21" s="1"/>
  <c r="BY19"/>
  <c r="BY21" s="1"/>
  <c r="BZ29" i="28"/>
  <c r="BZ31" s="1"/>
  <c r="BZ33" s="1"/>
  <c r="BY31"/>
  <c r="BY33" s="1"/>
  <c r="BZ17" i="18"/>
  <c r="BZ19" s="1"/>
  <c r="BZ21" s="1"/>
  <c r="BY19"/>
  <c r="BY21" s="1"/>
  <c r="BY17" i="28"/>
  <c r="BX19"/>
  <c r="BX21" s="1"/>
  <c r="BZ17" i="23"/>
  <c r="BZ19" s="1"/>
  <c r="BZ21" s="1"/>
  <c r="BY19"/>
  <c r="BY21" s="1"/>
  <c r="BZ17" i="19"/>
  <c r="BZ19" s="1"/>
  <c r="BZ21" s="1"/>
  <c r="BY19"/>
  <c r="BY21" s="1"/>
  <c r="C33" i="25"/>
  <c r="A35"/>
  <c r="BY19" i="21"/>
  <c r="BY21" s="1"/>
  <c r="BZ17"/>
  <c r="BZ19" s="1"/>
  <c r="BZ21" s="1"/>
  <c r="BY19" i="13"/>
  <c r="BY21" s="1"/>
  <c r="BZ17"/>
  <c r="BZ19" s="1"/>
  <c r="BZ21" s="1"/>
  <c r="C21" s="1"/>
  <c r="C22" s="1"/>
  <c r="BY17" i="26"/>
  <c r="BX19"/>
  <c r="BX21" s="1"/>
  <c r="BZ17" i="24"/>
  <c r="BZ19" s="1"/>
  <c r="BZ21" s="1"/>
  <c r="BY19"/>
  <c r="BY21" s="1"/>
  <c r="BZ17" i="16"/>
  <c r="BZ19" s="1"/>
  <c r="BZ21" s="1"/>
  <c r="BY19"/>
  <c r="BY21" s="1"/>
  <c r="BZ17" i="17"/>
  <c r="BZ19" s="1"/>
  <c r="BZ21" s="1"/>
  <c r="BY19"/>
  <c r="BY21" s="1"/>
  <c r="BY17" i="27"/>
  <c r="BX19"/>
  <c r="BX21" s="1"/>
  <c r="BZ29"/>
  <c r="BZ31" s="1"/>
  <c r="BZ33" s="1"/>
  <c r="BY31"/>
  <c r="BY33" s="1"/>
  <c r="BZ17" i="14"/>
  <c r="BZ19" s="1"/>
  <c r="BZ21" s="1"/>
  <c r="BY19"/>
  <c r="BY21" s="1"/>
  <c r="BZ17" i="20"/>
  <c r="BZ19" s="1"/>
  <c r="BZ21" s="1"/>
  <c r="BY19"/>
  <c r="BY21" s="1"/>
  <c r="BY23" s="1"/>
  <c r="BA50" i="13"/>
  <c r="BA52" s="1"/>
  <c r="BB48"/>
  <c r="BS48" i="27"/>
  <c r="BR50"/>
  <c r="BR52" s="1"/>
  <c r="BA50" i="14"/>
  <c r="BA52" s="1"/>
  <c r="BB48"/>
  <c r="BA50" i="17"/>
  <c r="BA52" s="1"/>
  <c r="BB48"/>
  <c r="BT48" i="24"/>
  <c r="BS50"/>
  <c r="BS52" s="1"/>
  <c r="BS50" i="19"/>
  <c r="BS52" s="1"/>
  <c r="BT48"/>
  <c r="C52" i="28"/>
  <c r="C53" s="1"/>
  <c r="B62"/>
  <c r="BT48" i="25"/>
  <c r="BS50"/>
  <c r="BS50" i="21"/>
  <c r="BS52" s="1"/>
  <c r="BT48"/>
  <c r="BQ52" i="18"/>
  <c r="BO20" i="33"/>
  <c r="BS50" i="20"/>
  <c r="BS52" s="1"/>
  <c r="BT48"/>
  <c r="BP27" i="33"/>
  <c r="BR52" i="25"/>
  <c r="BS48" i="26"/>
  <c r="BR50"/>
  <c r="BR52" s="1"/>
  <c r="C60" i="18"/>
  <c r="BT48" i="23"/>
  <c r="BS50"/>
  <c r="BS52" s="1"/>
  <c r="BY58" i="27"/>
  <c r="BY60" s="1"/>
  <c r="BZ56"/>
  <c r="BZ58" s="1"/>
  <c r="BZ60" s="1"/>
  <c r="BB48" i="16"/>
  <c r="BA50"/>
  <c r="BA52" s="1"/>
  <c r="BS48" i="18"/>
  <c r="BR50"/>
  <c r="BB48" i="3"/>
  <c r="BA50"/>
  <c r="BA52" s="1"/>
  <c r="BX21" i="11"/>
  <c r="BZ17" i="9"/>
  <c r="BZ19" s="1"/>
  <c r="BZ21" s="1"/>
  <c r="BY19"/>
  <c r="BY21" s="1"/>
  <c r="BC48" i="4"/>
  <c r="BB50"/>
  <c r="C21" i="12"/>
  <c r="BB48" i="6"/>
  <c r="BA50"/>
  <c r="BA52" s="1"/>
  <c r="BA50" i="5"/>
  <c r="BA52" s="1"/>
  <c r="BB48"/>
  <c r="BB48" i="9"/>
  <c r="BA50"/>
  <c r="BA52" s="1"/>
  <c r="BY19" i="11"/>
  <c r="BZ17"/>
  <c r="BZ19" s="1"/>
  <c r="BZ17" i="6"/>
  <c r="BZ19" s="1"/>
  <c r="BZ21" s="1"/>
  <c r="BY19"/>
  <c r="BY21" s="1"/>
  <c r="BY36" s="1"/>
  <c r="BX21" i="4"/>
  <c r="BZ17" i="7"/>
  <c r="BZ19" s="1"/>
  <c r="BZ21" s="1"/>
  <c r="BY19"/>
  <c r="BY21" s="1"/>
  <c r="AZ52" i="11"/>
  <c r="AX13" i="33"/>
  <c r="BA52" i="4"/>
  <c r="AY6" i="33"/>
  <c r="BA50" i="10"/>
  <c r="BA52" s="1"/>
  <c r="BB48"/>
  <c r="BZ17" i="3"/>
  <c r="BZ19" s="1"/>
  <c r="BZ21" s="1"/>
  <c r="BY19"/>
  <c r="BY21" s="1"/>
  <c r="BA50" i="2"/>
  <c r="BA52" s="1"/>
  <c r="BB48"/>
  <c r="BB48" i="7"/>
  <c r="BA50"/>
  <c r="BA52" s="1"/>
  <c r="BZ17" i="4"/>
  <c r="BZ19" s="1"/>
  <c r="BY19"/>
  <c r="BZ17" i="10"/>
  <c r="BZ19" s="1"/>
  <c r="BZ21" s="1"/>
  <c r="BY19"/>
  <c r="BY21" s="1"/>
  <c r="BB48" i="11"/>
  <c r="BA50"/>
  <c r="BZ17" i="5"/>
  <c r="BZ19" s="1"/>
  <c r="BZ21" s="1"/>
  <c r="BY19"/>
  <c r="BY21" s="1"/>
  <c r="BZ17" i="2"/>
  <c r="BZ19" s="1"/>
  <c r="BZ21" s="1"/>
  <c r="BY19"/>
  <c r="BY21" s="1"/>
  <c r="BN28" i="33"/>
  <c r="AW19"/>
  <c r="AX31"/>
  <c r="AX33"/>
  <c r="AW29"/>
  <c r="AX32"/>
  <c r="AW30"/>
  <c r="AX15"/>
  <c r="AY14" i="36"/>
  <c r="AX9"/>
  <c r="AX10"/>
  <c r="AX7"/>
  <c r="AX4"/>
  <c r="AX11" i="33"/>
  <c r="AX12" i="36"/>
  <c r="AW5" i="33"/>
  <c r="AX10"/>
  <c r="BN11" i="36"/>
  <c r="BO28"/>
  <c r="BO30"/>
  <c r="BO31"/>
  <c r="BO32"/>
  <c r="AX8" i="33"/>
  <c r="AX8" i="36"/>
  <c r="AW12" i="33"/>
  <c r="AW7"/>
  <c r="AX5" i="36"/>
  <c r="AW4" i="33"/>
  <c r="BO28"/>
  <c r="BO33" i="36"/>
  <c r="BO29"/>
  <c r="AW14" i="33"/>
  <c r="AW26"/>
  <c r="AX26" i="36"/>
  <c r="AW25" i="33"/>
  <c r="AX25" i="36"/>
  <c r="AX24"/>
  <c r="AW24" i="33"/>
  <c r="AX23" i="36"/>
  <c r="AW22" i="33"/>
  <c r="AX22" i="36"/>
  <c r="AX21"/>
  <c r="AW21" i="33"/>
  <c r="AY19" i="36"/>
  <c r="AY18"/>
  <c r="AY16"/>
  <c r="AW16" i="33"/>
  <c r="AY17" i="36"/>
  <c r="AZ15"/>
  <c r="AX23" i="33"/>
  <c r="BY52" i="32" l="1"/>
  <c r="BW34" i="33"/>
  <c r="BZ52" i="32"/>
  <c r="BX34" i="33"/>
  <c r="BZ17" i="31"/>
  <c r="BZ19" s="1"/>
  <c r="BZ21" s="1"/>
  <c r="BY19"/>
  <c r="BY21" s="1"/>
  <c r="BZ17" i="30"/>
  <c r="BZ19" s="1"/>
  <c r="BZ21" s="1"/>
  <c r="BY19"/>
  <c r="BY21" s="1"/>
  <c r="BT48"/>
  <c r="BS50"/>
  <c r="BS52" s="1"/>
  <c r="BS50" i="31"/>
  <c r="BS52" s="1"/>
  <c r="BT48"/>
  <c r="C21" i="14"/>
  <c r="C22" s="1"/>
  <c r="C21" i="16"/>
  <c r="C22" s="1"/>
  <c r="C21" i="19"/>
  <c r="C22" s="1"/>
  <c r="C21" i="25"/>
  <c r="C22" s="1"/>
  <c r="BZ23" i="20"/>
  <c r="C21"/>
  <c r="C22" s="1"/>
  <c r="C33" i="27"/>
  <c r="C34" s="1"/>
  <c r="C21" i="17"/>
  <c r="C22" s="1"/>
  <c r="C21" i="24"/>
  <c r="C22" s="1"/>
  <c r="B23"/>
  <c r="C34" i="25"/>
  <c r="BY27" i="36"/>
  <c r="C21" i="23"/>
  <c r="C22" s="1"/>
  <c r="B23"/>
  <c r="B23" i="18"/>
  <c r="C21"/>
  <c r="C22" s="1"/>
  <c r="C21" i="21"/>
  <c r="C22" s="1"/>
  <c r="BZ17" i="27"/>
  <c r="BZ19" s="1"/>
  <c r="BZ21" s="1"/>
  <c r="BY19"/>
  <c r="BY21" s="1"/>
  <c r="BZ17" i="26"/>
  <c r="BZ19" s="1"/>
  <c r="BZ21" s="1"/>
  <c r="BY19"/>
  <c r="BY21" s="1"/>
  <c r="BZ17" i="28"/>
  <c r="BZ19" s="1"/>
  <c r="BZ21" s="1"/>
  <c r="BY19"/>
  <c r="BY21" s="1"/>
  <c r="C33"/>
  <c r="C34" s="1"/>
  <c r="B23"/>
  <c r="C33" i="26"/>
  <c r="C34" s="1"/>
  <c r="A23"/>
  <c r="BB50" i="16"/>
  <c r="BB52" s="1"/>
  <c r="BC48"/>
  <c r="BT50" i="23"/>
  <c r="BT52" s="1"/>
  <c r="BU48"/>
  <c r="BQ27" i="33"/>
  <c r="BS52" i="25"/>
  <c r="BT50" i="19"/>
  <c r="BT52" s="1"/>
  <c r="BU48"/>
  <c r="BB50" i="17"/>
  <c r="BB52" s="1"/>
  <c r="BC48"/>
  <c r="BR52" i="18"/>
  <c r="BP20" i="33"/>
  <c r="C60" i="27"/>
  <c r="C61" s="1"/>
  <c r="C61" i="18"/>
  <c r="BY20" i="36"/>
  <c r="BT50" i="25"/>
  <c r="BU48"/>
  <c r="BT48" i="27"/>
  <c r="BS50"/>
  <c r="BS52" s="1"/>
  <c r="BB50" i="14"/>
  <c r="BB52" s="1"/>
  <c r="BC48"/>
  <c r="BC48" i="13"/>
  <c r="BB50"/>
  <c r="BB52" s="1"/>
  <c r="BT48" i="18"/>
  <c r="BS50"/>
  <c r="BU48" i="20"/>
  <c r="BT50"/>
  <c r="BT52" s="1"/>
  <c r="BU48" i="21"/>
  <c r="BT50"/>
  <c r="BT52" s="1"/>
  <c r="BT48" i="26"/>
  <c r="BS50"/>
  <c r="BS52" s="1"/>
  <c r="BU48" i="24"/>
  <c r="BT50"/>
  <c r="BT52" s="1"/>
  <c r="AY9" i="33"/>
  <c r="C21" i="5"/>
  <c r="C22" s="1"/>
  <c r="L22" s="1"/>
  <c r="BA52" i="11"/>
  <c r="AY13" i="33"/>
  <c r="C21" i="10"/>
  <c r="B23"/>
  <c r="BZ21" i="4"/>
  <c r="BY21" i="11"/>
  <c r="BB52" i="4"/>
  <c r="AZ6" i="33"/>
  <c r="BD48" i="4"/>
  <c r="BC50"/>
  <c r="C21" i="2"/>
  <c r="BC48" i="11"/>
  <c r="BB50"/>
  <c r="BC48" i="7"/>
  <c r="BB50"/>
  <c r="BB52" s="1"/>
  <c r="C21" i="3"/>
  <c r="C21" i="7"/>
  <c r="BZ36" i="6"/>
  <c r="C21"/>
  <c r="BC48" i="9"/>
  <c r="BB50"/>
  <c r="BB52" s="1"/>
  <c r="BC48" i="6"/>
  <c r="BB50"/>
  <c r="BB52" s="1"/>
  <c r="BY21" i="4"/>
  <c r="BB50" i="2"/>
  <c r="BB52" s="1"/>
  <c r="BC48"/>
  <c r="BC48" i="10"/>
  <c r="BB50"/>
  <c r="BB52" s="1"/>
  <c r="BZ21" i="11"/>
  <c r="BC48" i="5"/>
  <c r="BB50"/>
  <c r="BB52" s="1"/>
  <c r="C22" i="12"/>
  <c r="BY14" i="33"/>
  <c r="C21" i="9"/>
  <c r="B23"/>
  <c r="BB50" i="3"/>
  <c r="BB52" s="1"/>
  <c r="BC48"/>
  <c r="AY15" i="33"/>
  <c r="AX17"/>
  <c r="AX29"/>
  <c r="AY33"/>
  <c r="AY32"/>
  <c r="AY31"/>
  <c r="AX30"/>
  <c r="AX18"/>
  <c r="AX19"/>
  <c r="AZ14" i="36"/>
  <c r="AX4" i="33"/>
  <c r="AY8" i="36"/>
  <c r="AY5"/>
  <c r="AY10" i="33"/>
  <c r="AY7" i="36"/>
  <c r="AY10"/>
  <c r="AY9"/>
  <c r="BP29"/>
  <c r="BP31"/>
  <c r="BP30"/>
  <c r="BP28"/>
  <c r="BO11"/>
  <c r="AX12" i="33"/>
  <c r="AY4" i="36"/>
  <c r="AY12"/>
  <c r="AX5" i="33"/>
  <c r="AY8"/>
  <c r="AX7"/>
  <c r="AY11"/>
  <c r="BP33" i="36"/>
  <c r="BP32"/>
  <c r="AX14" i="33"/>
  <c r="AY26" i="36"/>
  <c r="AX26" i="33"/>
  <c r="AX25"/>
  <c r="AY25" i="36"/>
  <c r="AX24" i="33"/>
  <c r="AY24" i="36"/>
  <c r="AY23"/>
  <c r="AY22"/>
  <c r="AX22" i="33"/>
  <c r="AX21"/>
  <c r="AY21" i="36"/>
  <c r="AZ19"/>
  <c r="AZ18"/>
  <c r="AZ16"/>
  <c r="AX16" i="33"/>
  <c r="AZ17" i="36"/>
  <c r="BA15"/>
  <c r="AY23" i="33"/>
  <c r="C52" i="32" l="1"/>
  <c r="B62"/>
  <c r="BU48" i="31"/>
  <c r="BT50"/>
  <c r="BT52" s="1"/>
  <c r="C21" i="30"/>
  <c r="C22" s="1"/>
  <c r="BU48"/>
  <c r="BT50"/>
  <c r="BT52" s="1"/>
  <c r="C21" i="31"/>
  <c r="C22" s="1"/>
  <c r="C21" i="28"/>
  <c r="C22" s="1"/>
  <c r="C21" i="26"/>
  <c r="C22" s="1"/>
  <c r="C21" i="27"/>
  <c r="C22" s="1"/>
  <c r="BV48" i="24"/>
  <c r="BU50"/>
  <c r="BU52" s="1"/>
  <c r="BV48" i="21"/>
  <c r="BU50"/>
  <c r="BU52" s="1"/>
  <c r="BU48" i="18"/>
  <c r="BT50"/>
  <c r="BR27" i="33"/>
  <c r="BT52" i="25"/>
  <c r="BV48" i="19"/>
  <c r="BU50"/>
  <c r="BU52" s="1"/>
  <c r="BU50" i="23"/>
  <c r="BU52" s="1"/>
  <c r="BV48"/>
  <c r="BT50" i="26"/>
  <c r="BT52" s="1"/>
  <c r="BU48"/>
  <c r="BU50" i="20"/>
  <c r="BU52" s="1"/>
  <c r="BV48"/>
  <c r="BD48" i="13"/>
  <c r="BC50"/>
  <c r="BC52" s="1"/>
  <c r="BU48" i="27"/>
  <c r="BT50"/>
  <c r="BT52" s="1"/>
  <c r="BD48" i="17"/>
  <c r="BC50"/>
  <c r="BC52" s="1"/>
  <c r="BD48" i="16"/>
  <c r="BC50"/>
  <c r="BC52" s="1"/>
  <c r="BS52" i="18"/>
  <c r="BQ20" i="33"/>
  <c r="BD48" i="14"/>
  <c r="BC50"/>
  <c r="BC52" s="1"/>
  <c r="BV48" i="25"/>
  <c r="BU50"/>
  <c r="AZ9" i="33"/>
  <c r="BD48" i="6"/>
  <c r="BC50"/>
  <c r="BC52" s="1"/>
  <c r="BC52" i="4"/>
  <c r="BA6" i="33"/>
  <c r="C22" i="9"/>
  <c r="BD48" i="5"/>
  <c r="BC50"/>
  <c r="BC52" s="1"/>
  <c r="BC50" i="10"/>
  <c r="BC52" s="1"/>
  <c r="BD48"/>
  <c r="BC50" i="9"/>
  <c r="BC52" s="1"/>
  <c r="BD48"/>
  <c r="C22" i="3"/>
  <c r="C22" i="2"/>
  <c r="BB52" i="11"/>
  <c r="AZ13" i="33"/>
  <c r="BD48" i="3"/>
  <c r="BC50"/>
  <c r="BC52" s="1"/>
  <c r="BD48" i="2"/>
  <c r="BC50"/>
  <c r="BC52" s="1"/>
  <c r="C22" i="6"/>
  <c r="L22" s="1"/>
  <c r="B23" i="4"/>
  <c r="C21"/>
  <c r="C22" i="7"/>
  <c r="BC50"/>
  <c r="BC52" s="1"/>
  <c r="BD48"/>
  <c r="BD48" i="11"/>
  <c r="BC50"/>
  <c r="BE48" i="4"/>
  <c r="BD50"/>
  <c r="C22" i="10"/>
  <c r="J22" s="1"/>
  <c r="BY31" i="36"/>
  <c r="BP28" i="33"/>
  <c r="BY28" i="36"/>
  <c r="BY29"/>
  <c r="AY17" i="33"/>
  <c r="AZ31"/>
  <c r="AZ33"/>
  <c r="AY29"/>
  <c r="AZ32"/>
  <c r="AY30"/>
  <c r="AY18"/>
  <c r="AZ15"/>
  <c r="AY19"/>
  <c r="BA14" i="36"/>
  <c r="AZ9"/>
  <c r="BP11"/>
  <c r="BQ30"/>
  <c r="BQ29"/>
  <c r="AZ10"/>
  <c r="AY5" i="33"/>
  <c r="AZ12" i="36"/>
  <c r="AZ5"/>
  <c r="AY7" i="33"/>
  <c r="AY4"/>
  <c r="AY12"/>
  <c r="AZ10"/>
  <c r="AZ7" i="36"/>
  <c r="AZ8"/>
  <c r="AZ8" i="33"/>
  <c r="AZ4" i="36"/>
  <c r="AZ11" i="33"/>
  <c r="BQ32" i="36"/>
  <c r="BQ33"/>
  <c r="BQ28"/>
  <c r="BQ31"/>
  <c r="BQ28" i="33"/>
  <c r="AY14"/>
  <c r="AY26"/>
  <c r="AZ26" i="36"/>
  <c r="AZ25"/>
  <c r="AY25" i="33"/>
  <c r="AY24"/>
  <c r="AZ24" i="36"/>
  <c r="AZ23"/>
  <c r="AY22" i="33"/>
  <c r="AZ22" i="36"/>
  <c r="AY21" i="33"/>
  <c r="AZ21" i="36"/>
  <c r="BA19"/>
  <c r="BA18"/>
  <c r="AY16" i="33"/>
  <c r="BA16" i="36"/>
  <c r="BA17"/>
  <c r="BB15"/>
  <c r="AZ23" i="33"/>
  <c r="P22" i="28" l="1"/>
  <c r="M22"/>
  <c r="N22"/>
  <c r="C53" i="32"/>
  <c r="BY34" i="33"/>
  <c r="BV48" i="30"/>
  <c r="BU50"/>
  <c r="BU52" s="1"/>
  <c r="BV48" i="31"/>
  <c r="BU50"/>
  <c r="BU52" s="1"/>
  <c r="BV50" i="20"/>
  <c r="BV52" s="1"/>
  <c r="BW48"/>
  <c r="BW48" i="23"/>
  <c r="BV50"/>
  <c r="BV52" s="1"/>
  <c r="BE48" i="14"/>
  <c r="BD50"/>
  <c r="BD52" s="1"/>
  <c r="BE48" i="16"/>
  <c r="BD50"/>
  <c r="BD52" s="1"/>
  <c r="BV48" i="27"/>
  <c r="BU50"/>
  <c r="BU52" s="1"/>
  <c r="BW48" i="21"/>
  <c r="BV50"/>
  <c r="BV52" s="1"/>
  <c r="BS27" i="33"/>
  <c r="BU52" i="25"/>
  <c r="BU50" i="26"/>
  <c r="BU52" s="1"/>
  <c r="BV48"/>
  <c r="BT52" i="18"/>
  <c r="BR20" i="33"/>
  <c r="BW48" i="25"/>
  <c r="BV50"/>
  <c r="BE48" i="17"/>
  <c r="BD50"/>
  <c r="BD52" s="1"/>
  <c r="BD50" i="13"/>
  <c r="BD52" s="1"/>
  <c r="BE48"/>
  <c r="BW48" i="19"/>
  <c r="BV50"/>
  <c r="BV52" s="1"/>
  <c r="BU50" i="18"/>
  <c r="BV48"/>
  <c r="BW48" i="24"/>
  <c r="BV50"/>
  <c r="BV52" s="1"/>
  <c r="BF48" i="4"/>
  <c r="BE50"/>
  <c r="BA9" i="33"/>
  <c r="BE48" i="11"/>
  <c r="BD50"/>
  <c r="BD50" i="9"/>
  <c r="BD52" s="1"/>
  <c r="BE48"/>
  <c r="BD52" i="4"/>
  <c r="BB6" i="33"/>
  <c r="BE48" i="7"/>
  <c r="BD50"/>
  <c r="BD52" s="1"/>
  <c r="C22" i="4"/>
  <c r="N22" s="1"/>
  <c r="BE48" i="3"/>
  <c r="BD50"/>
  <c r="BD52" s="1"/>
  <c r="BD50" i="5"/>
  <c r="BD52" s="1"/>
  <c r="BE48"/>
  <c r="BE48" i="2"/>
  <c r="BD50"/>
  <c r="BD52" s="1"/>
  <c r="BE48" i="10"/>
  <c r="BD50"/>
  <c r="BD52" s="1"/>
  <c r="BC52" i="11"/>
  <c r="BA13" i="33"/>
  <c r="BE48" i="6"/>
  <c r="BD50"/>
  <c r="BD52" s="1"/>
  <c r="BY30" i="36"/>
  <c r="AZ30" i="33"/>
  <c r="AZ29"/>
  <c r="BA31"/>
  <c r="BA32"/>
  <c r="BA33"/>
  <c r="BA15"/>
  <c r="AZ18"/>
  <c r="AZ17"/>
  <c r="AZ19"/>
  <c r="BB14" i="36"/>
  <c r="BA8" i="33"/>
  <c r="BA8" i="36"/>
  <c r="BA12"/>
  <c r="BA4"/>
  <c r="BA10" i="33"/>
  <c r="BA7" i="36"/>
  <c r="BA11" i="33"/>
  <c r="AZ7"/>
  <c r="AZ4"/>
  <c r="BR31" i="36"/>
  <c r="BR33"/>
  <c r="BA9"/>
  <c r="BA10"/>
  <c r="AZ5" i="33"/>
  <c r="BA5" i="36"/>
  <c r="AZ12" i="33"/>
  <c r="BQ11" i="36"/>
  <c r="BR28"/>
  <c r="BR32"/>
  <c r="BR29"/>
  <c r="BR30"/>
  <c r="AZ14" i="33"/>
  <c r="BA26" i="36"/>
  <c r="AZ26" i="33"/>
  <c r="BA25" i="36"/>
  <c r="AZ25" i="33"/>
  <c r="AZ24"/>
  <c r="BA24" i="36"/>
  <c r="BA23"/>
  <c r="BA22"/>
  <c r="AZ22" i="33"/>
  <c r="BA21" i="36"/>
  <c r="AZ21" i="33"/>
  <c r="BB19" i="36"/>
  <c r="BB18"/>
  <c r="AZ16" i="33"/>
  <c r="BB16" i="36"/>
  <c r="BB17"/>
  <c r="BC15"/>
  <c r="BA23" i="33"/>
  <c r="BW48" i="31" l="1"/>
  <c r="BV50"/>
  <c r="BV52" s="1"/>
  <c r="BW48" i="30"/>
  <c r="BV50"/>
  <c r="BV52" s="1"/>
  <c r="BB9" i="33"/>
  <c r="BW48" i="18"/>
  <c r="BV50"/>
  <c r="BE50" i="13"/>
  <c r="BE52" s="1"/>
  <c r="BF48"/>
  <c r="BT27" i="33"/>
  <c r="BV52" i="25"/>
  <c r="BV50" i="26"/>
  <c r="BV52" s="1"/>
  <c r="BW48"/>
  <c r="BU52" i="18"/>
  <c r="BS20" i="33"/>
  <c r="BW50" i="25"/>
  <c r="BX48"/>
  <c r="BW50" i="21"/>
  <c r="BW52" s="1"/>
  <c r="BX48"/>
  <c r="BF48" i="16"/>
  <c r="BE50"/>
  <c r="BE52" s="1"/>
  <c r="BW50" i="23"/>
  <c r="BW52" s="1"/>
  <c r="BX48"/>
  <c r="BX50" s="1"/>
  <c r="BX52" s="1"/>
  <c r="BX48" i="20"/>
  <c r="BX50" s="1"/>
  <c r="BX52" s="1"/>
  <c r="BW50"/>
  <c r="BW52" s="1"/>
  <c r="BW50" i="24"/>
  <c r="BW52" s="1"/>
  <c r="BX48"/>
  <c r="BX50" s="1"/>
  <c r="BX52" s="1"/>
  <c r="BW50" i="19"/>
  <c r="BW52" s="1"/>
  <c r="BX48"/>
  <c r="BE50" i="17"/>
  <c r="BE52" s="1"/>
  <c r="BF48"/>
  <c r="BW48" i="27"/>
  <c r="BV50"/>
  <c r="BV52" s="1"/>
  <c r="BE50" i="14"/>
  <c r="BE52" s="1"/>
  <c r="BF48"/>
  <c r="BF48" i="10"/>
  <c r="BE50"/>
  <c r="BE52" s="1"/>
  <c r="BF48" i="11"/>
  <c r="BE50"/>
  <c r="BF48" i="9"/>
  <c r="BE50"/>
  <c r="BE52" s="1"/>
  <c r="BF48" i="6"/>
  <c r="BE50"/>
  <c r="BE52" s="1"/>
  <c r="BE50" i="2"/>
  <c r="BE52" s="1"/>
  <c r="BF48"/>
  <c r="BF48" i="3"/>
  <c r="BE50"/>
  <c r="BE52" s="1"/>
  <c r="BF48" i="7"/>
  <c r="BE50"/>
  <c r="BE52" s="1"/>
  <c r="BE52" i="4"/>
  <c r="BC6" i="33"/>
  <c r="BF48" i="5"/>
  <c r="BE50"/>
  <c r="BE52" s="1"/>
  <c r="BD52" i="11"/>
  <c r="BB13" i="33"/>
  <c r="BG48" i="4"/>
  <c r="BF50"/>
  <c r="BR28" i="33"/>
  <c r="BA18"/>
  <c r="BA29"/>
  <c r="BB33"/>
  <c r="BA30"/>
  <c r="BB32"/>
  <c r="BB31"/>
  <c r="BB15"/>
  <c r="BA17"/>
  <c r="BA19"/>
  <c r="BC14" i="36"/>
  <c r="BB10"/>
  <c r="BA12" i="33"/>
  <c r="BB5" i="36"/>
  <c r="BB11" i="33"/>
  <c r="BS30" i="36"/>
  <c r="BB10" i="33"/>
  <c r="BR11" i="36"/>
  <c r="BS29"/>
  <c r="BS28"/>
  <c r="BB8"/>
  <c r="BB4"/>
  <c r="BA4" i="33"/>
  <c r="BS31" i="36"/>
  <c r="BB9"/>
  <c r="BA5" i="33"/>
  <c r="BB8"/>
  <c r="BA7"/>
  <c r="BB7" i="36"/>
  <c r="BB12"/>
  <c r="BS32"/>
  <c r="BS33"/>
  <c r="BS28" i="33"/>
  <c r="BA14"/>
  <c r="BB26" i="36"/>
  <c r="BA26" i="33"/>
  <c r="BA25"/>
  <c r="BB25" i="36"/>
  <c r="BA24" i="33"/>
  <c r="BB24" i="36"/>
  <c r="BB23"/>
  <c r="BA22" i="33"/>
  <c r="BB22" i="36"/>
  <c r="BB21"/>
  <c r="BA21" i="33"/>
  <c r="BC19" i="36"/>
  <c r="BC18"/>
  <c r="BC16"/>
  <c r="BA16" i="33"/>
  <c r="BC17" i="36"/>
  <c r="BD15"/>
  <c r="BC9" i="33"/>
  <c r="BB23"/>
  <c r="L63" i="23" l="1"/>
  <c r="BX48" i="30"/>
  <c r="BW50"/>
  <c r="BW52" s="1"/>
  <c r="BX48" i="31"/>
  <c r="BW50"/>
  <c r="BW52" s="1"/>
  <c r="C52" i="23"/>
  <c r="C53" s="1"/>
  <c r="C52" i="20"/>
  <c r="C53" s="1"/>
  <c r="BY48" i="19"/>
  <c r="BX50"/>
  <c r="BX52" s="1"/>
  <c r="BY48" i="25"/>
  <c r="BX50"/>
  <c r="BX48" i="26"/>
  <c r="BW50"/>
  <c r="BW52" s="1"/>
  <c r="BG48" i="13"/>
  <c r="BF50"/>
  <c r="BF52" s="1"/>
  <c r="BW50" i="27"/>
  <c r="BW52" s="1"/>
  <c r="BX48"/>
  <c r="BF50" i="16"/>
  <c r="BF52" s="1"/>
  <c r="BG48"/>
  <c r="BW52" i="25"/>
  <c r="BU27" i="33"/>
  <c r="BF50" i="14"/>
  <c r="BF52" s="1"/>
  <c r="BG48"/>
  <c r="BG48" i="17"/>
  <c r="BF50"/>
  <c r="BF52" s="1"/>
  <c r="C52" i="24"/>
  <c r="C53" s="1"/>
  <c r="B62"/>
  <c r="BX50" i="21"/>
  <c r="BX52" s="1"/>
  <c r="BY48"/>
  <c r="BV52" i="18"/>
  <c r="BT20" i="33"/>
  <c r="BX48" i="18"/>
  <c r="BW50"/>
  <c r="BE52" i="11"/>
  <c r="BC13" i="33"/>
  <c r="BF50" i="3"/>
  <c r="BF52" s="1"/>
  <c r="BG48"/>
  <c r="BF50" i="6"/>
  <c r="BF52" s="1"/>
  <c r="BG48"/>
  <c r="BG48" i="11"/>
  <c r="BF50"/>
  <c r="BF52" i="4"/>
  <c r="BD6" i="33"/>
  <c r="BG48" i="2"/>
  <c r="BF50"/>
  <c r="BF52" s="1"/>
  <c r="BH48" i="4"/>
  <c r="BG50"/>
  <c r="BG48" i="5"/>
  <c r="BF50"/>
  <c r="BF52" s="1"/>
  <c r="BF50" i="7"/>
  <c r="BF52" s="1"/>
  <c r="BG48"/>
  <c r="BF50" i="9"/>
  <c r="BF52" s="1"/>
  <c r="BG48"/>
  <c r="BG48" i="10"/>
  <c r="BF50"/>
  <c r="BF52" s="1"/>
  <c r="BB19" i="33"/>
  <c r="BB30"/>
  <c r="BC32"/>
  <c r="BB29"/>
  <c r="BC33"/>
  <c r="BC31"/>
  <c r="BB18"/>
  <c r="BC15"/>
  <c r="BB17"/>
  <c r="BD14" i="36"/>
  <c r="BC10"/>
  <c r="BC7"/>
  <c r="BB7" i="33"/>
  <c r="BC9" i="36"/>
  <c r="BB12" i="33"/>
  <c r="BC8"/>
  <c r="BC5" i="36"/>
  <c r="BT30"/>
  <c r="BT31"/>
  <c r="BT28" i="33"/>
  <c r="BT29" i="36"/>
  <c r="BB4" i="33"/>
  <c r="BS11" i="36"/>
  <c r="BC12"/>
  <c r="BC8"/>
  <c r="BC4"/>
  <c r="BB5" i="33"/>
  <c r="BC10"/>
  <c r="BC11"/>
  <c r="BT28" i="36"/>
  <c r="BT33"/>
  <c r="BT32"/>
  <c r="BB14" i="33"/>
  <c r="BC26" i="36"/>
  <c r="BB26" i="33"/>
  <c r="BB25"/>
  <c r="BC25" i="36"/>
  <c r="BB24" i="33"/>
  <c r="BC24" i="36"/>
  <c r="BC23"/>
  <c r="BC22"/>
  <c r="BB22" i="33"/>
  <c r="BC21" i="36"/>
  <c r="BB21" i="33"/>
  <c r="BD19" i="36"/>
  <c r="BD18"/>
  <c r="BD16"/>
  <c r="BB16" i="33"/>
  <c r="BD17" i="36"/>
  <c r="BE15"/>
  <c r="BD9" i="33"/>
  <c r="BC23"/>
  <c r="BY48" i="31" l="1"/>
  <c r="BX50"/>
  <c r="BX52" s="1"/>
  <c r="BY48" i="30"/>
  <c r="BX50"/>
  <c r="BX52" s="1"/>
  <c r="BG50" i="14"/>
  <c r="BG52" s="1"/>
  <c r="BH48"/>
  <c r="BG50" i="16"/>
  <c r="BG52" s="1"/>
  <c r="BH48"/>
  <c r="BX52" i="25"/>
  <c r="BV27" i="33"/>
  <c r="BH48" i="13"/>
  <c r="BG50"/>
  <c r="BG52" s="1"/>
  <c r="BY50" i="25"/>
  <c r="BZ48"/>
  <c r="BZ50" s="1"/>
  <c r="BW52" i="18"/>
  <c r="BU20" i="33"/>
  <c r="BZ48" i="21"/>
  <c r="BZ50" s="1"/>
  <c r="BZ52" s="1"/>
  <c r="BY50"/>
  <c r="BY52" s="1"/>
  <c r="BY48" i="27"/>
  <c r="BX50"/>
  <c r="BX52" s="1"/>
  <c r="BY48" i="18"/>
  <c r="BX50"/>
  <c r="BH48" i="17"/>
  <c r="BG50"/>
  <c r="BG52" s="1"/>
  <c r="BY48" i="26"/>
  <c r="BY50" s="1"/>
  <c r="BY52" s="1"/>
  <c r="BX50"/>
  <c r="BX52" s="1"/>
  <c r="BZ48" i="19"/>
  <c r="BZ50" s="1"/>
  <c r="BZ52" s="1"/>
  <c r="BY50"/>
  <c r="BY52" s="1"/>
  <c r="BH48" i="9"/>
  <c r="BG50"/>
  <c r="BG52" s="1"/>
  <c r="BF52" i="11"/>
  <c r="BD13" i="33"/>
  <c r="BH48" i="3"/>
  <c r="BG50"/>
  <c r="BG52" s="1"/>
  <c r="BG50" i="5"/>
  <c r="BG52" s="1"/>
  <c r="BH48"/>
  <c r="BG50" i="2"/>
  <c r="BG52" s="1"/>
  <c r="BH48"/>
  <c r="BH48" i="11"/>
  <c r="BG50"/>
  <c r="BH48" i="7"/>
  <c r="BG50"/>
  <c r="BG52" s="1"/>
  <c r="BG52" i="4"/>
  <c r="BE6" i="33"/>
  <c r="BH48" i="6"/>
  <c r="BG50"/>
  <c r="BG52" s="1"/>
  <c r="BH48" i="10"/>
  <c r="BG50"/>
  <c r="BG52" s="1"/>
  <c r="BI48" i="4"/>
  <c r="BH50"/>
  <c r="BC17" i="33"/>
  <c r="BD32"/>
  <c r="BC30"/>
  <c r="BC29"/>
  <c r="BD33"/>
  <c r="BD31"/>
  <c r="BD15"/>
  <c r="BC19"/>
  <c r="BC18"/>
  <c r="BE14" i="36"/>
  <c r="BD7"/>
  <c r="BD8"/>
  <c r="BD9"/>
  <c r="BD10" i="33"/>
  <c r="BC4"/>
  <c r="BD11"/>
  <c r="BU31" i="36"/>
  <c r="BC7" i="33"/>
  <c r="BU28"/>
  <c r="BC12"/>
  <c r="BD5" i="36"/>
  <c r="BU29"/>
  <c r="BD10"/>
  <c r="BT11"/>
  <c r="BU32"/>
  <c r="BD4"/>
  <c r="BD8" i="33"/>
  <c r="BD12" i="36"/>
  <c r="BC5" i="33"/>
  <c r="BU33" i="36"/>
  <c r="BU28"/>
  <c r="BU30"/>
  <c r="BC14" i="33"/>
  <c r="BC26"/>
  <c r="BD26" i="36"/>
  <c r="BC25" i="33"/>
  <c r="BD25" i="36"/>
  <c r="BD24"/>
  <c r="BC24" i="33"/>
  <c r="BD23" i="36"/>
  <c r="BD22"/>
  <c r="BC22" i="33"/>
  <c r="BD21" i="36"/>
  <c r="BC21" i="33"/>
  <c r="BE19" i="36"/>
  <c r="BE18"/>
  <c r="BE16"/>
  <c r="BC16" i="33"/>
  <c r="BE17" i="36"/>
  <c r="BE15" i="33"/>
  <c r="BF15" i="36"/>
  <c r="BE9" i="33"/>
  <c r="BD23"/>
  <c r="BZ48" i="30" l="1"/>
  <c r="BZ50" s="1"/>
  <c r="BZ52" s="1"/>
  <c r="BY50"/>
  <c r="BY52" s="1"/>
  <c r="BY36" s="1"/>
  <c r="BY55" s="1"/>
  <c r="BY58" s="1"/>
  <c r="BY60" s="1"/>
  <c r="BY50" i="31"/>
  <c r="BY52" s="1"/>
  <c r="BY36" s="1"/>
  <c r="BY55" s="1"/>
  <c r="BY58" s="1"/>
  <c r="BY60" s="1"/>
  <c r="BZ48"/>
  <c r="BZ50" s="1"/>
  <c r="BZ52" s="1"/>
  <c r="C52" i="19"/>
  <c r="C53" s="1"/>
  <c r="C52" i="21"/>
  <c r="C53" s="1"/>
  <c r="BI48" i="16"/>
  <c r="BH50"/>
  <c r="BH52" s="1"/>
  <c r="BH50" i="17"/>
  <c r="BH52" s="1"/>
  <c r="BI48"/>
  <c r="BZ48" i="27"/>
  <c r="BZ50" s="1"/>
  <c r="BZ52" s="1"/>
  <c r="BY50"/>
  <c r="BY52" s="1"/>
  <c r="BI48" i="13"/>
  <c r="BH50"/>
  <c r="BH52" s="1"/>
  <c r="BX52" i="18"/>
  <c r="BV20" i="33"/>
  <c r="BX27"/>
  <c r="BZ52" i="25"/>
  <c r="BI48" i="14"/>
  <c r="BH50"/>
  <c r="BH52" s="1"/>
  <c r="C52" i="26"/>
  <c r="C53" s="1"/>
  <c r="A62"/>
  <c r="BZ48" i="18"/>
  <c r="BZ50" s="1"/>
  <c r="BY50"/>
  <c r="BY52" i="25"/>
  <c r="BW27" i="33"/>
  <c r="BG52" i="11"/>
  <c r="BE13" i="33"/>
  <c r="BI48" i="5"/>
  <c r="BH50"/>
  <c r="BH52" s="1"/>
  <c r="BH50" i="10"/>
  <c r="BH52" s="1"/>
  <c r="BI48"/>
  <c r="BI48" i="11"/>
  <c r="BH50"/>
  <c r="BH52" i="4"/>
  <c r="BF6" i="33"/>
  <c r="BI48" i="2"/>
  <c r="BH50"/>
  <c r="BH52" s="1"/>
  <c r="BJ48" i="4"/>
  <c r="BI50"/>
  <c r="BI48" i="6"/>
  <c r="BH50"/>
  <c r="BH52" s="1"/>
  <c r="BH50" i="7"/>
  <c r="BH52" s="1"/>
  <c r="BI48"/>
  <c r="BI48" i="3"/>
  <c r="BH50"/>
  <c r="BH52" s="1"/>
  <c r="BI48" i="9"/>
  <c r="BH50"/>
  <c r="BH52" s="1"/>
  <c r="BE32" i="33"/>
  <c r="BE31"/>
  <c r="BD30"/>
  <c r="BD29"/>
  <c r="BE33"/>
  <c r="BD17"/>
  <c r="BD19"/>
  <c r="BD18"/>
  <c r="BF14" i="36"/>
  <c r="BE12"/>
  <c r="BD12" i="33"/>
  <c r="BE5" i="36"/>
  <c r="BE4"/>
  <c r="BE8" i="33"/>
  <c r="BE10" i="36"/>
  <c r="BE11" i="33"/>
  <c r="BE10"/>
  <c r="BV28" i="36"/>
  <c r="BV29"/>
  <c r="BE9"/>
  <c r="BD4" i="33"/>
  <c r="BU11" i="36"/>
  <c r="BV31"/>
  <c r="BD5" i="33"/>
  <c r="BD7"/>
  <c r="BE8" i="36"/>
  <c r="BE7"/>
  <c r="BV30"/>
  <c r="BV33"/>
  <c r="BV32"/>
  <c r="BD14" i="33"/>
  <c r="BE26" i="36"/>
  <c r="BD26" i="33"/>
  <c r="BE25" i="36"/>
  <c r="BD25" i="33"/>
  <c r="BD24"/>
  <c r="BE24" i="36"/>
  <c r="BE23"/>
  <c r="BD22" i="33"/>
  <c r="BE22" i="36"/>
  <c r="BE21"/>
  <c r="BD21" i="33"/>
  <c r="BF19" i="36"/>
  <c r="BF18"/>
  <c r="BD16" i="33"/>
  <c r="BF16" i="36"/>
  <c r="BF17"/>
  <c r="BG15"/>
  <c r="BE23" i="33"/>
  <c r="C52" i="31" l="1"/>
  <c r="C53" s="1"/>
  <c r="BZ36"/>
  <c r="BZ55" s="1"/>
  <c r="BZ58" s="1"/>
  <c r="BZ60" s="1"/>
  <c r="C60" s="1"/>
  <c r="C52" i="30"/>
  <c r="C53" s="1"/>
  <c r="BZ36"/>
  <c r="BZ55" s="1"/>
  <c r="BZ58" s="1"/>
  <c r="BZ60" s="1"/>
  <c r="C60" s="1"/>
  <c r="C52" i="27"/>
  <c r="C53" s="1"/>
  <c r="C52" i="25"/>
  <c r="A62"/>
  <c r="BI50" i="17"/>
  <c r="BI52" s="1"/>
  <c r="BJ48"/>
  <c r="BJ48" i="13"/>
  <c r="BI50"/>
  <c r="BI52" s="1"/>
  <c r="BY52" i="18"/>
  <c r="BW20" i="33"/>
  <c r="BZ52" i="18"/>
  <c r="BX20" i="33"/>
  <c r="BI50" i="14"/>
  <c r="BI52" s="1"/>
  <c r="BJ48"/>
  <c r="BJ48" i="16"/>
  <c r="BI50"/>
  <c r="BI52" s="1"/>
  <c r="BF9" i="33"/>
  <c r="BH52" i="11"/>
  <c r="BF13" i="33"/>
  <c r="BI50" i="3"/>
  <c r="BI52" s="1"/>
  <c r="BJ48"/>
  <c r="BJ48" i="6"/>
  <c r="BI50"/>
  <c r="BI52" s="1"/>
  <c r="BI50" i="2"/>
  <c r="BI52" s="1"/>
  <c r="BJ48"/>
  <c r="BJ48" i="11"/>
  <c r="BI50"/>
  <c r="BI50" i="5"/>
  <c r="BI52" s="1"/>
  <c r="BJ48"/>
  <c r="BI50" i="7"/>
  <c r="BI52" s="1"/>
  <c r="BJ48"/>
  <c r="BI52" i="4"/>
  <c r="BG6" i="33"/>
  <c r="BI50" i="10"/>
  <c r="BI52" s="1"/>
  <c r="BJ48"/>
  <c r="BJ48" i="9"/>
  <c r="BI50"/>
  <c r="BI52" s="1"/>
  <c r="BK48" i="4"/>
  <c r="BJ50"/>
  <c r="BV28" i="33"/>
  <c r="BF15"/>
  <c r="BE29"/>
  <c r="BF31"/>
  <c r="BF32"/>
  <c r="BE17"/>
  <c r="BE30"/>
  <c r="BF33"/>
  <c r="BE18"/>
  <c r="BE19"/>
  <c r="BG14" i="36"/>
  <c r="BE7" i="33"/>
  <c r="BE12"/>
  <c r="BF10" i="36"/>
  <c r="BF9"/>
  <c r="BF12"/>
  <c r="BF5"/>
  <c r="BF11" i="33"/>
  <c r="BX30" i="36"/>
  <c r="BX32" i="33"/>
  <c r="BX31" i="36"/>
  <c r="BX28"/>
  <c r="BF8"/>
  <c r="BE5" i="33"/>
  <c r="BV11" i="36"/>
  <c r="BW32"/>
  <c r="BW28" i="33"/>
  <c r="BW29" i="36"/>
  <c r="BF8" i="33"/>
  <c r="BX28"/>
  <c r="BX29" i="36"/>
  <c r="BE4" i="33"/>
  <c r="BF7" i="36"/>
  <c r="BF10" i="33"/>
  <c r="BF4" i="36"/>
  <c r="BW33"/>
  <c r="BW30"/>
  <c r="BW32" i="33"/>
  <c r="BW31" i="36"/>
  <c r="BW28"/>
  <c r="BE14" i="33"/>
  <c r="BE26"/>
  <c r="BF26" i="36"/>
  <c r="BF25"/>
  <c r="BE25" i="33"/>
  <c r="BF24" i="36"/>
  <c r="BE24" i="33"/>
  <c r="BF23" i="36"/>
  <c r="BE22" i="33"/>
  <c r="BF22" i="36"/>
  <c r="BE21" i="33"/>
  <c r="BF21" i="36"/>
  <c r="BF19" i="33"/>
  <c r="BG19" i="36"/>
  <c r="BG18"/>
  <c r="BG16"/>
  <c r="BE16" i="33"/>
  <c r="BF17"/>
  <c r="BG17" i="36"/>
  <c r="BH15"/>
  <c r="BF23" i="33"/>
  <c r="BX32" i="36" l="1"/>
  <c r="BX33"/>
  <c r="C61" i="30"/>
  <c r="BY32" i="36"/>
  <c r="C61" i="31"/>
  <c r="BY33" i="36"/>
  <c r="BJ50" i="14"/>
  <c r="BJ52" s="1"/>
  <c r="BK48"/>
  <c r="BK48" i="17"/>
  <c r="BJ50"/>
  <c r="BJ52" s="1"/>
  <c r="BJ50" i="16"/>
  <c r="BJ52" s="1"/>
  <c r="BK48"/>
  <c r="C52" i="18"/>
  <c r="B62"/>
  <c r="BK48" i="13"/>
  <c r="BJ50"/>
  <c r="BJ52" s="1"/>
  <c r="C53" i="25"/>
  <c r="BY27" i="33"/>
  <c r="BG9"/>
  <c r="BK48" i="5"/>
  <c r="BJ50"/>
  <c r="BJ52" s="1"/>
  <c r="BK48" i="2"/>
  <c r="BJ50"/>
  <c r="BJ52" s="1"/>
  <c r="BJ50" i="3"/>
  <c r="BJ52" s="1"/>
  <c r="BK48"/>
  <c r="BK48" i="9"/>
  <c r="BJ50"/>
  <c r="BJ52" s="1"/>
  <c r="BJ52" i="4"/>
  <c r="BH6" i="33"/>
  <c r="BK48" i="10"/>
  <c r="BJ50"/>
  <c r="BJ52" s="1"/>
  <c r="BK48" i="7"/>
  <c r="BJ50"/>
  <c r="BJ52" s="1"/>
  <c r="BI52" i="11"/>
  <c r="BG13" i="33"/>
  <c r="BL48" i="4"/>
  <c r="BK50"/>
  <c r="BK48" i="11"/>
  <c r="BJ50"/>
  <c r="BK48" i="6"/>
  <c r="BJ50"/>
  <c r="BJ52" s="1"/>
  <c r="BG32" i="33"/>
  <c r="BF29"/>
  <c r="BF30"/>
  <c r="BG31"/>
  <c r="BG33"/>
  <c r="BG15"/>
  <c r="BF18"/>
  <c r="BH14" i="36"/>
  <c r="BG10" i="33"/>
  <c r="BG8" i="36"/>
  <c r="BG9"/>
  <c r="BF5" i="33"/>
  <c r="BF7"/>
  <c r="BW11" i="36"/>
  <c r="BG12"/>
  <c r="BG7"/>
  <c r="BG4"/>
  <c r="BG11" i="33"/>
  <c r="BF4"/>
  <c r="BG5" i="36"/>
  <c r="BG10"/>
  <c r="BG8" i="33"/>
  <c r="BF12"/>
  <c r="BX11" i="36"/>
  <c r="BF14" i="33"/>
  <c r="BG26" i="36"/>
  <c r="BF26" i="33"/>
  <c r="BG25" i="36"/>
  <c r="BF25" i="33"/>
  <c r="BG24" i="36"/>
  <c r="BF24" i="33"/>
  <c r="BG23" i="36"/>
  <c r="BG22"/>
  <c r="BF22" i="33"/>
  <c r="BF21"/>
  <c r="BG21" i="36"/>
  <c r="BG19" i="33"/>
  <c r="BH19" i="36"/>
  <c r="BH18"/>
  <c r="BH16"/>
  <c r="BF16" i="33"/>
  <c r="BH17" i="36"/>
  <c r="BI15"/>
  <c r="BG23" i="33"/>
  <c r="BH15" l="1"/>
  <c r="BY20"/>
  <c r="C53" i="18"/>
  <c r="BK50" i="17"/>
  <c r="BK52" s="1"/>
  <c r="BL48"/>
  <c r="BL48" i="16"/>
  <c r="BK50"/>
  <c r="BK52" s="1"/>
  <c r="BK50" i="14"/>
  <c r="BK52" s="1"/>
  <c r="BL48"/>
  <c r="BL48" i="13"/>
  <c r="BK50"/>
  <c r="BK52" s="1"/>
  <c r="BH9" i="33"/>
  <c r="BJ52" i="11"/>
  <c r="BH13" i="33"/>
  <c r="BL48" i="11"/>
  <c r="BK50"/>
  <c r="BL48" i="10"/>
  <c r="BK50"/>
  <c r="BK52" s="1"/>
  <c r="BL48" i="9"/>
  <c r="BK50"/>
  <c r="BK52" s="1"/>
  <c r="BK50" i="2"/>
  <c r="BK52" s="1"/>
  <c r="BL48"/>
  <c r="BK52" i="4"/>
  <c r="BI6" i="33"/>
  <c r="BK50" i="3"/>
  <c r="BK52" s="1"/>
  <c r="BL48"/>
  <c r="BL48" i="6"/>
  <c r="BK50"/>
  <c r="BK52" s="1"/>
  <c r="BM48" i="4"/>
  <c r="BL50"/>
  <c r="BL48" i="7"/>
  <c r="BK50"/>
  <c r="BK52" s="1"/>
  <c r="BL48" i="5"/>
  <c r="BK50"/>
  <c r="BK52" s="1"/>
  <c r="BY28" i="33"/>
  <c r="BG17"/>
  <c r="BG18"/>
  <c r="BH31"/>
  <c r="BG29"/>
  <c r="BG30"/>
  <c r="BH32"/>
  <c r="BH33"/>
  <c r="BI14" i="36"/>
  <c r="BH9"/>
  <c r="BG5" i="33"/>
  <c r="BH10"/>
  <c r="BH8" i="36"/>
  <c r="BH8" i="33"/>
  <c r="BG7"/>
  <c r="BG4"/>
  <c r="BH11"/>
  <c r="BG14"/>
  <c r="BH5" i="36"/>
  <c r="BH10"/>
  <c r="BG12" i="33"/>
  <c r="BH7" i="36"/>
  <c r="BH4"/>
  <c r="BH12"/>
  <c r="BH26"/>
  <c r="BG26" i="33"/>
  <c r="BG25"/>
  <c r="BH25" i="36"/>
  <c r="BH24"/>
  <c r="BG24" i="33"/>
  <c r="BH23" i="36"/>
  <c r="BG22" i="33"/>
  <c r="BH22" i="36"/>
  <c r="BG21" i="33"/>
  <c r="BH21" i="36"/>
  <c r="BI19"/>
  <c r="BI18"/>
  <c r="BI16"/>
  <c r="BG16" i="33"/>
  <c r="BI17" i="36"/>
  <c r="BI15" i="33"/>
  <c r="BJ15" i="36"/>
  <c r="BH23" i="33"/>
  <c r="BI9" l="1"/>
  <c r="BM48" i="14"/>
  <c r="BL50"/>
  <c r="BL52" s="1"/>
  <c r="BM48" i="17"/>
  <c r="BL50"/>
  <c r="BL52" s="1"/>
  <c r="BL50" i="13"/>
  <c r="BL52" s="1"/>
  <c r="BM48"/>
  <c r="BM48" i="16"/>
  <c r="BL50"/>
  <c r="BL52" s="1"/>
  <c r="BK52" i="11"/>
  <c r="BI13" i="33"/>
  <c r="BM48" i="7"/>
  <c r="BL50"/>
  <c r="BL52" s="1"/>
  <c r="BM48" i="6"/>
  <c r="BL50"/>
  <c r="BL52" s="1"/>
  <c r="BM48" i="9"/>
  <c r="BL50"/>
  <c r="BL52" s="1"/>
  <c r="BM48" i="11"/>
  <c r="BL50"/>
  <c r="BL52" i="4"/>
  <c r="BJ6" i="33"/>
  <c r="BL50" i="3"/>
  <c r="BL52" s="1"/>
  <c r="BM48"/>
  <c r="BL50" i="2"/>
  <c r="BL52" s="1"/>
  <c r="BM48"/>
  <c r="BL50" i="5"/>
  <c r="BL52" s="1"/>
  <c r="BM48"/>
  <c r="BN48" i="4"/>
  <c r="BM50"/>
  <c r="BM48" i="10"/>
  <c r="BL50"/>
  <c r="BL52" s="1"/>
  <c r="BI33" i="33"/>
  <c r="BH30"/>
  <c r="BH29"/>
  <c r="BI32"/>
  <c r="BI31"/>
  <c r="BH18"/>
  <c r="BH19"/>
  <c r="BH17"/>
  <c r="BH14"/>
  <c r="BJ14" i="36"/>
  <c r="BI5"/>
  <c r="BH12" i="33"/>
  <c r="BI12" i="36"/>
  <c r="BH5" i="33"/>
  <c r="BH4"/>
  <c r="BI10" i="36"/>
  <c r="BI10" i="33"/>
  <c r="BI8"/>
  <c r="BI8" i="36"/>
  <c r="BI11" i="33"/>
  <c r="BH7"/>
  <c r="BI4" i="36"/>
  <c r="BI9"/>
  <c r="BI7"/>
  <c r="BI26"/>
  <c r="BH26" i="33"/>
  <c r="BI25" i="36"/>
  <c r="BH25" i="33"/>
  <c r="BH24"/>
  <c r="BI24" i="36"/>
  <c r="BI23"/>
  <c r="BH22" i="33"/>
  <c r="BI22" i="36"/>
  <c r="BH21" i="33"/>
  <c r="BI21" i="36"/>
  <c r="BJ19"/>
  <c r="BI19" i="33"/>
  <c r="BJ18" i="36"/>
  <c r="BJ16"/>
  <c r="BH16" i="33"/>
  <c r="BJ17" i="36"/>
  <c r="BK15"/>
  <c r="BJ15" i="33"/>
  <c r="BI23"/>
  <c r="BJ9" l="1"/>
  <c r="BN48" i="16"/>
  <c r="BM50"/>
  <c r="BM52" s="1"/>
  <c r="BN48" i="17"/>
  <c r="BM50"/>
  <c r="BM52" s="1"/>
  <c r="BM50" i="13"/>
  <c r="BM52" s="1"/>
  <c r="BN48"/>
  <c r="BM50" i="14"/>
  <c r="BM52" s="1"/>
  <c r="BN48"/>
  <c r="BM52" i="4"/>
  <c r="BK6" i="33"/>
  <c r="BN48" i="2"/>
  <c r="BM50"/>
  <c r="BM52" s="1"/>
  <c r="BO48" i="4"/>
  <c r="BN50"/>
  <c r="BN48" i="9"/>
  <c r="BM50"/>
  <c r="BM52" s="1"/>
  <c r="BN48" i="7"/>
  <c r="BM50"/>
  <c r="BM52" s="1"/>
  <c r="BN48" i="5"/>
  <c r="BM50"/>
  <c r="BM52" s="1"/>
  <c r="BM50" i="3"/>
  <c r="BM52" s="1"/>
  <c r="BN48"/>
  <c r="BL52" i="11"/>
  <c r="BN48" i="10"/>
  <c r="BM50"/>
  <c r="BM52" s="1"/>
  <c r="BN48" i="11"/>
  <c r="BM50"/>
  <c r="BM50" i="6"/>
  <c r="BM52" s="1"/>
  <c r="BN48"/>
  <c r="BJ31" i="33"/>
  <c r="BJ33"/>
  <c r="BJ32"/>
  <c r="BI30"/>
  <c r="BI29"/>
  <c r="BI18"/>
  <c r="BI17"/>
  <c r="BI14"/>
  <c r="BK14" i="36"/>
  <c r="BI12" i="33"/>
  <c r="BJ10"/>
  <c r="BJ10" i="36"/>
  <c r="BI5" i="33"/>
  <c r="BJ7" i="36"/>
  <c r="BJ8"/>
  <c r="BJ12"/>
  <c r="BI4" i="33"/>
  <c r="BJ9" i="36"/>
  <c r="BJ5"/>
  <c r="BJ4"/>
  <c r="BI7" i="33"/>
  <c r="BJ8"/>
  <c r="BJ11"/>
  <c r="BJ26" i="36"/>
  <c r="BI26" i="33"/>
  <c r="BI25"/>
  <c r="BJ25" i="36"/>
  <c r="BJ24"/>
  <c r="BI24" i="33"/>
  <c r="BJ23" i="36"/>
  <c r="BI22" i="33"/>
  <c r="BJ22" i="36"/>
  <c r="BJ21"/>
  <c r="BI21" i="33"/>
  <c r="BJ19"/>
  <c r="BK19" i="36"/>
  <c r="BK18"/>
  <c r="BJ18" i="33"/>
  <c r="BI16"/>
  <c r="BK16" i="36"/>
  <c r="BK17"/>
  <c r="BL15"/>
  <c r="BJ23" i="33"/>
  <c r="BN50" i="14" l="1"/>
  <c r="BN52" s="1"/>
  <c r="BO48"/>
  <c r="BO48" i="17"/>
  <c r="BN50"/>
  <c r="BN52" s="1"/>
  <c r="BO48" i="13"/>
  <c r="BN50"/>
  <c r="BN52" s="1"/>
  <c r="BO48" i="16"/>
  <c r="BN50"/>
  <c r="BN52" s="1"/>
  <c r="BK9" i="33"/>
  <c r="BM52" i="11"/>
  <c r="BK13" i="33"/>
  <c r="BO48" i="11"/>
  <c r="BN50"/>
  <c r="BO48" i="5"/>
  <c r="BN50"/>
  <c r="BN52" s="1"/>
  <c r="BO48" i="9"/>
  <c r="BN50"/>
  <c r="BN52" s="1"/>
  <c r="BO48" i="2"/>
  <c r="BN50"/>
  <c r="BN52" s="1"/>
  <c r="BO48" i="6"/>
  <c r="BN50"/>
  <c r="BN52" s="1"/>
  <c r="BO48" i="3"/>
  <c r="BN50"/>
  <c r="BN52" s="1"/>
  <c r="BN52" i="4"/>
  <c r="BL6" i="33"/>
  <c r="BO48" i="10"/>
  <c r="BN50"/>
  <c r="BN52" s="1"/>
  <c r="BO48" i="7"/>
  <c r="BN50"/>
  <c r="BN52" s="1"/>
  <c r="BO50" i="4"/>
  <c r="BP48"/>
  <c r="BJ29" i="33"/>
  <c r="BK32"/>
  <c r="BK33"/>
  <c r="BJ30"/>
  <c r="BK31"/>
  <c r="BK15"/>
  <c r="BJ17"/>
  <c r="BJ14"/>
  <c r="BL14" i="36"/>
  <c r="BK12"/>
  <c r="BK5"/>
  <c r="BK8" i="33"/>
  <c r="BK4" i="36"/>
  <c r="BK7"/>
  <c r="BJ4" i="33"/>
  <c r="BK9" i="36"/>
  <c r="BJ12" i="33"/>
  <c r="BK10" i="36"/>
  <c r="BK10" i="33"/>
  <c r="BJ5"/>
  <c r="BJ7"/>
  <c r="BK8" i="36"/>
  <c r="BK11" i="33"/>
  <c r="BK26" i="36"/>
  <c r="BJ26" i="33"/>
  <c r="BK25" i="36"/>
  <c r="BJ25" i="33"/>
  <c r="BJ24"/>
  <c r="BK24" i="36"/>
  <c r="BK23"/>
  <c r="BK22"/>
  <c r="BJ22" i="33"/>
  <c r="BJ21"/>
  <c r="BK21" i="36"/>
  <c r="BK19" i="33"/>
  <c r="BL19" i="36"/>
  <c r="BL18"/>
  <c r="BL16"/>
  <c r="BJ16" i="33"/>
  <c r="BL17" i="36"/>
  <c r="BM15"/>
  <c r="BK23" i="33"/>
  <c r="BL9" l="1"/>
  <c r="BP48" i="16"/>
  <c r="BO50"/>
  <c r="BO52" s="1"/>
  <c r="BP48" i="17"/>
  <c r="BO50"/>
  <c r="BO52" s="1"/>
  <c r="BP48" i="14"/>
  <c r="BO50"/>
  <c r="BO52" s="1"/>
  <c r="BP48" i="13"/>
  <c r="BO50"/>
  <c r="BO52" s="1"/>
  <c r="BN52" i="11"/>
  <c r="BL13" i="33"/>
  <c r="BP48" i="7"/>
  <c r="BO50"/>
  <c r="BO52" s="1"/>
  <c r="BO50" i="6"/>
  <c r="BO52" s="1"/>
  <c r="BP48"/>
  <c r="BP48" i="9"/>
  <c r="BO50"/>
  <c r="BO52" s="1"/>
  <c r="BP48" i="11"/>
  <c r="BO50"/>
  <c r="BQ48" i="4"/>
  <c r="BP50"/>
  <c r="BO52"/>
  <c r="BM6" i="33"/>
  <c r="BO50" i="10"/>
  <c r="BO52" s="1"/>
  <c r="BP48"/>
  <c r="BP48" i="3"/>
  <c r="BO50"/>
  <c r="BO52" s="1"/>
  <c r="BP48" i="2"/>
  <c r="BO50"/>
  <c r="BO52" s="1"/>
  <c r="BO50" i="5"/>
  <c r="BO52" s="1"/>
  <c r="BP48"/>
  <c r="BL15" i="33"/>
  <c r="BL31"/>
  <c r="BL33"/>
  <c r="BK29"/>
  <c r="BK30"/>
  <c r="BL32"/>
  <c r="BK17"/>
  <c r="BK18"/>
  <c r="BK14"/>
  <c r="BM14" i="36"/>
  <c r="BL10"/>
  <c r="BK12" i="33"/>
  <c r="BL4" i="36"/>
  <c r="BK7" i="33"/>
  <c r="BK5"/>
  <c r="BK4"/>
  <c r="BL12" i="36"/>
  <c r="BL7"/>
  <c r="BL10" i="33"/>
  <c r="BL5" i="36"/>
  <c r="BL11" i="33"/>
  <c r="BL8"/>
  <c r="BL8" i="36"/>
  <c r="BL9"/>
  <c r="BL26"/>
  <c r="BK26" i="33"/>
  <c r="BK25"/>
  <c r="BL25" i="36"/>
  <c r="BL24"/>
  <c r="BK24" i="33"/>
  <c r="BL23" i="36"/>
  <c r="BL22"/>
  <c r="BK22" i="33"/>
  <c r="BL21" i="36"/>
  <c r="BK21" i="33"/>
  <c r="BM19" i="36"/>
  <c r="BM18"/>
  <c r="BK16" i="33"/>
  <c r="BM16" i="36"/>
  <c r="BM17"/>
  <c r="BN15"/>
  <c r="BM9" i="33"/>
  <c r="BN21" i="36"/>
  <c r="BL23" i="33"/>
  <c r="BQ48" i="13" l="1"/>
  <c r="BP50"/>
  <c r="BP52" s="1"/>
  <c r="BP50" i="17"/>
  <c r="BP52" s="1"/>
  <c r="BQ48"/>
  <c r="BQ48" i="14"/>
  <c r="BP50"/>
  <c r="BP52" s="1"/>
  <c r="BQ48" i="16"/>
  <c r="BP50"/>
  <c r="BP52" s="1"/>
  <c r="BQ48" i="10"/>
  <c r="BP50"/>
  <c r="BP52" s="1"/>
  <c r="BP52" i="4"/>
  <c r="BN6" i="33"/>
  <c r="BP50" i="2"/>
  <c r="BP52" s="1"/>
  <c r="BQ48"/>
  <c r="BR48" i="4"/>
  <c r="BQ50"/>
  <c r="BP50" i="9"/>
  <c r="BP52" s="1"/>
  <c r="BQ48"/>
  <c r="BQ48" i="7"/>
  <c r="BP50"/>
  <c r="BP52" s="1"/>
  <c r="BP50" i="5"/>
  <c r="BP52" s="1"/>
  <c r="BQ48"/>
  <c r="BO52" i="11"/>
  <c r="BM13" i="33"/>
  <c r="BP50" i="6"/>
  <c r="BP52" s="1"/>
  <c r="BQ48"/>
  <c r="BQ48" i="3"/>
  <c r="BP50"/>
  <c r="BP52" s="1"/>
  <c r="BQ48" i="11"/>
  <c r="BP50"/>
  <c r="BL17" i="33"/>
  <c r="BL18"/>
  <c r="BM32"/>
  <c r="BL29"/>
  <c r="BM31"/>
  <c r="BL30"/>
  <c r="BM33"/>
  <c r="BM15"/>
  <c r="BL19"/>
  <c r="BL14"/>
  <c r="BN14" i="36"/>
  <c r="BM8"/>
  <c r="BM10" i="33"/>
  <c r="BL5"/>
  <c r="BM9" i="36"/>
  <c r="BM5"/>
  <c r="BM4"/>
  <c r="BL12" i="33"/>
  <c r="BM12" i="36"/>
  <c r="BM10"/>
  <c r="BM8" i="33"/>
  <c r="BM11"/>
  <c r="BL4"/>
  <c r="BL7"/>
  <c r="BM7" i="36"/>
  <c r="BL26" i="33"/>
  <c r="BM26" i="36"/>
  <c r="BL25" i="33"/>
  <c r="BM25" i="36"/>
  <c r="BL24" i="33"/>
  <c r="BM24" i="36"/>
  <c r="BM23"/>
  <c r="BM22"/>
  <c r="BL22" i="33"/>
  <c r="BM21" i="36"/>
  <c r="BL21" i="33"/>
  <c r="BN19" i="36"/>
  <c r="BN18"/>
  <c r="BN16"/>
  <c r="BL16" i="33"/>
  <c r="BN17" i="36"/>
  <c r="BO15"/>
  <c r="BN21" i="33"/>
  <c r="BM23"/>
  <c r="BN15" l="1"/>
  <c r="BN9"/>
  <c r="BQ50" i="17"/>
  <c r="BQ52" s="1"/>
  <c r="BR48"/>
  <c r="BR48" i="16"/>
  <c r="BQ50"/>
  <c r="BQ52" s="1"/>
  <c r="BR48" i="14"/>
  <c r="BQ50"/>
  <c r="BQ52" s="1"/>
  <c r="BR48" i="13"/>
  <c r="BQ50"/>
  <c r="BQ52" s="1"/>
  <c r="BQ52" i="4"/>
  <c r="BO6" i="33"/>
  <c r="BQ50" i="3"/>
  <c r="BQ52" s="1"/>
  <c r="BR48"/>
  <c r="BR48" i="7"/>
  <c r="BQ50"/>
  <c r="BQ52" s="1"/>
  <c r="BS48" i="4"/>
  <c r="BR50"/>
  <c r="BP52" i="11"/>
  <c r="BN13" i="33"/>
  <c r="BQ50" i="6"/>
  <c r="BQ52" s="1"/>
  <c r="BR48"/>
  <c r="BQ50" i="5"/>
  <c r="BQ52" s="1"/>
  <c r="BR48"/>
  <c r="BQ50" i="9"/>
  <c r="BQ52" s="1"/>
  <c r="BR48"/>
  <c r="BQ50" i="2"/>
  <c r="BQ52" s="1"/>
  <c r="BR48"/>
  <c r="BR48" i="11"/>
  <c r="BQ50"/>
  <c r="BR48" i="10"/>
  <c r="BQ50"/>
  <c r="BQ52" s="1"/>
  <c r="BM18" i="33"/>
  <c r="BN33"/>
  <c r="BN31"/>
  <c r="BN32"/>
  <c r="BM30"/>
  <c r="BM29"/>
  <c r="BM17"/>
  <c r="BM19"/>
  <c r="BM14"/>
  <c r="BO14" i="36"/>
  <c r="BN4"/>
  <c r="BN8"/>
  <c r="BM4" i="33"/>
  <c r="BN5" i="36"/>
  <c r="BN9"/>
  <c r="BM7" i="33"/>
  <c r="BN7" i="36"/>
  <c r="BN11" i="33"/>
  <c r="BN10"/>
  <c r="BM5"/>
  <c r="BM12"/>
  <c r="BN12" i="36"/>
  <c r="BN8" i="33"/>
  <c r="BN10" i="36"/>
  <c r="BM26" i="33"/>
  <c r="BN26" i="36"/>
  <c r="BM25" i="33"/>
  <c r="BN25" i="36"/>
  <c r="BM24" i="33"/>
  <c r="BN24" i="36"/>
  <c r="BN23"/>
  <c r="BN22"/>
  <c r="BM22" i="33"/>
  <c r="BM21"/>
  <c r="BO19" i="36"/>
  <c r="BN19" i="33"/>
  <c r="BO18" i="36"/>
  <c r="BO16"/>
  <c r="BM16" i="33"/>
  <c r="BN17"/>
  <c r="BO17" i="36"/>
  <c r="BP15"/>
  <c r="BN23" i="33"/>
  <c r="BO9" l="1"/>
  <c r="BO15"/>
  <c r="BR50" i="13"/>
  <c r="BR52" s="1"/>
  <c r="BS48"/>
  <c r="BS48" i="16"/>
  <c r="BR50"/>
  <c r="BR52" s="1"/>
  <c r="BS48" i="17"/>
  <c r="BR50"/>
  <c r="BR52" s="1"/>
  <c r="BR50" i="14"/>
  <c r="BR52" s="1"/>
  <c r="BS48"/>
  <c r="BQ52" i="11"/>
  <c r="BO13" i="33"/>
  <c r="BR50" i="9"/>
  <c r="BR52" s="1"/>
  <c r="BS48"/>
  <c r="BR50" i="6"/>
  <c r="BR52" s="1"/>
  <c r="BS48"/>
  <c r="BR52" i="4"/>
  <c r="BP6" i="33"/>
  <c r="BS48" i="3"/>
  <c r="BR50"/>
  <c r="BR52" s="1"/>
  <c r="BS48" i="11"/>
  <c r="BR50"/>
  <c r="BT48" i="4"/>
  <c r="BS50"/>
  <c r="BS48" i="2"/>
  <c r="BR50"/>
  <c r="BR52" s="1"/>
  <c r="BS48" i="5"/>
  <c r="BR50"/>
  <c r="BR52" s="1"/>
  <c r="BS48" i="10"/>
  <c r="BR50"/>
  <c r="BR52" s="1"/>
  <c r="BR50" i="7"/>
  <c r="BR52" s="1"/>
  <c r="BS48"/>
  <c r="BO33" i="33"/>
  <c r="BN29"/>
  <c r="BN30"/>
  <c r="BO31"/>
  <c r="BO32"/>
  <c r="BN18"/>
  <c r="BP14" i="36"/>
  <c r="BN7" i="33"/>
  <c r="BO7" i="36"/>
  <c r="BN12" i="33"/>
  <c r="BO8"/>
  <c r="BO4" i="36"/>
  <c r="BO10" i="33"/>
  <c r="BO11"/>
  <c r="BO5" i="36"/>
  <c r="BN4" i="33"/>
  <c r="BN14"/>
  <c r="BO12" i="36"/>
  <c r="BO9"/>
  <c r="BO8"/>
  <c r="BN5" i="33"/>
  <c r="BO10" i="36"/>
  <c r="BO26"/>
  <c r="BN26" i="33"/>
  <c r="BN25"/>
  <c r="BO25" i="36"/>
  <c r="BN24" i="33"/>
  <c r="BO24" i="36"/>
  <c r="BO23"/>
  <c r="BO22"/>
  <c r="BN22" i="33"/>
  <c r="BO21" i="36"/>
  <c r="BP19"/>
  <c r="BO18" i="33"/>
  <c r="BP18" i="36"/>
  <c r="BP16"/>
  <c r="BN16" i="33"/>
  <c r="BP17" i="36"/>
  <c r="BO17" i="33"/>
  <c r="BQ15" i="36"/>
  <c r="BO23" i="33"/>
  <c r="BP9" l="1"/>
  <c r="BS50" i="14"/>
  <c r="BS52" s="1"/>
  <c r="BT48"/>
  <c r="BT48" i="16"/>
  <c r="BS50"/>
  <c r="BS52" s="1"/>
  <c r="BS50" i="13"/>
  <c r="BS52" s="1"/>
  <c r="BT48"/>
  <c r="BT48" i="17"/>
  <c r="BS50"/>
  <c r="BS52" s="1"/>
  <c r="BR52" i="11"/>
  <c r="BP13" i="33"/>
  <c r="BT48" i="9"/>
  <c r="BS50"/>
  <c r="BS52" s="1"/>
  <c r="BS50" i="10"/>
  <c r="BS52" s="1"/>
  <c r="BT48"/>
  <c r="BS50" i="2"/>
  <c r="BS52" s="1"/>
  <c r="BT48"/>
  <c r="BT48" i="11"/>
  <c r="BS50"/>
  <c r="BT48" i="7"/>
  <c r="BS50"/>
  <c r="BS52" s="1"/>
  <c r="BS52" i="4"/>
  <c r="BQ6" i="33"/>
  <c r="BT48" i="6"/>
  <c r="BS50"/>
  <c r="BS52" s="1"/>
  <c r="BT48" i="5"/>
  <c r="BS50"/>
  <c r="BS52" s="1"/>
  <c r="BU48" i="4"/>
  <c r="BT50"/>
  <c r="BT48" i="3"/>
  <c r="BS50"/>
  <c r="BS52" s="1"/>
  <c r="BP15" i="33"/>
  <c r="BP32"/>
  <c r="BO30"/>
  <c r="BO29"/>
  <c r="BP31"/>
  <c r="BP33"/>
  <c r="BO19"/>
  <c r="BQ14" i="36"/>
  <c r="BP9"/>
  <c r="BP7"/>
  <c r="BP8"/>
  <c r="BO12" i="33"/>
  <c r="BP11"/>
  <c r="BP4" i="36"/>
  <c r="BP10" i="33"/>
  <c r="BO7"/>
  <c r="BO4"/>
  <c r="BP8"/>
  <c r="BP10" i="36"/>
  <c r="BO5" i="33"/>
  <c r="BP12" i="36"/>
  <c r="BP5"/>
  <c r="BO14" i="33"/>
  <c r="BP26" i="36"/>
  <c r="BO26" i="33"/>
  <c r="BP25" i="36"/>
  <c r="BO25" i="33"/>
  <c r="BO24"/>
  <c r="BP24" i="36"/>
  <c r="BP23"/>
  <c r="BO22" i="33"/>
  <c r="BP22" i="36"/>
  <c r="BP21"/>
  <c r="BO21" i="33"/>
  <c r="BQ19" i="36"/>
  <c r="BP19" i="33"/>
  <c r="BQ18" i="36"/>
  <c r="BP18" i="33"/>
  <c r="BQ16" i="36"/>
  <c r="BO16" i="33"/>
  <c r="BQ17" i="36"/>
  <c r="BR15"/>
  <c r="BQ15" i="33"/>
  <c r="BP23"/>
  <c r="BQ9" l="1"/>
  <c r="BT50" i="17"/>
  <c r="BT52" s="1"/>
  <c r="BU48"/>
  <c r="BU48" i="16"/>
  <c r="BT50"/>
  <c r="BT52" s="1"/>
  <c r="BT50" i="13"/>
  <c r="BT52" s="1"/>
  <c r="BU48"/>
  <c r="BU48" i="14"/>
  <c r="BT50"/>
  <c r="BT52" s="1"/>
  <c r="BT52" i="4"/>
  <c r="BR6" i="33"/>
  <c r="BU48" i="2"/>
  <c r="BT50"/>
  <c r="BT52" s="1"/>
  <c r="BV48" i="4"/>
  <c r="BU50"/>
  <c r="BU48" i="6"/>
  <c r="BT50"/>
  <c r="BT52" s="1"/>
  <c r="BU48" i="7"/>
  <c r="BT50"/>
  <c r="BT52" s="1"/>
  <c r="BU48" i="9"/>
  <c r="BT50"/>
  <c r="BT52" s="1"/>
  <c r="BS52" i="11"/>
  <c r="BQ13" i="33"/>
  <c r="BU48" i="10"/>
  <c r="BT50"/>
  <c r="BT52" s="1"/>
  <c r="BU48" i="3"/>
  <c r="BT50"/>
  <c r="BT52" s="1"/>
  <c r="BU48" i="5"/>
  <c r="BT50"/>
  <c r="BT52" s="1"/>
  <c r="BU48" i="11"/>
  <c r="BT50"/>
  <c r="BQ33" i="33"/>
  <c r="BQ32"/>
  <c r="BP30"/>
  <c r="BQ31"/>
  <c r="BP29"/>
  <c r="BP17"/>
  <c r="BR14" i="36"/>
  <c r="BQ11" i="33"/>
  <c r="BQ5" i="36"/>
  <c r="BQ4"/>
  <c r="BP7" i="33"/>
  <c r="BQ10" i="36"/>
  <c r="BQ12"/>
  <c r="BP4" i="33"/>
  <c r="BQ8"/>
  <c r="BP12"/>
  <c r="BP5"/>
  <c r="BQ9" i="36"/>
  <c r="BQ8"/>
  <c r="BQ7"/>
  <c r="BQ10" i="33"/>
  <c r="BP14"/>
  <c r="BP26"/>
  <c r="BQ26" i="36"/>
  <c r="BP25" i="33"/>
  <c r="BQ25" i="36"/>
  <c r="BQ24"/>
  <c r="BP24" i="33"/>
  <c r="BQ23" i="36"/>
  <c r="BP22" i="33"/>
  <c r="BQ22" i="36"/>
  <c r="BP21" i="33"/>
  <c r="BQ21" i="36"/>
  <c r="BR19"/>
  <c r="BR18"/>
  <c r="BR16"/>
  <c r="BP16" i="33"/>
  <c r="BR17" i="36"/>
  <c r="BQ17" i="33"/>
  <c r="BS15" i="36"/>
  <c r="BQ23" i="33"/>
  <c r="BR9" l="1"/>
  <c r="BR15"/>
  <c r="BV48" i="14"/>
  <c r="BU50"/>
  <c r="BU52" s="1"/>
  <c r="BU50" i="16"/>
  <c r="BU52" s="1"/>
  <c r="BV48"/>
  <c r="BV48" i="13"/>
  <c r="BU50"/>
  <c r="BU52" s="1"/>
  <c r="BU50" i="17"/>
  <c r="BU52" s="1"/>
  <c r="BV48"/>
  <c r="BV48" i="5"/>
  <c r="BU50"/>
  <c r="BU52" s="1"/>
  <c r="BU50" i="10"/>
  <c r="BU52" s="1"/>
  <c r="BV48"/>
  <c r="BV48" i="9"/>
  <c r="BU50"/>
  <c r="BU52" s="1"/>
  <c r="BU50" i="6"/>
  <c r="BU52" s="1"/>
  <c r="BV48"/>
  <c r="BU50" i="2"/>
  <c r="BU52" s="1"/>
  <c r="BV48"/>
  <c r="BT52" i="11"/>
  <c r="BR13" i="33"/>
  <c r="BU52" i="4"/>
  <c r="BS6" i="33"/>
  <c r="BV48" i="11"/>
  <c r="BU50"/>
  <c r="BV48" i="3"/>
  <c r="BU50"/>
  <c r="BU52" s="1"/>
  <c r="BV48" i="7"/>
  <c r="BU50"/>
  <c r="BU52" s="1"/>
  <c r="BW48" i="4"/>
  <c r="BV50"/>
  <c r="BQ29" i="33"/>
  <c r="BQ30"/>
  <c r="BR33"/>
  <c r="BR31"/>
  <c r="BR32"/>
  <c r="BQ19"/>
  <c r="BQ18"/>
  <c r="BS14" i="36"/>
  <c r="BQ7" i="33"/>
  <c r="BR11"/>
  <c r="BR7" i="36"/>
  <c r="BR5"/>
  <c r="BR4"/>
  <c r="BR10"/>
  <c r="BQ4" i="33"/>
  <c r="BR12" i="36"/>
  <c r="BQ12" i="33"/>
  <c r="BR8"/>
  <c r="BQ5"/>
  <c r="BR9" i="36"/>
  <c r="BR10" i="33"/>
  <c r="BR8" i="36"/>
  <c r="BQ14" i="33"/>
  <c r="BQ26"/>
  <c r="BR26" i="36"/>
  <c r="BQ25" i="33"/>
  <c r="BR25" i="36"/>
  <c r="BQ24" i="33"/>
  <c r="BR24" i="36"/>
  <c r="BR23"/>
  <c r="BQ22" i="33"/>
  <c r="BR22" i="36"/>
  <c r="BR21"/>
  <c r="BQ21" i="33"/>
  <c r="BS19" i="36"/>
  <c r="BS18"/>
  <c r="BQ16" i="33"/>
  <c r="BS16" i="36"/>
  <c r="BS17"/>
  <c r="BS15" i="33"/>
  <c r="BT15" i="36"/>
  <c r="BS9" i="33"/>
  <c r="BR23"/>
  <c r="BW48" i="17" l="1"/>
  <c r="BV50"/>
  <c r="BV52" s="1"/>
  <c r="BW48" i="16"/>
  <c r="BV50"/>
  <c r="BV52" s="1"/>
  <c r="BV50" i="13"/>
  <c r="BV52" s="1"/>
  <c r="BW48"/>
  <c r="BW48" i="14"/>
  <c r="BV50"/>
  <c r="BV52" s="1"/>
  <c r="BU52" i="11"/>
  <c r="BS13" i="33"/>
  <c r="BV50" i="6"/>
  <c r="BV52" s="1"/>
  <c r="BW48"/>
  <c r="BW48" i="10"/>
  <c r="BV50"/>
  <c r="BV52" s="1"/>
  <c r="BW48" i="7"/>
  <c r="BV50"/>
  <c r="BV52" s="1"/>
  <c r="BW48" i="11"/>
  <c r="BV50"/>
  <c r="BV52" i="4"/>
  <c r="BT6" i="33"/>
  <c r="BV50" i="2"/>
  <c r="BV52" s="1"/>
  <c r="BW48"/>
  <c r="BX48" i="4"/>
  <c r="BW50"/>
  <c r="BW48" i="3"/>
  <c r="BV50"/>
  <c r="BV52" s="1"/>
  <c r="BW48" i="9"/>
  <c r="BV50"/>
  <c r="BV52" s="1"/>
  <c r="BW48" i="5"/>
  <c r="BV50"/>
  <c r="BV52" s="1"/>
  <c r="BR19" i="33"/>
  <c r="BS32"/>
  <c r="BS33"/>
  <c r="BR29"/>
  <c r="BS31"/>
  <c r="BR30"/>
  <c r="BR17"/>
  <c r="BR18"/>
  <c r="BT14" i="36"/>
  <c r="BS10" i="33"/>
  <c r="BS7" i="36"/>
  <c r="BS12"/>
  <c r="BR12" i="33"/>
  <c r="BS9" i="36"/>
  <c r="BR7" i="33"/>
  <c r="BS8"/>
  <c r="BS4" i="36"/>
  <c r="BR4" i="33"/>
  <c r="BS8" i="36"/>
  <c r="BS5"/>
  <c r="BR5" i="33"/>
  <c r="BS10" i="36"/>
  <c r="BS11" i="33"/>
  <c r="BR14"/>
  <c r="BS26" i="36"/>
  <c r="BR26" i="33"/>
  <c r="BR25"/>
  <c r="BS25" i="36"/>
  <c r="BR24" i="33"/>
  <c r="BS24" i="36"/>
  <c r="BS23"/>
  <c r="BS22"/>
  <c r="BR22" i="33"/>
  <c r="BR21"/>
  <c r="BS21" i="36"/>
  <c r="BT19"/>
  <c r="BT18"/>
  <c r="BT16"/>
  <c r="BR16" i="33"/>
  <c r="BS17"/>
  <c r="BT17" i="36"/>
  <c r="BU15"/>
  <c r="BS23" i="33"/>
  <c r="BU8" i="36"/>
  <c r="BT9" i="33" l="1"/>
  <c r="BW50" i="14"/>
  <c r="BW52" s="1"/>
  <c r="BX48"/>
  <c r="BX50" s="1"/>
  <c r="BX52" s="1"/>
  <c r="BX48" i="16"/>
  <c r="BW50"/>
  <c r="BW52" s="1"/>
  <c r="BW50" i="13"/>
  <c r="BW52" s="1"/>
  <c r="BX48"/>
  <c r="BW50" i="17"/>
  <c r="BW52" s="1"/>
  <c r="BX48"/>
  <c r="BW52" i="4"/>
  <c r="BU6" i="33"/>
  <c r="BX48" i="6"/>
  <c r="BX50" s="1"/>
  <c r="BX52" s="1"/>
  <c r="BW50"/>
  <c r="BW50" i="9"/>
  <c r="BW52" s="1"/>
  <c r="BX48"/>
  <c r="BX50" s="1"/>
  <c r="BX52" s="1"/>
  <c r="BY48" i="4"/>
  <c r="BX50"/>
  <c r="BX48" i="7"/>
  <c r="BW50"/>
  <c r="BW52" s="1"/>
  <c r="BW50" i="2"/>
  <c r="BW52" s="1"/>
  <c r="BX48"/>
  <c r="BV52" i="11"/>
  <c r="BT13" i="33"/>
  <c r="BW50" i="5"/>
  <c r="BW52" s="1"/>
  <c r="BX48"/>
  <c r="BX48" i="3"/>
  <c r="BW50"/>
  <c r="BW52" s="1"/>
  <c r="BX48" i="11"/>
  <c r="BW50"/>
  <c r="BX48" i="10"/>
  <c r="BX50" s="1"/>
  <c r="BX52" s="1"/>
  <c r="BW50"/>
  <c r="BW52" s="1"/>
  <c r="BT15" i="33"/>
  <c r="BS30"/>
  <c r="BT32"/>
  <c r="BT31"/>
  <c r="BT33"/>
  <c r="BS29"/>
  <c r="BS19"/>
  <c r="BS18"/>
  <c r="BU14" i="36"/>
  <c r="BT12"/>
  <c r="BT10"/>
  <c r="BT10" i="33"/>
  <c r="BT11"/>
  <c r="BT4" i="36"/>
  <c r="BT9"/>
  <c r="BS4" i="33"/>
  <c r="BT8" i="36"/>
  <c r="BS7" i="33"/>
  <c r="BS5"/>
  <c r="BS12"/>
  <c r="BT8"/>
  <c r="BT7" i="36"/>
  <c r="BT5"/>
  <c r="BS14" i="33"/>
  <c r="BS26"/>
  <c r="BT26" i="36"/>
  <c r="BT25"/>
  <c r="BS25" i="33"/>
  <c r="BT24" i="36"/>
  <c r="BS24" i="33"/>
  <c r="BT23" i="36"/>
  <c r="BS22" i="33"/>
  <c r="BT22" i="36"/>
  <c r="BS21" i="33"/>
  <c r="BT21" i="36"/>
  <c r="BT19" i="33"/>
  <c r="BU19" i="36"/>
  <c r="BU18"/>
  <c r="BU16"/>
  <c r="BS16" i="33"/>
  <c r="BU17" i="36"/>
  <c r="BV15"/>
  <c r="BT23" i="33"/>
  <c r="BU9" l="1"/>
  <c r="BX50" i="17"/>
  <c r="BX52" s="1"/>
  <c r="BY48"/>
  <c r="BY48" i="16"/>
  <c r="BX50"/>
  <c r="BX52" s="1"/>
  <c r="BY48" i="13"/>
  <c r="BX50"/>
  <c r="BX52" s="1"/>
  <c r="C52" i="14"/>
  <c r="C53" s="1"/>
  <c r="B62"/>
  <c r="BW52" i="11"/>
  <c r="BU13" i="33"/>
  <c r="BX50" i="5"/>
  <c r="BX52" s="1"/>
  <c r="BY48"/>
  <c r="BX50" i="2"/>
  <c r="BX52" s="1"/>
  <c r="BY48"/>
  <c r="BX52" i="4"/>
  <c r="BV6" i="33"/>
  <c r="BW52" i="6"/>
  <c r="C52" s="1"/>
  <c r="BU8" i="33"/>
  <c r="BY48" i="11"/>
  <c r="BX50"/>
  <c r="BZ48" i="4"/>
  <c r="BZ50" s="1"/>
  <c r="BY50"/>
  <c r="C52" i="9"/>
  <c r="L63"/>
  <c r="C52" i="10"/>
  <c r="B62"/>
  <c r="BY48" i="3"/>
  <c r="BX50"/>
  <c r="BX52" s="1"/>
  <c r="BY48" i="7"/>
  <c r="BX50"/>
  <c r="BX52" s="1"/>
  <c r="BU15" i="33"/>
  <c r="BT29"/>
  <c r="BU31"/>
  <c r="BU32"/>
  <c r="BV32"/>
  <c r="BU33"/>
  <c r="BT30"/>
  <c r="BT17"/>
  <c r="BT18"/>
  <c r="BV14" i="36"/>
  <c r="BT12" i="33"/>
  <c r="BU12" i="36"/>
  <c r="BT4" i="33"/>
  <c r="BT5"/>
  <c r="BU11"/>
  <c r="BU9" i="36"/>
  <c r="BU7"/>
  <c r="BU10"/>
  <c r="BU5"/>
  <c r="BT7" i="33"/>
  <c r="BU10"/>
  <c r="BU4" i="36"/>
  <c r="BT14" i="33"/>
  <c r="BT26"/>
  <c r="BU26" i="36"/>
  <c r="BU25"/>
  <c r="BT25" i="33"/>
  <c r="BT24"/>
  <c r="BU24" i="36"/>
  <c r="BU23"/>
  <c r="BU22"/>
  <c r="BT22" i="33"/>
  <c r="BU21" i="36"/>
  <c r="BT21" i="33"/>
  <c r="BV19" i="36"/>
  <c r="BV18"/>
  <c r="BV16"/>
  <c r="BT16" i="33"/>
  <c r="BV17" i="36"/>
  <c r="BX15"/>
  <c r="BW15"/>
  <c r="BV15" i="33"/>
  <c r="BU4"/>
  <c r="BU23"/>
  <c r="BU22"/>
  <c r="BV9"/>
  <c r="BZ48" i="16" l="1"/>
  <c r="BZ50" s="1"/>
  <c r="BZ52" s="1"/>
  <c r="BY50"/>
  <c r="BY52" s="1"/>
  <c r="BY36" s="1"/>
  <c r="BY55" s="1"/>
  <c r="BY58" s="1"/>
  <c r="BY60" s="1"/>
  <c r="BY50" i="17"/>
  <c r="BY52" s="1"/>
  <c r="BY36" s="1"/>
  <c r="BY55" s="1"/>
  <c r="BY58" s="1"/>
  <c r="BY60" s="1"/>
  <c r="BZ48"/>
  <c r="BZ50" s="1"/>
  <c r="BZ52" s="1"/>
  <c r="BZ48" i="13"/>
  <c r="BZ50" s="1"/>
  <c r="BZ52" s="1"/>
  <c r="BY50"/>
  <c r="BY52" s="1"/>
  <c r="BY50" i="3"/>
  <c r="BY52" s="1"/>
  <c r="BY36" s="1"/>
  <c r="BY55" s="1"/>
  <c r="BY58" s="1"/>
  <c r="BY60" s="1"/>
  <c r="BZ48"/>
  <c r="BZ50" s="1"/>
  <c r="BZ52" s="1"/>
  <c r="C53" i="9"/>
  <c r="M53" s="1"/>
  <c r="BY11" i="33"/>
  <c r="BX52" i="11"/>
  <c r="BV13" i="33"/>
  <c r="BY50" i="5"/>
  <c r="BY52" s="1"/>
  <c r="BZ48"/>
  <c r="BZ50" s="1"/>
  <c r="BZ52" s="1"/>
  <c r="C53" i="6"/>
  <c r="L53" s="1"/>
  <c r="BY8" i="33"/>
  <c r="BZ48" i="11"/>
  <c r="BZ50" s="1"/>
  <c r="BY50"/>
  <c r="BZ48" i="7"/>
  <c r="BZ50" s="1"/>
  <c r="BZ52" s="1"/>
  <c r="BY50"/>
  <c r="BY52" s="1"/>
  <c r="C53" i="10"/>
  <c r="BY12" i="33"/>
  <c r="BY52" i="4"/>
  <c r="BW6" i="33"/>
  <c r="BY50" i="2"/>
  <c r="BY52" s="1"/>
  <c r="BY36" s="1"/>
  <c r="BY55" s="1"/>
  <c r="BY58" s="1"/>
  <c r="BY60" s="1"/>
  <c r="BZ48"/>
  <c r="BZ50" s="1"/>
  <c r="BZ52" s="1"/>
  <c r="BZ52" i="4"/>
  <c r="BX6" i="33"/>
  <c r="BU29"/>
  <c r="BY32"/>
  <c r="BV33"/>
  <c r="BV31"/>
  <c r="BU30"/>
  <c r="BU17"/>
  <c r="BU19"/>
  <c r="BU18"/>
  <c r="BW14" i="36"/>
  <c r="BX14"/>
  <c r="BU7" i="33"/>
  <c r="BV8" i="36"/>
  <c r="BV5"/>
  <c r="BV11" i="33"/>
  <c r="BV8"/>
  <c r="BV7" i="36"/>
  <c r="BV10" i="33"/>
  <c r="BV4" i="36"/>
  <c r="BV9"/>
  <c r="BU5" i="33"/>
  <c r="BU12"/>
  <c r="BV12" i="36"/>
  <c r="BV10"/>
  <c r="BU14" i="33"/>
  <c r="BV26" i="36"/>
  <c r="BU26" i="33"/>
  <c r="BV25" i="36"/>
  <c r="BU25" i="33"/>
  <c r="BV24" i="36"/>
  <c r="BU24" i="33"/>
  <c r="BV23" i="36"/>
  <c r="BV22"/>
  <c r="BV21"/>
  <c r="BU21" i="33"/>
  <c r="BW19" i="36"/>
  <c r="BV18" i="33"/>
  <c r="BX16" i="36"/>
  <c r="BW16"/>
  <c r="BU16" i="33"/>
  <c r="BW17" i="36"/>
  <c r="BX17"/>
  <c r="BV23" i="33"/>
  <c r="BX15" l="1"/>
  <c r="BW18" i="36"/>
  <c r="BW15" i="33"/>
  <c r="BW9"/>
  <c r="BZ36" i="17"/>
  <c r="BZ55" s="1"/>
  <c r="BZ58" s="1"/>
  <c r="C52"/>
  <c r="C53" s="1"/>
  <c r="C52" i="13"/>
  <c r="C53" s="1"/>
  <c r="BZ36" i="16"/>
  <c r="BZ55" s="1"/>
  <c r="BZ58" s="1"/>
  <c r="C52"/>
  <c r="C53" s="1"/>
  <c r="C52" i="7"/>
  <c r="BY9" i="33" s="1"/>
  <c r="C52" i="5"/>
  <c r="C53" s="1"/>
  <c r="C52" i="4"/>
  <c r="B62"/>
  <c r="C52" i="2"/>
  <c r="BZ36"/>
  <c r="BZ55" s="1"/>
  <c r="BZ58" s="1"/>
  <c r="BZ60" s="1"/>
  <c r="C60" s="1"/>
  <c r="BY52" i="11"/>
  <c r="BW13" i="33"/>
  <c r="BZ52" i="11"/>
  <c r="BX13" i="33"/>
  <c r="BX9"/>
  <c r="C52" i="3"/>
  <c r="BZ36"/>
  <c r="BZ55" s="1"/>
  <c r="BZ58" s="1"/>
  <c r="BZ60" s="1"/>
  <c r="C60" s="1"/>
  <c r="BV19" i="33"/>
  <c r="BX33"/>
  <c r="BV29"/>
  <c r="BV30"/>
  <c r="BW33"/>
  <c r="BV17"/>
  <c r="BW31"/>
  <c r="BX31"/>
  <c r="BW5" i="36"/>
  <c r="BW9"/>
  <c r="BX7"/>
  <c r="BW12"/>
  <c r="BW11" i="33"/>
  <c r="BW4" i="36"/>
  <c r="BX11" i="33"/>
  <c r="BW10"/>
  <c r="BW8"/>
  <c r="BV7"/>
  <c r="BX10" i="36"/>
  <c r="BV4" i="33"/>
  <c r="BW8" i="36"/>
  <c r="BX9"/>
  <c r="BV12" i="33"/>
  <c r="BX8" i="36"/>
  <c r="BX12"/>
  <c r="BV14" i="33"/>
  <c r="BV5"/>
  <c r="BW10" i="36"/>
  <c r="BW7"/>
  <c r="BX8" i="33"/>
  <c r="BW26" i="36"/>
  <c r="BX26"/>
  <c r="BV26" i="33"/>
  <c r="BW25" i="36"/>
  <c r="BV25" i="33"/>
  <c r="BX25" i="36"/>
  <c r="BX24"/>
  <c r="BW24"/>
  <c r="BV24" i="33"/>
  <c r="BX23" i="36"/>
  <c r="BW23"/>
  <c r="BW22"/>
  <c r="BX22"/>
  <c r="BV22" i="33"/>
  <c r="BW21" i="36"/>
  <c r="BX21"/>
  <c r="BV21" i="33"/>
  <c r="BW19"/>
  <c r="BW18"/>
  <c r="BX18"/>
  <c r="BV16"/>
  <c r="BX23"/>
  <c r="BW23"/>
  <c r="C53" i="7" l="1"/>
  <c r="BZ60" i="16"/>
  <c r="C60" s="1"/>
  <c r="C61" s="1"/>
  <c r="BX18" i="36"/>
  <c r="BZ60" i="17"/>
  <c r="C60" s="1"/>
  <c r="C61" s="1"/>
  <c r="BX19" i="36"/>
  <c r="BY7" i="33"/>
  <c r="BX5" i="36"/>
  <c r="BX4"/>
  <c r="C61" i="3"/>
  <c r="BY5" i="36"/>
  <c r="C53" i="3"/>
  <c r="J53" s="1"/>
  <c r="BY5" i="33"/>
  <c r="C61" i="2"/>
  <c r="BY4" i="36"/>
  <c r="C53" i="2"/>
  <c r="M53" s="1"/>
  <c r="BY4" i="33"/>
  <c r="C52" i="11"/>
  <c r="A62"/>
  <c r="C53" i="4"/>
  <c r="BY6" i="33"/>
  <c r="BY14" i="36"/>
  <c r="BY23"/>
  <c r="BY17"/>
  <c r="BX17" i="33"/>
  <c r="BY16" i="36"/>
  <c r="BY33" i="33"/>
  <c r="BW30"/>
  <c r="BY31"/>
  <c r="BX30"/>
  <c r="BW29"/>
  <c r="BX29"/>
  <c r="BY24" i="36"/>
  <c r="BY25"/>
  <c r="BY26"/>
  <c r="BY15"/>
  <c r="BX19" i="33"/>
  <c r="BW17"/>
  <c r="BX7"/>
  <c r="BW5"/>
  <c r="BX10"/>
  <c r="BX5"/>
  <c r="BX14"/>
  <c r="BW4"/>
  <c r="BW7"/>
  <c r="BW12"/>
  <c r="BX12"/>
  <c r="BW14"/>
  <c r="BX26"/>
  <c r="BW26"/>
  <c r="BW25"/>
  <c r="BX25"/>
  <c r="BW24"/>
  <c r="BX24"/>
  <c r="BW22"/>
  <c r="BX22"/>
  <c r="BX21"/>
  <c r="BW21"/>
  <c r="BW16"/>
  <c r="BX16"/>
  <c r="BY18" i="36" l="1"/>
  <c r="BY19"/>
  <c r="C53" i="11"/>
  <c r="BY22" i="36"/>
  <c r="BY17" i="33"/>
  <c r="BY29"/>
  <c r="BY18"/>
  <c r="BY30"/>
  <c r="BY19"/>
  <c r="BY16"/>
  <c r="BY22"/>
  <c r="BY24"/>
  <c r="BY15"/>
  <c r="BY21" i="36"/>
  <c r="BY21" i="33"/>
  <c r="BX4"/>
  <c r="BY26" l="1"/>
  <c r="BY25"/>
  <c r="BY23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L6" l="1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35" i="36"/>
  <c r="B37" s="1"/>
  <c r="C35"/>
  <c r="C37" s="1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I35" i="33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G58"/>
  <c r="K59"/>
  <c r="AF61" i="34" l="1"/>
  <c r="E61" s="1"/>
  <c r="BG37" i="36"/>
  <c r="W62" i="34"/>
  <c r="Z62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J62"/>
  <c r="BM35" i="33"/>
  <c r="H64" i="39"/>
  <c r="J64" s="1"/>
  <c r="K61"/>
  <c r="M61" s="1"/>
  <c r="K62"/>
  <c r="BM37" i="33" l="1"/>
  <c r="H68" i="34"/>
  <c r="AF64"/>
  <c r="E64" s="1"/>
  <c r="BK35" i="36"/>
  <c r="J63" i="34"/>
  <c r="BN35" i="33"/>
  <c r="BU35"/>
  <c r="K63" i="39"/>
  <c r="M62"/>
  <c r="G62"/>
  <c r="BN37" i="33" l="1"/>
  <c r="H69" i="34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AF67" s="1"/>
  <c r="Z67"/>
  <c r="AF66"/>
  <c r="E66" s="1"/>
  <c r="BM35" i="36"/>
  <c r="H67" i="39"/>
  <c r="J67" s="1"/>
  <c r="BP35" i="33"/>
  <c r="M64" i="39"/>
  <c r="G64"/>
  <c r="E67" i="34" l="1"/>
  <c r="BP37" i="33"/>
  <c r="H71" i="34"/>
  <c r="BM37" i="36"/>
  <c r="W68" i="34"/>
  <c r="Z68"/>
  <c r="BN35" i="36"/>
  <c r="J66" i="34"/>
  <c r="BQ35" i="33"/>
  <c r="H68" i="39"/>
  <c r="J68" s="1"/>
  <c r="K66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M72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E74" i="34" l="1"/>
  <c r="BX37" i="33"/>
  <c r="H79" i="34"/>
  <c r="BU37" i="36"/>
  <c r="W76" i="34"/>
  <c r="Z76"/>
  <c r="AF75"/>
  <c r="E75" s="1"/>
  <c r="BV35" i="36"/>
  <c r="J75" i="34"/>
  <c r="K73"/>
  <c r="M73" s="1"/>
  <c r="J74"/>
  <c r="H76" i="39"/>
  <c r="J76" s="1"/>
  <c r="G73"/>
  <c r="K75"/>
  <c r="K74"/>
  <c r="G74" i="34" l="1"/>
  <c r="AF76"/>
  <c r="BV37" i="36"/>
  <c r="Z77" i="34"/>
  <c r="W77"/>
  <c r="BW35" i="36"/>
  <c r="BX35"/>
  <c r="K74" i="34"/>
  <c r="M74" s="1"/>
  <c r="H77" i="39"/>
  <c r="J77" s="1"/>
  <c r="M74"/>
  <c r="G74"/>
  <c r="M75"/>
  <c r="G75"/>
  <c r="E76" i="34" l="1"/>
  <c r="AF77"/>
  <c r="BX37" i="36"/>
  <c r="W79" i="34"/>
  <c r="Z79"/>
  <c r="BW37" i="36"/>
  <c r="W78" i="34"/>
  <c r="Z78"/>
  <c r="J76"/>
  <c r="H78" i="39"/>
  <c r="J78" s="1"/>
  <c r="H79"/>
  <c r="J79" s="1"/>
  <c r="K76"/>
  <c r="AF78" i="34" l="1"/>
  <c r="E78" s="1"/>
  <c r="E77"/>
  <c r="G76"/>
  <c r="AF79"/>
  <c r="J77"/>
  <c r="K76"/>
  <c r="M76" s="1"/>
  <c r="K77" i="39"/>
  <c r="M76"/>
  <c r="G76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68"/>
  <c r="G64"/>
  <c r="K28"/>
  <c r="M28" s="1"/>
  <c r="G28"/>
  <c r="K71"/>
  <c r="M71" s="1"/>
  <c r="K75"/>
  <c r="M75" s="1"/>
  <c r="G75"/>
  <c r="G19"/>
  <c r="G34"/>
  <c r="K18"/>
  <c r="M18" s="1"/>
  <c r="G18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BL28" i="11"/>
  <c r="BL31" s="1"/>
  <c r="BJ13" i="36" s="1"/>
  <c r="BJ35" s="1"/>
  <c r="BL16" i="11"/>
  <c r="BL19" s="1"/>
  <c r="W65" i="34" l="1"/>
  <c r="Z65"/>
  <c r="H65" i="39"/>
  <c r="BJ37" i="36"/>
  <c r="BL21" i="11"/>
  <c r="C21" s="1"/>
  <c r="BJ13" i="33"/>
  <c r="BJ35" s="1"/>
  <c r="BL33" i="11"/>
  <c r="AF65" i="34" l="1"/>
  <c r="E65" s="1"/>
  <c r="G65" s="1"/>
  <c r="C22" i="11"/>
  <c r="G22" s="1"/>
  <c r="BY13" i="33"/>
  <c r="BY37" s="1"/>
  <c r="C33" i="11"/>
  <c r="A35"/>
  <c r="K65" i="39"/>
  <c r="M65" s="1"/>
  <c r="J65"/>
  <c r="BJ37" i="33"/>
  <c r="H65" i="34"/>
  <c r="J65" s="1"/>
  <c r="C34" i="11" l="1"/>
  <c r="BY13" i="36"/>
  <c r="BY37" s="1"/>
  <c r="P41" s="1"/>
  <c r="Q41" s="1"/>
  <c r="S41" s="1"/>
  <c r="P41" i="33"/>
  <c r="Q41" s="1"/>
  <c r="S41" s="1"/>
  <c r="K65" i="34"/>
  <c r="M65" s="1"/>
  <c r="Z15" l="1"/>
  <c r="H15" i="39"/>
  <c r="L37" i="36"/>
  <c r="W15" i="34"/>
  <c r="H15"/>
  <c r="J15" s="1"/>
  <c r="J80" s="1"/>
  <c r="D38" i="33"/>
  <c r="J40" s="1"/>
  <c r="D38" i="36" l="1"/>
  <c r="J40" s="1"/>
  <c r="AF15" i="34"/>
  <c r="E15" s="1"/>
  <c r="K15" s="1"/>
  <c r="M15" s="1"/>
  <c r="M80" s="1"/>
  <c r="K15" i="39"/>
  <c r="M15" s="1"/>
  <c r="M80" s="1"/>
  <c r="J15"/>
  <c r="J80" s="1"/>
  <c r="G15" i="34" l="1"/>
  <c r="G80" s="1"/>
  <c r="G81" l="1"/>
</calcChain>
</file>

<file path=xl/sharedStrings.xml><?xml version="1.0" encoding="utf-8"?>
<sst xmlns="http://schemas.openxmlformats.org/spreadsheetml/2006/main" count="2627" uniqueCount="443">
  <si>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</si>
  <si>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</si>
  <si>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</si>
  <si>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</si>
  <si>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</si>
  <si>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</si>
  <si>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</si>
  <si>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</si>
  <si>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</si>
  <si>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</si>
  <si>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</si>
  <si>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</si>
  <si>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</si>
  <si>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</si>
  <si>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</si>
  <si>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</si>
  <si>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</si>
  <si>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</si>
  <si>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</si>
  <si>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</si>
  <si>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</si>
  <si>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</si>
  <si>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</si>
  <si>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</si>
  <si>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</si>
  <si>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</si>
  <si>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</si>
  <si>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</si>
  <si>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</si>
  <si>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</si>
  <si>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</si>
  <si>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</si>
  <si>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</si>
  <si>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</si>
  <si>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</si>
  <si>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</si>
  <si>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</si>
  <si>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</si>
  <si>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</si>
  <si>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</si>
  <si>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</si>
  <si>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</si>
  <si>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</si>
  <si>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</si>
  <si>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</si>
  <si>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</si>
  <si>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</si>
  <si>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</si>
  <si>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</si>
  <si>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</si>
  <si>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</si>
  <si>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</si>
  <si>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</si>
  <si>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</si>
  <si>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</si>
  <si>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</si>
  <si>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</si>
  <si>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</si>
  <si>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</si>
  <si>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</si>
  <si>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</si>
  <si>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</si>
  <si>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</si>
  <si>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</si>
  <si>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</si>
  <si>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</si>
  <si>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</si>
  <si>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</si>
  <si>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</si>
  <si>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</si>
  <si>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</si>
  <si>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</si>
  <si>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</si>
  <si>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</si>
  <si>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</si>
  <si>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</si>
  <si>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</si>
  <si>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</si>
  <si>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</si>
  <si>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</si>
  <si>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</si>
  <si>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</si>
  <si>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</si>
  <si>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</si>
  <si>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</si>
  <si>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</si>
  <si>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</si>
  <si>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</si>
  <si>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</si>
  <si>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</si>
  <si>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</si>
  <si>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</si>
  <si>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</si>
  <si>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</si>
  <si>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</si>
  <si>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</si>
  <si>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</si>
  <si>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</si>
  <si>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</si>
  <si>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</si>
  <si>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</si>
  <si>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</si>
  <si>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</si>
  <si>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</si>
  <si>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</si>
  <si>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</si>
  <si>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</si>
  <si>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</si>
  <si>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</si>
  <si>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</si>
  <si>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</si>
  <si>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</si>
  <si>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</si>
  <si>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</si>
  <si>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</si>
  <si>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</si>
  <si>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</si>
  <si>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</si>
  <si>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</si>
  <si>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</si>
  <si>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</si>
  <si>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</si>
  <si>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</si>
  <si>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</si>
  <si>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</si>
  <si>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</si>
  <si>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</si>
  <si>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</si>
  <si>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</si>
  <si>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</si>
  <si>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</si>
  <si>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</si>
  <si>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</si>
  <si>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</si>
  <si>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</si>
  <si>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</si>
  <si>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</si>
  <si>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</si>
  <si>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</si>
  <si>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</si>
  <si>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</si>
  <si>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</si>
  <si>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</si>
  <si>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</si>
  <si>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</si>
  <si>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</si>
  <si>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</si>
  <si>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</si>
  <si>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</si>
  <si>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</si>
  <si>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</si>
  <si>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</si>
  <si>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</si>
  <si>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</si>
  <si>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</si>
  <si>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</si>
  <si>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</si>
  <si>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</si>
  <si>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</si>
  <si>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</si>
  <si>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</si>
  <si>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</si>
  <si>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</si>
  <si>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</si>
  <si>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</si>
  <si>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</si>
  <si>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</si>
  <si>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</si>
  <si>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</si>
  <si>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</si>
  <si>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</si>
  <si>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</si>
  <si>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</si>
  <si>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</si>
  <si>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</si>
  <si>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</si>
  <si>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</si>
  <si>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</si>
  <si>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</si>
  <si>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</si>
  <si>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</si>
  <si>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</si>
  <si>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</si>
  <si>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</si>
  <si>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</si>
  <si>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</si>
  <si>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</si>
  <si>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</si>
  <si>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</si>
  <si>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</si>
  <si>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</si>
  <si>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</si>
  <si>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</si>
  <si>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</si>
  <si>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</si>
  <si>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</si>
  <si>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</si>
  <si>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</si>
  <si>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</si>
  <si>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</si>
  <si>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</si>
  <si>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</si>
  <si>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</si>
  <si>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</si>
  <si>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</si>
  <si>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</si>
  <si>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</si>
  <si>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</si>
  <si>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</si>
  <si>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</si>
  <si>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</si>
  <si>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</si>
  <si>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</si>
  <si>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</si>
  <si>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</si>
  <si>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</si>
  <si>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</si>
  <si>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</si>
  <si>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</si>
  <si>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</si>
  <si>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</si>
  <si>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</si>
  <si>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</si>
  <si>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</si>
  <si>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</si>
  <si>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</si>
  <si>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</si>
  <si>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</si>
  <si>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</si>
  <si>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</si>
  <si>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</si>
  <si>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</si>
  <si>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</si>
  <si>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</si>
  <si>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</si>
  <si>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</si>
  <si>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</si>
  <si>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</si>
  <si>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</si>
  <si>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</si>
  <si>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</si>
  <si>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</si>
  <si>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</si>
  <si>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</si>
  <si>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</si>
  <si>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</si>
  <si>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</si>
  <si>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</si>
  <si>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</si>
  <si>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</si>
  <si>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</si>
  <si>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</si>
  <si>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</si>
  <si>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</si>
  <si>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</si>
  <si>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</si>
  <si>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</si>
  <si>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</si>
  <si>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</si>
  <si>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</si>
  <si>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</si>
  <si>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</si>
  <si>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</si>
  <si>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</si>
  <si>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</si>
  <si>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</si>
  <si>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</si>
  <si>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</si>
  <si>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</si>
  <si>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</si>
  <si>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</si>
  <si>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</si>
  <si>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</si>
  <si>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</si>
  <si>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</si>
  <si>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</si>
  <si>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</si>
  <si>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</si>
  <si>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</si>
  <si>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</si>
  <si>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</si>
  <si>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</si>
  <si>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</si>
  <si>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</si>
  <si>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</si>
  <si>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</si>
  <si>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</si>
  <si>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</si>
  <si>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</si>
  <si>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</si>
  <si>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</si>
  <si>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</si>
  <si>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</si>
  <si>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</si>
  <si>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</si>
  <si>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</si>
  <si>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</si>
  <si>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</si>
  <si>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</si>
  <si>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</si>
  <si>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</si>
  <si>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</si>
  <si>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</si>
  <si>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</si>
  <si>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</si>
  <si>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</si>
  <si>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</si>
  <si>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</si>
  <si>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</si>
  <si>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</si>
  <si>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</si>
  <si>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</si>
  <si>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</si>
  <si>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</si>
  <si>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</si>
  <si>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</si>
  <si>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</si>
  <si>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8</t>
  </si>
  <si>
    <t>АКТ № 9</t>
  </si>
  <si>
    <t>АКТ № 10</t>
  </si>
  <si>
    <t>АКТ № 11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</si>
  <si>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</si>
  <si>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</si>
  <si>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</si>
  <si>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</si>
  <si>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</si>
  <si>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</si>
  <si>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</si>
  <si>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</si>
  <si>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</si>
  <si>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</si>
  <si>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</si>
  <si>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</si>
  <si>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</si>
  <si>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</si>
  <si>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</si>
  <si>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</si>
  <si>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</si>
  <si>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</si>
  <si>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</si>
  <si>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</si>
  <si>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</si>
  <si>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</si>
  <si>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</si>
  <si>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</si>
  <si>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</si>
  <si>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</si>
  <si>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</si>
  <si>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</si>
  <si>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</si>
  <si>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</si>
  <si>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</si>
  <si>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</si>
  <si>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</si>
  <si>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</si>
  <si>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</si>
  <si>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</si>
  <si>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</si>
  <si>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</si>
  <si>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</si>
  <si>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</si>
  <si>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</si>
  <si>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</si>
  <si>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</si>
  <si>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</si>
  <si>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</si>
  <si>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</si>
  <si>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</si>
  <si>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</si>
  <si>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</si>
  <si>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</si>
  <si>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</si>
  <si>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</si>
  <si>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</si>
  <si>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</si>
  <si>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</si>
  <si>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</si>
  <si>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</si>
  <si>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Пряник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</si>
  <si>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</si>
  <si>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</si>
  <si>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</si>
  <si>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</si>
  <si>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</si>
  <si>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</si>
  <si>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</si>
  <si>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</si>
  <si>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</si>
  <si>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</si>
  <si>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</si>
  <si>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</si>
  <si>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</si>
  <si>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</si>
  <si>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</si>
  <si>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</si>
  <si>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</si>
  <si>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</si>
  <si>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</si>
  <si>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</si>
  <si>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</si>
  <si>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</si>
  <si>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Впишите сюда инициалы. Они автоматически разместятся их на всех страницах .</t>
  </si>
  <si>
    <t>Сгущенное молоко</t>
  </si>
  <si>
    <t xml:space="preserve">Кукуруза консервированная </t>
  </si>
  <si>
    <t>АКТ № 21</t>
  </si>
  <si>
    <t>АКТ № 22</t>
  </si>
  <si>
    <t>АКТ № 23</t>
  </si>
  <si>
    <t>АКТ № 24</t>
  </si>
  <si>
    <t>13.02.2021 г.</t>
  </si>
  <si>
    <t>Акт №27</t>
  </si>
  <si>
    <t>27.02.2021 г.</t>
  </si>
  <si>
    <t>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</si>
  <si>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</si>
  <si>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</si>
  <si>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</si>
  <si>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</si>
  <si>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Вареники со сметаной 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</si>
  <si>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</si>
  <si>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</si>
  <si>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</si>
  <si>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>Каша кукурузная с куриной котлетой</t>
  </si>
  <si>
    <t xml:space="preserve">Каша кукурузная с куриной котлетой  </t>
  </si>
  <si>
    <t xml:space="preserve">Котлета куриная с пшеничной крупой </t>
  </si>
  <si>
    <t>АКТ № 19</t>
  </si>
  <si>
    <t>АКТ № 25</t>
  </si>
  <si>
    <t>АКТ № 26</t>
  </si>
  <si>
    <t>АКТ № 27</t>
  </si>
  <si>
    <t>Март 2021 г.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</si>
  <si>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март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</si>
  <si>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март</t>
    </r>
    <r>
      <rPr>
        <b/>
        <sz val="14"/>
        <color theme="1"/>
        <rFont val="Arial"/>
        <family val="2"/>
        <charset val="204"/>
      </rPr>
      <t xml:space="preserve"> 2021 года </t>
    </r>
  </si>
  <si>
    <t xml:space="preserve">Кукуруза консериврованная </t>
  </si>
  <si>
    <t>.03.2021 г.</t>
  </si>
  <si>
    <t>АКТ № 0</t>
  </si>
  <si>
    <t>МКОУ " СовхознаяСОШ"</t>
  </si>
  <si>
    <t xml:space="preserve">Утверждаю.
Директор школы 
___________(Магомедгаджиев М.Г.)
</t>
  </si>
  <si>
    <t xml:space="preserve">                        Магомедгаджиев М.Г.</t>
  </si>
  <si>
    <t>Директор школы  ________</t>
  </si>
  <si>
    <t>Магомедгаджиев М.Г.</t>
  </si>
  <si>
    <t>22.03.2021 г.</t>
  </si>
  <si>
    <t xml:space="preserve">Реестр актов </t>
  </si>
  <si>
    <t>АКТ № 7</t>
  </si>
  <si>
    <t>АКТ №12</t>
  </si>
  <si>
    <t>АКТ № 13</t>
  </si>
</sst>
</file>

<file path=xl/styles.xml><?xml version="1.0" encoding="utf-8"?>
<styleSheet xmlns="http://schemas.openxmlformats.org/spreadsheetml/2006/main">
  <numFmts count="12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#,##0.00\ &quot;₽&quot;"/>
    <numFmt numFmtId="167" formatCode="0.000"/>
    <numFmt numFmtId="168" formatCode="0.0000"/>
    <numFmt numFmtId="169" formatCode="[$-419]d\ mmm"/>
    <numFmt numFmtId="170" formatCode="#,##0.000\ &quot;₽&quot;"/>
    <numFmt numFmtId="171" formatCode="_-* #,##0.000\ &quot;₽&quot;_-;\-* #,##0.000\ &quot;₽&quot;_-;_-* &quot;-&quot;??\ &quot;₽&quot;_-;_-@"/>
    <numFmt numFmtId="172" formatCode="_-* #,##0.00\ &quot;₽&quot;_-;\-* #,##0.00\ &quot;₽&quot;_-;_-* &quot;-&quot;??\ &quot;₽&quot;_-;_-@"/>
    <numFmt numFmtId="173" formatCode="#,##0.0\ &quot;₽&quot;"/>
    <numFmt numFmtId="174" formatCode="0.00000"/>
    <numFmt numFmtId="175" formatCode="0.0"/>
  </numFmts>
  <fonts count="77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  <font>
      <b/>
      <sz val="14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165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164" fontId="39" fillId="0" borderId="2" applyFont="0" applyFill="0" applyBorder="0" applyAlignment="0" applyProtection="0"/>
    <xf numFmtId="164" fontId="39" fillId="0" borderId="0" applyFont="0" applyFill="0" applyBorder="0" applyAlignment="0" applyProtection="0"/>
    <xf numFmtId="0" fontId="28" fillId="0" borderId="2"/>
    <xf numFmtId="165" fontId="28" fillId="0" borderId="2" applyFont="0" applyFill="0" applyBorder="0" applyAlignment="0" applyProtection="0"/>
  </cellStyleXfs>
  <cellXfs count="670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7" fontId="1" fillId="0" borderId="1" xfId="0" applyNumberFormat="1" applyFont="1" applyBorder="1"/>
    <xf numFmtId="167" fontId="1" fillId="3" borderId="1" xfId="0" applyNumberFormat="1" applyFont="1" applyFill="1" applyBorder="1"/>
    <xf numFmtId="168" fontId="1" fillId="3" borderId="1" xfId="0" applyNumberFormat="1" applyFont="1" applyFill="1" applyBorder="1"/>
    <xf numFmtId="166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8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7" fontId="9" fillId="0" borderId="1" xfId="0" applyNumberFormat="1" applyFont="1" applyBorder="1"/>
    <xf numFmtId="167" fontId="9" fillId="3" borderId="1" xfId="0" applyNumberFormat="1" applyFont="1" applyFill="1" applyBorder="1"/>
    <xf numFmtId="168" fontId="9" fillId="3" borderId="1" xfId="0" applyNumberFormat="1" applyFont="1" applyFill="1" applyBorder="1"/>
    <xf numFmtId="166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8" fontId="9" fillId="0" borderId="1" xfId="0" applyNumberFormat="1" applyFont="1" applyBorder="1"/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6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6" fontId="9" fillId="3" borderId="1" xfId="0" applyNumberFormat="1" applyFont="1" applyFill="1" applyBorder="1"/>
    <xf numFmtId="170" fontId="9" fillId="3" borderId="1" xfId="0" applyNumberFormat="1" applyFont="1" applyFill="1" applyBorder="1"/>
    <xf numFmtId="166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6" fontId="9" fillId="5" borderId="1" xfId="0" applyNumberFormat="1" applyFont="1" applyFill="1" applyBorder="1"/>
    <xf numFmtId="170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7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6" fontId="17" fillId="10" borderId="1" xfId="0" applyNumberFormat="1" applyFont="1" applyFill="1" applyBorder="1"/>
    <xf numFmtId="166" fontId="44" fillId="10" borderId="1" xfId="0" applyNumberFormat="1" applyFont="1" applyFill="1" applyBorder="1"/>
    <xf numFmtId="0" fontId="14" fillId="0" borderId="1" xfId="0" applyFont="1" applyFill="1" applyBorder="1"/>
    <xf numFmtId="168" fontId="43" fillId="0" borderId="1" xfId="1" applyNumberFormat="1" applyFont="1" applyBorder="1"/>
    <xf numFmtId="168" fontId="9" fillId="0" borderId="1" xfId="1" applyNumberFormat="1" applyFont="1" applyBorder="1"/>
    <xf numFmtId="168" fontId="9" fillId="0" borderId="1" xfId="1" applyNumberFormat="1" applyFont="1" applyFill="1" applyBorder="1"/>
    <xf numFmtId="168" fontId="9" fillId="0" borderId="2" xfId="0" applyNumberFormat="1" applyFont="1" applyBorder="1"/>
    <xf numFmtId="166" fontId="14" fillId="4" borderId="8" xfId="0" applyNumberFormat="1" applyFont="1" applyFill="1" applyBorder="1"/>
    <xf numFmtId="166" fontId="17" fillId="3" borderId="9" xfId="0" applyNumberFormat="1" applyFont="1" applyFill="1" applyBorder="1"/>
    <xf numFmtId="168" fontId="9" fillId="0" borderId="23" xfId="0" applyNumberFormat="1" applyFont="1" applyBorder="1"/>
    <xf numFmtId="168" fontId="1" fillId="0" borderId="33" xfId="0" applyNumberFormat="1" applyFont="1" applyBorder="1"/>
    <xf numFmtId="168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8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8" fontId="9" fillId="0" borderId="1" xfId="0" applyNumberFormat="1" applyFont="1" applyFill="1" applyBorder="1"/>
    <xf numFmtId="169" fontId="9" fillId="0" borderId="8" xfId="0" applyNumberFormat="1" applyFont="1" applyBorder="1" applyAlignment="1">
      <alignment horizontal="center" vertical="center"/>
    </xf>
    <xf numFmtId="168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7" fontId="9" fillId="0" borderId="1" xfId="0" applyNumberFormat="1" applyFont="1" applyFill="1" applyBorder="1"/>
    <xf numFmtId="167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70" fontId="1" fillId="0" borderId="1" xfId="16" applyNumberFormat="1" applyFont="1" applyBorder="1"/>
    <xf numFmtId="166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70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6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71" fontId="1" fillId="0" borderId="1" xfId="16" applyNumberFormat="1" applyFont="1" applyBorder="1"/>
    <xf numFmtId="172" fontId="1" fillId="0" borderId="1" xfId="16" applyNumberFormat="1" applyFont="1" applyBorder="1"/>
    <xf numFmtId="166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71" fontId="57" fillId="0" borderId="1" xfId="16" applyNumberFormat="1" applyFont="1" applyBorder="1"/>
    <xf numFmtId="172" fontId="57" fillId="0" borderId="1" xfId="16" applyNumberFormat="1" applyFont="1" applyBorder="1"/>
    <xf numFmtId="173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164" fontId="1" fillId="0" borderId="1" xfId="32" applyFont="1" applyBorder="1"/>
    <xf numFmtId="0" fontId="1" fillId="0" borderId="1" xfId="16" applyFont="1" applyBorder="1" applyAlignment="1">
      <alignment horizontal="left"/>
    </xf>
    <xf numFmtId="172" fontId="7" fillId="0" borderId="1" xfId="16" applyNumberFormat="1" applyFont="1" applyBorder="1"/>
    <xf numFmtId="171" fontId="1" fillId="0" borderId="1" xfId="16" applyNumberFormat="1" applyFont="1" applyBorder="1" applyAlignment="1">
      <alignment horizontal="right"/>
    </xf>
    <xf numFmtId="172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71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3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6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6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6" fontId="17" fillId="0" borderId="2" xfId="16" applyNumberFormat="1" applyFont="1"/>
    <xf numFmtId="3" fontId="14" fillId="0" borderId="2" xfId="16" applyNumberFormat="1" applyFont="1"/>
    <xf numFmtId="166" fontId="14" fillId="0" borderId="2" xfId="16" applyNumberFormat="1" applyFont="1"/>
    <xf numFmtId="0" fontId="61" fillId="0" borderId="2" xfId="16" applyFont="1"/>
    <xf numFmtId="0" fontId="17" fillId="0" borderId="2" xfId="16" applyFont="1"/>
    <xf numFmtId="166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7" fontId="0" fillId="0" borderId="0" xfId="0" applyNumberFormat="1" applyFont="1" applyAlignment="1"/>
    <xf numFmtId="166" fontId="0" fillId="0" borderId="0" xfId="0" applyNumberFormat="1" applyFont="1" applyAlignment="1"/>
    <xf numFmtId="2" fontId="0" fillId="0" borderId="0" xfId="0" applyNumberFormat="1" applyFont="1" applyAlignment="1"/>
    <xf numFmtId="16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8" fontId="9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Font="1" applyAlignment="1"/>
    <xf numFmtId="167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0" fillId="0" borderId="0" xfId="0" applyFont="1" applyAlignment="1"/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34" fillId="0" borderId="0" xfId="0" applyFont="1" applyAlignment="1"/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6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6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7" fontId="57" fillId="0" borderId="1" xfId="0" applyNumberFormat="1" applyFont="1" applyBorder="1"/>
    <xf numFmtId="168" fontId="57" fillId="0" borderId="1" xfId="0" applyNumberFormat="1" applyFont="1" applyBorder="1"/>
    <xf numFmtId="168" fontId="57" fillId="3" borderId="1" xfId="0" applyNumberFormat="1" applyFont="1" applyFill="1" applyBorder="1"/>
    <xf numFmtId="166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7" fontId="57" fillId="0" borderId="33" xfId="0" applyNumberFormat="1" applyFont="1" applyBorder="1"/>
    <xf numFmtId="168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8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5" fontId="57" fillId="0" borderId="1" xfId="0" applyNumberFormat="1" applyFont="1" applyBorder="1" applyAlignment="1">
      <alignment horizontal="center"/>
    </xf>
    <xf numFmtId="0" fontId="59" fillId="0" borderId="9" xfId="0" applyFont="1" applyBorder="1"/>
    <xf numFmtId="0" fontId="44" fillId="0" borderId="9" xfId="0" applyFont="1" applyBorder="1" applyAlignment="1">
      <alignment vertical="center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59" fillId="0" borderId="9" xfId="0" applyFont="1" applyBorder="1"/>
    <xf numFmtId="0" fontId="34" fillId="0" borderId="0" xfId="0" applyFont="1" applyAlignment="1"/>
    <xf numFmtId="0" fontId="58" fillId="0" borderId="2" xfId="16" applyFont="1" applyAlignment="1">
      <alignment horizontal="center"/>
    </xf>
    <xf numFmtId="0" fontId="0" fillId="0" borderId="2" xfId="16" applyFont="1"/>
    <xf numFmtId="1" fontId="9" fillId="0" borderId="35" xfId="16" applyNumberFormat="1" applyFont="1" applyBorder="1"/>
    <xf numFmtId="166" fontId="17" fillId="0" borderId="35" xfId="16" applyNumberFormat="1" applyFont="1" applyBorder="1"/>
    <xf numFmtId="1" fontId="9" fillId="0" borderId="33" xfId="16" applyNumberFormat="1" applyFont="1" applyBorder="1"/>
    <xf numFmtId="166" fontId="17" fillId="0" borderId="33" xfId="16" applyNumberFormat="1" applyFont="1" applyBorder="1"/>
    <xf numFmtId="0" fontId="75" fillId="0" borderId="23" xfId="16" applyFont="1" applyBorder="1"/>
    <xf numFmtId="166" fontId="62" fillId="0" borderId="23" xfId="33" applyNumberFormat="1" applyFont="1" applyBorder="1" applyAlignment="1">
      <alignment horizontal="right"/>
    </xf>
    <xf numFmtId="14" fontId="43" fillId="0" borderId="6" xfId="16" applyNumberFormat="1" applyFont="1" applyBorder="1" applyAlignment="1">
      <alignment horizontal="center" vertical="center"/>
    </xf>
    <xf numFmtId="0" fontId="43" fillId="0" borderId="1" xfId="16" applyFont="1" applyBorder="1"/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58" fillId="0" borderId="2" xfId="16" applyFont="1" applyAlignment="1">
      <alignment horizontal="center"/>
    </xf>
    <xf numFmtId="0" fontId="0" fillId="0" borderId="2" xfId="16" applyFont="1"/>
    <xf numFmtId="168" fontId="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textRotation="90" wrapText="1"/>
    </xf>
    <xf numFmtId="0" fontId="76" fillId="0" borderId="1" xfId="0" applyFont="1" applyFill="1" applyBorder="1" applyAlignment="1">
      <alignment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58" fillId="0" borderId="2" xfId="16" applyFont="1" applyAlignment="1">
      <alignment horizontal="center"/>
    </xf>
    <xf numFmtId="0" fontId="0" fillId="0" borderId="2" xfId="16" applyFont="1"/>
    <xf numFmtId="0" fontId="1" fillId="0" borderId="8" xfId="16" applyFont="1" applyBorder="1" applyAlignment="1">
      <alignment vertical="center"/>
    </xf>
    <xf numFmtId="0" fontId="0" fillId="0" borderId="0" xfId="0" applyFont="1" applyFill="1" applyAlignment="1"/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34" fillId="0" borderId="0" xfId="0" applyFont="1" applyFill="1" applyAlignment="1"/>
    <xf numFmtId="0" fontId="15" fillId="0" borderId="0" xfId="0" applyFont="1" applyFill="1"/>
    <xf numFmtId="0" fontId="14" fillId="0" borderId="0" xfId="0" applyFont="1" applyFill="1" applyAlignment="1">
      <alignment horizontal="center"/>
    </xf>
    <xf numFmtId="0" fontId="9" fillId="0" borderId="0" xfId="0" applyFont="1" applyFill="1"/>
    <xf numFmtId="0" fontId="17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/>
    </xf>
    <xf numFmtId="0" fontId="7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60" fillId="0" borderId="8" xfId="0" applyFont="1" applyFill="1" applyBorder="1" applyAlignment="1">
      <alignment horizontal="left" vertical="center"/>
    </xf>
    <xf numFmtId="0" fontId="8" fillId="0" borderId="9" xfId="0" applyFont="1" applyFill="1" applyBorder="1"/>
    <xf numFmtId="0" fontId="7" fillId="0" borderId="8" xfId="0" applyFont="1" applyFill="1" applyBorder="1" applyAlignment="1">
      <alignment horizontal="left" vertical="center"/>
    </xf>
    <xf numFmtId="0" fontId="44" fillId="0" borderId="8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166" fontId="18" fillId="0" borderId="1" xfId="0" applyNumberFormat="1" applyFont="1" applyFill="1" applyBorder="1"/>
    <xf numFmtId="2" fontId="17" fillId="0" borderId="1" xfId="0" applyNumberFormat="1" applyFont="1" applyFill="1" applyBorder="1" applyAlignment="1">
      <alignment horizontal="left"/>
    </xf>
    <xf numFmtId="2" fontId="9" fillId="0" borderId="1" xfId="0" applyNumberFormat="1" applyFont="1" applyFill="1" applyBorder="1"/>
    <xf numFmtId="2" fontId="17" fillId="0" borderId="2" xfId="0" applyNumberFormat="1" applyFont="1" applyFill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/>
    <xf numFmtId="0" fontId="1" fillId="0" borderId="3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42" fillId="0" borderId="1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/>
    </xf>
    <xf numFmtId="0" fontId="1" fillId="0" borderId="9" xfId="0" applyFont="1" applyFill="1" applyBorder="1"/>
    <xf numFmtId="0" fontId="7" fillId="0" borderId="1" xfId="0" applyFont="1" applyFill="1" applyBorder="1" applyAlignment="1">
      <alignment horizontal="left"/>
    </xf>
    <xf numFmtId="167" fontId="1" fillId="0" borderId="33" xfId="0" applyNumberFormat="1" applyFont="1" applyFill="1" applyBorder="1"/>
    <xf numFmtId="168" fontId="1" fillId="0" borderId="33" xfId="0" applyNumberFormat="1" applyFont="1" applyFill="1" applyBorder="1"/>
    <xf numFmtId="166" fontId="11" fillId="0" borderId="1" xfId="0" applyNumberFormat="1" applyFont="1" applyFill="1" applyBorder="1"/>
    <xf numFmtId="2" fontId="7" fillId="0" borderId="35" xfId="0" applyNumberFormat="1" applyFont="1" applyFill="1" applyBorder="1" applyAlignment="1">
      <alignment horizontal="left"/>
    </xf>
    <xf numFmtId="2" fontId="1" fillId="0" borderId="1" xfId="0" applyNumberFormat="1" applyFont="1" applyFill="1" applyBorder="1"/>
    <xf numFmtId="168" fontId="1" fillId="0" borderId="1" xfId="0" applyNumberFormat="1" applyFont="1" applyFill="1" applyBorder="1"/>
    <xf numFmtId="168" fontId="1" fillId="0" borderId="1" xfId="1" applyNumberFormat="1" applyFont="1" applyFill="1" applyBorder="1" applyAlignment="1"/>
    <xf numFmtId="2" fontId="7" fillId="0" borderId="23" xfId="0" applyNumberFormat="1" applyFont="1" applyFill="1" applyBorder="1" applyAlignment="1">
      <alignment horizontal="left"/>
    </xf>
    <xf numFmtId="0" fontId="57" fillId="0" borderId="0" xfId="0" applyFont="1" applyFill="1"/>
    <xf numFmtId="0" fontId="63" fillId="0" borderId="0" xfId="0" applyFont="1" applyFill="1"/>
    <xf numFmtId="0" fontId="40" fillId="0" borderId="0" xfId="0" applyFont="1" applyFill="1"/>
    <xf numFmtId="0" fontId="57" fillId="0" borderId="1" xfId="0" applyFont="1" applyFill="1" applyBorder="1" applyAlignment="1">
      <alignment horizontal="center" wrapText="1"/>
    </xf>
    <xf numFmtId="0" fontId="40" fillId="0" borderId="1" xfId="0" applyFont="1" applyFill="1" applyBorder="1" applyAlignment="1">
      <alignment horizontal="center" textRotation="90"/>
    </xf>
    <xf numFmtId="0" fontId="60" fillId="0" borderId="8" xfId="0" applyFont="1" applyFill="1" applyBorder="1" applyAlignment="1">
      <alignment vertical="center"/>
    </xf>
    <xf numFmtId="0" fontId="60" fillId="0" borderId="9" xfId="0" applyFont="1" applyFill="1" applyBorder="1" applyAlignment="1">
      <alignment vertical="center"/>
    </xf>
    <xf numFmtId="0" fontId="57" fillId="0" borderId="1" xfId="0" applyFont="1" applyFill="1" applyBorder="1"/>
    <xf numFmtId="0" fontId="0" fillId="0" borderId="0" xfId="0" applyFill="1"/>
    <xf numFmtId="0" fontId="60" fillId="0" borderId="9" xfId="0" applyFont="1" applyFill="1" applyBorder="1" applyAlignment="1">
      <alignment horizontal="left" vertical="center"/>
    </xf>
    <xf numFmtId="0" fontId="66" fillId="0" borderId="10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left"/>
    </xf>
    <xf numFmtId="167" fontId="57" fillId="0" borderId="1" xfId="0" applyNumberFormat="1" applyFont="1" applyFill="1" applyBorder="1"/>
    <xf numFmtId="168" fontId="57" fillId="0" borderId="1" xfId="0" applyNumberFormat="1" applyFont="1" applyFill="1" applyBorder="1"/>
    <xf numFmtId="166" fontId="67" fillId="0" borderId="1" xfId="0" applyNumberFormat="1" applyFont="1" applyFill="1" applyBorder="1"/>
    <xf numFmtId="2" fontId="60" fillId="0" borderId="1" xfId="0" applyNumberFormat="1" applyFont="1" applyFill="1" applyBorder="1" applyAlignment="1">
      <alignment horizontal="left"/>
    </xf>
    <xf numFmtId="2" fontId="57" fillId="0" borderId="1" xfId="0" applyNumberFormat="1" applyFont="1" applyFill="1" applyBorder="1"/>
    <xf numFmtId="2" fontId="60" fillId="0" borderId="2" xfId="0" applyNumberFormat="1" applyFont="1" applyFill="1" applyBorder="1" applyAlignment="1">
      <alignment horizontal="left"/>
    </xf>
    <xf numFmtId="0" fontId="60" fillId="0" borderId="0" xfId="0" applyFont="1" applyFill="1"/>
    <xf numFmtId="0" fontId="57" fillId="0" borderId="35" xfId="0" applyFont="1" applyFill="1" applyBorder="1" applyAlignment="1">
      <alignment horizontal="center"/>
    </xf>
    <xf numFmtId="0" fontId="57" fillId="0" borderId="23" xfId="0" applyFont="1" applyFill="1" applyBorder="1" applyAlignment="1">
      <alignment horizontal="center"/>
    </xf>
    <xf numFmtId="167" fontId="57" fillId="0" borderId="33" xfId="0" applyNumberFormat="1" applyFont="1" applyFill="1" applyBorder="1"/>
    <xf numFmtId="168" fontId="57" fillId="0" borderId="33" xfId="0" applyNumberFormat="1" applyFont="1" applyFill="1" applyBorder="1"/>
    <xf numFmtId="2" fontId="60" fillId="0" borderId="35" xfId="0" applyNumberFormat="1" applyFont="1" applyFill="1" applyBorder="1" applyAlignment="1">
      <alignment horizontal="left"/>
    </xf>
    <xf numFmtId="168" fontId="57" fillId="0" borderId="1" xfId="35" applyNumberFormat="1" applyFont="1" applyFill="1" applyBorder="1" applyAlignment="1"/>
    <xf numFmtId="2" fontId="60" fillId="0" borderId="23" xfId="0" applyNumberFormat="1" applyFont="1" applyFill="1" applyBorder="1" applyAlignment="1">
      <alignment horizontal="left"/>
    </xf>
    <xf numFmtId="0" fontId="71" fillId="0" borderId="0" xfId="0" applyFont="1" applyFill="1"/>
    <xf numFmtId="0" fontId="16" fillId="0" borderId="0" xfId="0" applyFont="1" applyFill="1" applyAlignment="1">
      <alignment horizontal="left" vertical="center"/>
    </xf>
    <xf numFmtId="0" fontId="72" fillId="0" borderId="0" xfId="0" applyFont="1" applyFill="1"/>
    <xf numFmtId="0" fontId="43" fillId="0" borderId="1" xfId="0" applyFont="1" applyFill="1" applyBorder="1"/>
    <xf numFmtId="174" fontId="17" fillId="0" borderId="2" xfId="0" applyNumberFormat="1" applyFont="1" applyFill="1" applyBorder="1" applyAlignment="1">
      <alignment horizontal="left"/>
    </xf>
    <xf numFmtId="167" fontId="12" fillId="0" borderId="0" xfId="0" applyNumberFormat="1" applyFont="1" applyFill="1"/>
    <xf numFmtId="0" fontId="68" fillId="0" borderId="0" xfId="0" applyFont="1" applyFill="1"/>
    <xf numFmtId="0" fontId="1" fillId="0" borderId="1" xfId="0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left"/>
    </xf>
    <xf numFmtId="0" fontId="43" fillId="0" borderId="0" xfId="0" applyFont="1" applyFill="1"/>
    <xf numFmtId="0" fontId="60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44" fillId="0" borderId="9" xfId="0" applyFont="1" applyFill="1" applyBorder="1" applyAlignment="1">
      <alignment vertical="center"/>
    </xf>
    <xf numFmtId="0" fontId="59" fillId="0" borderId="9" xfId="0" applyFont="1" applyFill="1" applyBorder="1"/>
    <xf numFmtId="0" fontId="0" fillId="0" borderId="0" xfId="0" applyFont="1" applyFill="1" applyAlignment="1"/>
    <xf numFmtId="0" fontId="14" fillId="0" borderId="0" xfId="0" applyFont="1" applyFill="1" applyAlignment="1">
      <alignment horizontal="center"/>
    </xf>
    <xf numFmtId="0" fontId="8" fillId="0" borderId="9" xfId="0" applyFont="1" applyFill="1" applyBorder="1"/>
    <xf numFmtId="0" fontId="60" fillId="0" borderId="8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60" fillId="0" borderId="9" xfId="0" applyFont="1" applyFill="1" applyBorder="1" applyAlignment="1">
      <alignment horizontal="left" vertical="center"/>
    </xf>
    <xf numFmtId="0" fontId="0" fillId="0" borderId="2" xfId="16" applyFont="1"/>
    <xf numFmtId="0" fontId="0" fillId="0" borderId="0" xfId="0" applyFont="1" applyFill="1" applyAlignment="1"/>
    <xf numFmtId="0" fontId="1" fillId="0" borderId="6" xfId="16" applyFont="1" applyBorder="1" applyAlignment="1">
      <alignment vertical="center"/>
    </xf>
    <xf numFmtId="0" fontId="5" fillId="0" borderId="0" xfId="0" applyFont="1" applyFill="1"/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1" fillId="0" borderId="1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167" fontId="1" fillId="0" borderId="1" xfId="0" applyNumberFormat="1" applyFont="1" applyFill="1" applyBorder="1"/>
    <xf numFmtId="2" fontId="7" fillId="0" borderId="1" xfId="0" applyNumberFormat="1" applyFont="1" applyFill="1" applyBorder="1" applyAlignment="1">
      <alignment horizontal="left"/>
    </xf>
    <xf numFmtId="0" fontId="57" fillId="0" borderId="1" xfId="0" applyFont="1" applyFill="1" applyBorder="1" applyAlignment="1">
      <alignment horizontal="left"/>
    </xf>
    <xf numFmtId="0" fontId="57" fillId="0" borderId="9" xfId="0" applyFont="1" applyFill="1" applyBorder="1"/>
    <xf numFmtId="2" fontId="7" fillId="0" borderId="2" xfId="0" applyNumberFormat="1" applyFont="1" applyFill="1" applyBorder="1" applyAlignment="1">
      <alignment horizontal="left"/>
    </xf>
    <xf numFmtId="0" fontId="40" fillId="0" borderId="0" xfId="0" applyFont="1" applyFill="1" applyAlignment="1">
      <alignment horizontal="center"/>
    </xf>
    <xf numFmtId="175" fontId="57" fillId="0" borderId="1" xfId="0" applyNumberFormat="1" applyFont="1" applyFill="1" applyBorder="1" applyAlignment="1">
      <alignment horizontal="center"/>
    </xf>
    <xf numFmtId="0" fontId="72" fillId="0" borderId="0" xfId="0" applyFont="1" applyFill="1" applyAlignment="1">
      <alignment vertical="center"/>
    </xf>
    <xf numFmtId="0" fontId="9" fillId="0" borderId="33" xfId="0" applyFont="1" applyFill="1" applyBorder="1"/>
    <xf numFmtId="168" fontId="43" fillId="0" borderId="1" xfId="1" applyNumberFormat="1" applyFont="1" applyFill="1" applyBorder="1"/>
    <xf numFmtId="166" fontId="9" fillId="0" borderId="1" xfId="0" applyNumberFormat="1" applyFont="1" applyFill="1" applyBorder="1"/>
    <xf numFmtId="170" fontId="9" fillId="0" borderId="1" xfId="0" applyNumberFormat="1" applyFont="1" applyFill="1" applyBorder="1"/>
    <xf numFmtId="168" fontId="9" fillId="0" borderId="23" xfId="0" applyNumberFormat="1" applyFont="1" applyFill="1" applyBorder="1"/>
    <xf numFmtId="166" fontId="44" fillId="0" borderId="1" xfId="0" applyNumberFormat="1" applyFont="1" applyFill="1" applyBorder="1"/>
    <xf numFmtId="166" fontId="14" fillId="0" borderId="1" xfId="0" applyNumberFormat="1" applyFont="1" applyFill="1" applyBorder="1"/>
    <xf numFmtId="166" fontId="14" fillId="0" borderId="8" xfId="0" applyNumberFormat="1" applyFont="1" applyFill="1" applyBorder="1"/>
    <xf numFmtId="166" fontId="17" fillId="0" borderId="9" xfId="0" applyNumberFormat="1" applyFont="1" applyFill="1" applyBorder="1"/>
    <xf numFmtId="166" fontId="17" fillId="0" borderId="1" xfId="0" applyNumberFormat="1" applyFont="1" applyFill="1" applyBorder="1"/>
    <xf numFmtId="0" fontId="0" fillId="0" borderId="0" xfId="0" applyAlignment="1"/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57" fillId="0" borderId="2" xfId="16" applyFont="1" applyAlignment="1">
      <alignment horizontal="center" vertical="center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58" fillId="0" borderId="2" xfId="16" applyFont="1" applyAlignment="1">
      <alignment horizontal="center"/>
    </xf>
    <xf numFmtId="0" fontId="57" fillId="0" borderId="2" xfId="16" applyFont="1" applyAlignment="1">
      <alignment horizontal="center" wrapText="1"/>
    </xf>
    <xf numFmtId="0" fontId="65" fillId="0" borderId="11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center"/>
    </xf>
    <xf numFmtId="0" fontId="65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6" fontId="36" fillId="0" borderId="2" xfId="16" applyNumberFormat="1" applyFont="1" applyAlignment="1">
      <alignment horizontal="center" vertical="center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8" fillId="0" borderId="9" xfId="0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9" fillId="0" borderId="9" xfId="0" applyFont="1" applyBorder="1"/>
    <xf numFmtId="0" fontId="44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4" fillId="0" borderId="9" xfId="0" applyFont="1" applyBorder="1" applyAlignment="1">
      <alignment horizontal="left" vertical="center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1" fillId="0" borderId="6" xfId="0" applyFont="1" applyBorder="1" applyAlignment="1">
      <alignment horizontal="center"/>
    </xf>
    <xf numFmtId="0" fontId="8" fillId="0" borderId="11" xfId="0" applyFont="1" applyBorder="1"/>
    <xf numFmtId="0" fontId="41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60" fillId="0" borderId="8" xfId="0" applyFont="1" applyFill="1" applyBorder="1" applyAlignment="1">
      <alignment horizontal="left"/>
    </xf>
    <xf numFmtId="0" fontId="60" fillId="0" borderId="9" xfId="0" applyFont="1" applyFill="1" applyBorder="1" applyAlignment="1">
      <alignment horizontal="left"/>
    </xf>
    <xf numFmtId="0" fontId="60" fillId="0" borderId="38" xfId="0" applyFont="1" applyFill="1" applyBorder="1" applyAlignment="1">
      <alignment horizontal="left"/>
    </xf>
    <xf numFmtId="0" fontId="60" fillId="0" borderId="8" xfId="0" applyFont="1" applyFill="1" applyBorder="1" applyAlignment="1">
      <alignment horizontal="left" vertical="center"/>
    </xf>
    <xf numFmtId="0" fontId="60" fillId="0" borderId="9" xfId="0" applyFont="1" applyFill="1" applyBorder="1" applyAlignment="1">
      <alignment horizontal="left" vertical="center"/>
    </xf>
    <xf numFmtId="0" fontId="57" fillId="0" borderId="8" xfId="0" applyFont="1" applyFill="1" applyBorder="1" applyAlignment="1">
      <alignment horizontal="left"/>
    </xf>
    <xf numFmtId="0" fontId="57" fillId="0" borderId="9" xfId="0" applyFont="1" applyFill="1" applyBorder="1" applyAlignment="1">
      <alignment horizontal="left"/>
    </xf>
    <xf numFmtId="0" fontId="40" fillId="0" borderId="8" xfId="0" applyFont="1" applyFill="1" applyBorder="1" applyAlignment="1">
      <alignment horizontal="center" vertical="center"/>
    </xf>
    <xf numFmtId="0" fontId="40" fillId="0" borderId="9" xfId="0" applyFont="1" applyFill="1" applyBorder="1" applyAlignment="1">
      <alignment horizontal="center" vertical="center"/>
    </xf>
    <xf numFmtId="0" fontId="57" fillId="0" borderId="3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44" xfId="0" applyFont="1" applyFill="1" applyBorder="1" applyAlignment="1">
      <alignment horizontal="center" vertical="center" wrapText="1"/>
    </xf>
    <xf numFmtId="0" fontId="57" fillId="0" borderId="45" xfId="0" applyFont="1" applyFill="1" applyBorder="1" applyAlignment="1">
      <alignment horizontal="center" vertical="center" wrapText="1"/>
    </xf>
    <xf numFmtId="0" fontId="60" fillId="0" borderId="5" xfId="0" applyFont="1" applyFill="1" applyBorder="1" applyAlignment="1">
      <alignment horizontal="center"/>
    </xf>
    <xf numFmtId="0" fontId="60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left"/>
    </xf>
    <xf numFmtId="0" fontId="8" fillId="0" borderId="9" xfId="0" applyFont="1" applyFill="1" applyBorder="1"/>
    <xf numFmtId="0" fontId="8" fillId="0" borderId="11" xfId="0" applyFont="1" applyFill="1" applyBorder="1"/>
    <xf numFmtId="0" fontId="7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/>
    </xf>
    <xf numFmtId="0" fontId="41" fillId="0" borderId="9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44" fillId="0" borderId="8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/>
    <xf numFmtId="0" fontId="8" fillId="0" borderId="5" xfId="0" applyFont="1" applyFill="1" applyBorder="1"/>
    <xf numFmtId="0" fontId="8" fillId="0" borderId="7" xfId="0" applyFont="1" applyFill="1" applyBorder="1"/>
    <xf numFmtId="0" fontId="9" fillId="0" borderId="8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center" wrapText="1"/>
    </xf>
    <xf numFmtId="0" fontId="8" fillId="0" borderId="6" xfId="0" applyFont="1" applyFill="1" applyBorder="1"/>
    <xf numFmtId="0" fontId="13" fillId="0" borderId="0" xfId="0" applyFont="1" applyFill="1" applyAlignment="1">
      <alignment horizontal="center"/>
    </xf>
    <xf numFmtId="0" fontId="0" fillId="0" borderId="0" xfId="0" applyFont="1" applyFill="1" applyAlignment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59" fillId="0" borderId="9" xfId="0" applyFont="1" applyFill="1" applyBorder="1"/>
    <xf numFmtId="0" fontId="63" fillId="0" borderId="2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 vertical="top"/>
    </xf>
    <xf numFmtId="0" fontId="19" fillId="0" borderId="0" xfId="0" applyFont="1" applyFill="1" applyAlignment="1">
      <alignment horizontal="left"/>
    </xf>
    <xf numFmtId="0" fontId="19" fillId="0" borderId="0" xfId="0" applyFont="1" applyAlignment="1">
      <alignment horizontal="center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7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wrapText="1"/>
    </xf>
    <xf numFmtId="0" fontId="17" fillId="0" borderId="9" xfId="0" applyFont="1" applyFill="1" applyBorder="1" applyAlignment="1">
      <alignment horizontal="left" vertical="top"/>
    </xf>
    <xf numFmtId="0" fontId="17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/>
    </xf>
    <xf numFmtId="0" fontId="44" fillId="0" borderId="9" xfId="0" applyFont="1" applyFill="1" applyBorder="1" applyAlignment="1">
      <alignment horizontal="left" vertical="center"/>
    </xf>
    <xf numFmtId="0" fontId="62" fillId="0" borderId="11" xfId="0" applyFont="1" applyFill="1" applyBorder="1" applyAlignment="1">
      <alignment horizontal="left"/>
    </xf>
    <xf numFmtId="0" fontId="62" fillId="0" borderId="9" xfId="0" applyFont="1" applyFill="1" applyBorder="1" applyAlignment="1">
      <alignment horizontal="left"/>
    </xf>
    <xf numFmtId="0" fontId="71" fillId="0" borderId="6" xfId="0" applyFont="1" applyFill="1" applyBorder="1" applyAlignment="1">
      <alignment horizontal="center"/>
    </xf>
    <xf numFmtId="0" fontId="63" fillId="0" borderId="2" xfId="0" applyFont="1" applyFill="1" applyBorder="1" applyAlignment="1">
      <alignment horizontal="center" vertical="center"/>
    </xf>
    <xf numFmtId="0" fontId="60" fillId="0" borderId="39" xfId="0" applyFont="1" applyFill="1" applyBorder="1" applyAlignment="1">
      <alignment horizontal="left" vertical="center"/>
    </xf>
    <xf numFmtId="0" fontId="60" fillId="0" borderId="46" xfId="0" applyFont="1" applyFill="1" applyBorder="1" applyAlignment="1">
      <alignment horizontal="left" vertical="center"/>
    </xf>
    <xf numFmtId="0" fontId="57" fillId="0" borderId="5" xfId="0" applyFont="1" applyFill="1" applyBorder="1" applyAlignment="1">
      <alignment horizontal="center"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6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6" fontId="13" fillId="0" borderId="8" xfId="0" applyNumberFormat="1" applyFont="1" applyBorder="1" applyAlignment="1">
      <alignment horizontal="right" vertical="center"/>
    </xf>
    <xf numFmtId="166" fontId="8" fillId="0" borderId="11" xfId="0" applyNumberFormat="1" applyFont="1" applyBorder="1"/>
    <xf numFmtId="166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30" fillId="0" borderId="34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:a16="http://schemas.microsoft.com/office/drawing/2014/main" xmlns="" id="{64C95E9D-E84E-4E40-8B7C-72C2AFAA4711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:a16="http://schemas.microsoft.com/office/drawing/2014/main" xmlns="" id="{DBE6442D-A2E2-4FB4-A3D9-B5469E4D1013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xmlns="" id="{BC58D327-FE05-4196-B3EB-B22AB2E90BE6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544E60AD-32A5-4845-BBB8-6A3A230FA355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xmlns="" id="{B2640117-24E1-4022-8BC3-60310987E290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xmlns="" id="{826E8E37-EA76-4B68-8F48-BD49CD484B75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9525</xdr:colOff>
      <xdr:row>0</xdr:row>
      <xdr:rowOff>38100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:a16="http://schemas.microsoft.com/office/drawing/2014/main" xmlns="" id="{5D38DE09-B223-4F53-A603-B1B39B912A94}"/>
            </a:ext>
          </a:extLst>
        </xdr:cNvPr>
        <xdr:cNvSpPr txBox="1"/>
      </xdr:nvSpPr>
      <xdr:spPr>
        <a:xfrm>
          <a:off x="10544175" y="3810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:a16="http://schemas.microsoft.com/office/drawing/2014/main" xmlns="" id="{A8AB33F0-E1CD-4D36-8437-5DD48627E301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xmlns="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xmlns="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xmlns="" id="{1B8DDB06-1112-4850-ADE9-2628291EAB6F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xmlns="" id="{A8728911-61D9-4414-AA6A-136A527237EC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xmlns="" id="{3C2904A2-10F4-41FA-9D6B-2DF5585422E6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xmlns="" id="{7E978E58-C8B2-4B7A-A3D6-B80F153CCDC3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:a16="http://schemas.microsoft.com/office/drawing/2014/main" xmlns="" id="{6D2B2367-9554-4AF5-BDE8-CC2FE067A61F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9D6CB54C-373A-4FEC-8932-046AAECAAD82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xmlns="" id="{2127FDA1-C893-42A1-99F6-DA1BAB7A6596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:a16="http://schemas.microsoft.com/office/drawing/2014/main" xmlns="" id="{AF9F31DD-8209-4C96-8342-E95F399A66B1}"/>
            </a:ext>
          </a:extLst>
        </xdr:cNvPr>
        <xdr:cNvSpPr txBox="1"/>
      </xdr:nvSpPr>
      <xdr:spPr>
        <a:xfrm>
          <a:off x="103174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xmlns="" id="{83041564-66D9-4C36-ABBA-F27BD25CE1DB}"/>
            </a:ext>
          </a:extLst>
        </xdr:cNvPr>
        <xdr:cNvSpPr txBox="1"/>
      </xdr:nvSpPr>
      <xdr:spPr>
        <a:xfrm>
          <a:off x="8900160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xmlns="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xmlns="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:a16="http://schemas.microsoft.com/office/drawing/2014/main" xmlns="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xmlns="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0</xdr:row>
      <xdr:rowOff>190500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xmlns="" id="{BF259ED4-1DDD-4D83-A54A-62E6ED39B5A2}"/>
            </a:ext>
          </a:extLst>
        </xdr:cNvPr>
        <xdr:cNvSpPr txBox="1"/>
      </xdr:nvSpPr>
      <xdr:spPr>
        <a:xfrm>
          <a:off x="8877300" y="1905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xmlns="" id="{362BF8DF-D5C7-4ACC-93B3-452B4B4EBA05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342900</xdr:colOff>
      <xdr:row>0</xdr:row>
      <xdr:rowOff>28575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xmlns="" id="{4F290268-30AD-4F68-BBDC-9A1A297B43DD}"/>
            </a:ext>
          </a:extLst>
        </xdr:cNvPr>
        <xdr:cNvSpPr txBox="1"/>
      </xdr:nvSpPr>
      <xdr:spPr>
        <a:xfrm>
          <a:off x="8582025" y="2857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xmlns="" id="{D83A38F8-1875-4187-A984-A0A14B56CDC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xmlns="" id="{3C735E57-C03A-4EFA-AE4B-33052A4D8F6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xmlns="" id="{640B63EC-7248-4482-A635-5AB2E6EEB8FA}"/>
            </a:ext>
          </a:extLst>
        </xdr:cNvPr>
        <xdr:cNvSpPr txBox="1"/>
      </xdr:nvSpPr>
      <xdr:spPr>
        <a:xfrm>
          <a:off x="1044702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:a16="http://schemas.microsoft.com/office/drawing/2014/main" xmlns="" id="{312187E7-F3E8-475E-84A9-09E1BB7531BC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:a16="http://schemas.microsoft.com/office/drawing/2014/main" xmlns="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" name="Shape 18">
          <a:extLst>
            <a:ext uri="{FF2B5EF4-FFF2-40B4-BE49-F238E27FC236}">
              <a16:creationId xmlns:a16="http://schemas.microsoft.com/office/drawing/2014/main" xmlns="" id="{DE34438C-8211-4B3F-8482-E35E7C7238B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:a16="http://schemas.microsoft.com/office/drawing/2014/main" xmlns="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xmlns="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:a16="http://schemas.microsoft.com/office/drawing/2014/main" xmlns="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:a16="http://schemas.microsoft.com/office/drawing/2014/main" xmlns="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xmlns="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7" name="Shape 10">
          <a:extLst>
            <a:ext uri="{FF2B5EF4-FFF2-40B4-BE49-F238E27FC236}">
              <a16:creationId xmlns:a16="http://schemas.microsoft.com/office/drawing/2014/main" xmlns="" id="{6E87E4D3-D072-4FC0-BA01-6FB35F1FA0CA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:a16="http://schemas.microsoft.com/office/drawing/2014/main" xmlns="" id="{A9565025-3465-469C-A46D-0AD4DC31FD40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13" name="Shape 10">
          <a:extLst>
            <a:ext uri="{FF2B5EF4-FFF2-40B4-BE49-F238E27FC236}">
              <a16:creationId xmlns:a16="http://schemas.microsoft.com/office/drawing/2014/main" xmlns="" id="{708E09FC-83D5-4170-BC7A-FEC50EA9CAC0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xmlns="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9F7F4F1D-4290-4186-89A7-1A6ACB566E8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xmlns="" id="{AF4C56E5-D46D-4C8A-9C32-964771E7760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:a16="http://schemas.microsoft.com/office/drawing/2014/main" xmlns="" id="{AC040D88-0BEB-4003-9D7A-299C11D0FE4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:a16="http://schemas.microsoft.com/office/drawing/2014/main" xmlns="" id="{8010A67F-9D02-417A-9E0C-1A2E3D1AD7A2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1" name="Shape 17">
          <a:extLst>
            <a:ext uri="{FF2B5EF4-FFF2-40B4-BE49-F238E27FC236}">
              <a16:creationId xmlns:a16="http://schemas.microsoft.com/office/drawing/2014/main" xmlns="" id="{BA148785-2000-41F7-87CF-10EB7BDFF91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:a16="http://schemas.microsoft.com/office/drawing/2014/main" xmlns="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xmlns="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xmlns="" id="{3D00BAA0-7080-4924-80D5-DDBE61496806}"/>
            </a:ext>
          </a:extLst>
        </xdr:cNvPr>
        <xdr:cNvSpPr txBox="1"/>
      </xdr:nvSpPr>
      <xdr:spPr>
        <a:xfrm>
          <a:off x="704659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xmlns="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:a16="http://schemas.microsoft.com/office/drawing/2014/main" xmlns="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xmlns="" id="{E20C975D-C5F9-41C2-9EE4-EF85695719AD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6" name="Shape 4">
          <a:extLst>
            <a:ext uri="{FF2B5EF4-FFF2-40B4-BE49-F238E27FC236}">
              <a16:creationId xmlns:a16="http://schemas.microsoft.com/office/drawing/2014/main" xmlns="" id="{6303FE97-F580-4F11-8BD2-E324EFEF1565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600075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xmlns="" id="{A06075DC-C9F4-40F5-A50C-B3685DAD2218}"/>
            </a:ext>
          </a:extLst>
        </xdr:cNvPr>
        <xdr:cNvSpPr txBox="1"/>
      </xdr:nvSpPr>
      <xdr:spPr>
        <a:xfrm>
          <a:off x="91440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xmlns="" id="{F832FBDC-60E1-4FE8-B259-705CE5FF60F0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___________(Магомедгаджиев М.Г.)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5"/>
  <sheetViews>
    <sheetView workbookViewId="0">
      <selection activeCell="D38" sqref="D38"/>
    </sheetView>
  </sheetViews>
  <sheetFormatPr defaultColWidth="12.625" defaultRowHeight="14.25"/>
  <cols>
    <col min="1" max="1" width="2.75" style="291" customWidth="1"/>
    <col min="2" max="2" width="30.375" style="291" customWidth="1"/>
    <col min="3" max="3" width="10.25" style="29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6" ht="15" customHeight="1">
      <c r="A1" s="435" t="s">
        <v>394</v>
      </c>
      <c r="B1" s="435"/>
      <c r="C1" s="435"/>
      <c r="D1" s="435"/>
      <c r="E1" s="435"/>
    </row>
    <row r="2" spans="1:6" ht="17.45" customHeight="1">
      <c r="A2" s="433" t="s">
        <v>321</v>
      </c>
      <c r="B2" s="433"/>
      <c r="C2" s="433"/>
      <c r="D2" s="433"/>
      <c r="E2" s="433"/>
    </row>
    <row r="3" spans="1:6" ht="13.9" customHeight="1">
      <c r="A3" s="436" t="str">
        <f>'Автомат. ввод'!N10</f>
        <v>МКОУ " СовхознаяСОШ"</v>
      </c>
      <c r="B3" s="436"/>
      <c r="C3" s="436"/>
      <c r="D3" s="436"/>
      <c r="E3" s="436"/>
    </row>
    <row r="4" spans="1:6" ht="18.75">
      <c r="A4" s="136"/>
      <c r="B4" s="266" t="s">
        <v>397</v>
      </c>
      <c r="C4" s="136"/>
      <c r="D4" s="217">
        <v>1</v>
      </c>
      <c r="E4" s="404" t="s">
        <v>431</v>
      </c>
    </row>
    <row r="5" spans="1:6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6" ht="15">
      <c r="A6" s="137">
        <v>1</v>
      </c>
      <c r="B6" s="143" t="s">
        <v>91</v>
      </c>
      <c r="C6" s="152">
        <v>15.311999999999999</v>
      </c>
      <c r="D6" s="137">
        <f>VLOOKUP(D4,Фактически_присутствующих,3,FALSE)</f>
        <v>42</v>
      </c>
      <c r="E6" s="141">
        <f>C6*D6</f>
        <v>643.10399999999993</v>
      </c>
    </row>
    <row r="7" spans="1:6" ht="15">
      <c r="A7" s="137">
        <v>2</v>
      </c>
      <c r="B7" s="143" t="s">
        <v>92</v>
      </c>
      <c r="C7" s="152">
        <v>28.511500000000002</v>
      </c>
      <c r="D7" s="137">
        <f>D6</f>
        <v>42</v>
      </c>
      <c r="E7" s="141">
        <f>C7*D7</f>
        <v>1197.4830000000002</v>
      </c>
    </row>
    <row r="8" spans="1:6" ht="15">
      <c r="A8" s="137">
        <v>3</v>
      </c>
      <c r="B8" s="143" t="s">
        <v>93</v>
      </c>
      <c r="C8" s="153">
        <v>14</v>
      </c>
      <c r="D8" s="137">
        <f>D6</f>
        <v>42</v>
      </c>
      <c r="E8" s="141">
        <f>C8*D8</f>
        <v>588</v>
      </c>
    </row>
    <row r="9" spans="1:6" ht="15">
      <c r="A9" s="137">
        <v>4</v>
      </c>
      <c r="B9" s="168" t="s">
        <v>61</v>
      </c>
      <c r="C9" s="153">
        <v>2.4</v>
      </c>
      <c r="D9" s="137">
        <f>D6</f>
        <v>42</v>
      </c>
      <c r="E9" s="141">
        <f>C9*D9</f>
        <v>100.8</v>
      </c>
    </row>
    <row r="10" spans="1:6" ht="15">
      <c r="A10" s="137">
        <v>5</v>
      </c>
      <c r="B10" s="143" t="s">
        <v>146</v>
      </c>
      <c r="C10" s="140">
        <v>0.77649999999999997</v>
      </c>
      <c r="D10" s="137">
        <f>D6</f>
        <v>42</v>
      </c>
      <c r="E10" s="141">
        <f>C10*D10</f>
        <v>32.613</v>
      </c>
    </row>
    <row r="11" spans="1:6" ht="13.9" hidden="1" customHeight="1">
      <c r="A11" s="137">
        <v>6</v>
      </c>
      <c r="B11" s="169"/>
      <c r="C11" s="170"/>
      <c r="D11" s="137"/>
      <c r="E11" s="141"/>
    </row>
    <row r="12" spans="1:6" ht="13.9" hidden="1" customHeight="1">
      <c r="A12" s="137">
        <v>7</v>
      </c>
      <c r="B12" s="169"/>
      <c r="C12" s="170"/>
      <c r="D12" s="137"/>
      <c r="E12" s="141"/>
    </row>
    <row r="13" spans="1:6" ht="13.9" hidden="1" customHeight="1">
      <c r="A13" s="137">
        <v>8</v>
      </c>
      <c r="B13" s="171"/>
      <c r="C13" s="147"/>
      <c r="D13" s="137"/>
      <c r="E13" s="141"/>
    </row>
    <row r="14" spans="1:6" ht="15">
      <c r="A14" s="137">
        <v>9</v>
      </c>
      <c r="B14" s="148"/>
      <c r="C14" s="147"/>
      <c r="D14" s="149"/>
      <c r="E14" s="147"/>
    </row>
    <row r="15" spans="1:6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2562</v>
      </c>
    </row>
    <row r="16" spans="1:6" ht="12.6" customHeight="1">
      <c r="A16" s="136"/>
      <c r="B16" s="437" t="s">
        <v>400</v>
      </c>
      <c r="C16" s="437"/>
      <c r="D16" s="437"/>
      <c r="E16" s="437"/>
      <c r="F16" s="437"/>
    </row>
    <row r="17" spans="1:5" ht="15.75" customHeight="1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.6" customHeight="1">
      <c r="A18" s="137">
        <v>11</v>
      </c>
      <c r="B18" s="143" t="s">
        <v>85</v>
      </c>
      <c r="C18" s="140">
        <v>10.8</v>
      </c>
      <c r="D18" s="138">
        <f>VLOOKUP(D4,завтрак_факт,3,FALSE)</f>
        <v>89</v>
      </c>
      <c r="E18" s="141">
        <f>C18*D18</f>
        <v>961.2</v>
      </c>
    </row>
    <row r="19" spans="1:5" ht="15.75" customHeight="1">
      <c r="A19" s="137">
        <v>12</v>
      </c>
      <c r="B19" s="143" t="s">
        <v>361</v>
      </c>
      <c r="C19" s="140">
        <v>7.2</v>
      </c>
      <c r="D19" s="137">
        <f>D18</f>
        <v>89</v>
      </c>
      <c r="E19" s="141">
        <f t="shared" ref="E19:E23" si="0">C19*D19</f>
        <v>640.80000000000007</v>
      </c>
    </row>
    <row r="20" spans="1:5" ht="15.6" customHeight="1">
      <c r="A20" s="137">
        <v>13</v>
      </c>
      <c r="B20" s="143" t="s">
        <v>362</v>
      </c>
      <c r="C20" s="140">
        <v>4.8</v>
      </c>
      <c r="D20" s="137">
        <f>D18</f>
        <v>89</v>
      </c>
      <c r="E20" s="141">
        <f t="shared" si="0"/>
        <v>427.2</v>
      </c>
    </row>
    <row r="21" spans="1:5" ht="15.75" customHeight="1">
      <c r="A21" s="137">
        <v>14</v>
      </c>
      <c r="B21" s="168" t="s">
        <v>15</v>
      </c>
      <c r="C21" s="140">
        <v>7.2</v>
      </c>
      <c r="D21" s="137">
        <f>D18</f>
        <v>89</v>
      </c>
      <c r="E21" s="141">
        <f t="shared" si="0"/>
        <v>640.80000000000007</v>
      </c>
    </row>
    <row r="22" spans="1:5" ht="15.6" customHeight="1">
      <c r="A22" s="137">
        <v>15</v>
      </c>
      <c r="B22" s="143" t="s">
        <v>35</v>
      </c>
      <c r="C22" s="140">
        <v>8</v>
      </c>
      <c r="D22" s="137">
        <f>D18</f>
        <v>89</v>
      </c>
      <c r="E22" s="141">
        <f t="shared" si="0"/>
        <v>712</v>
      </c>
    </row>
    <row r="23" spans="1:5" ht="15.6" customHeight="1">
      <c r="A23" s="137">
        <v>16</v>
      </c>
      <c r="B23" s="143" t="s">
        <v>34</v>
      </c>
      <c r="C23" s="140">
        <v>23</v>
      </c>
      <c r="D23" s="137">
        <f>D19</f>
        <v>89</v>
      </c>
      <c r="E23" s="141">
        <f t="shared" si="0"/>
        <v>2047</v>
      </c>
    </row>
    <row r="24" spans="1:5" ht="15.75" hidden="1" customHeight="1">
      <c r="A24" s="137">
        <v>17</v>
      </c>
      <c r="B24" s="169"/>
      <c r="C24" s="170"/>
      <c r="D24" s="137"/>
      <c r="E24" s="141"/>
    </row>
    <row r="25" spans="1:5" ht="15.75" hidden="1" customHeight="1">
      <c r="A25" s="137">
        <v>18</v>
      </c>
      <c r="B25" s="171"/>
      <c r="C25" s="147"/>
      <c r="D25" s="137"/>
      <c r="E25" s="141"/>
    </row>
    <row r="26" spans="1:5" ht="15.75" customHeight="1">
      <c r="A26" s="137">
        <v>19</v>
      </c>
      <c r="B26" s="148"/>
      <c r="C26" s="147"/>
      <c r="D26" s="149"/>
      <c r="E26" s="147"/>
    </row>
    <row r="27" spans="1:5" ht="15.75" customHeight="1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5429</v>
      </c>
    </row>
    <row r="28" spans="1:5" ht="15.75" customHeight="1">
      <c r="A28" s="136"/>
      <c r="B28" s="150"/>
      <c r="C28" s="438"/>
      <c r="D28" s="438"/>
      <c r="E28" s="438"/>
    </row>
    <row r="29" spans="1:5" ht="15.75" customHeight="1">
      <c r="A29" s="136"/>
      <c r="B29" s="290" t="s">
        <v>309</v>
      </c>
      <c r="C29" s="439" t="s">
        <v>310</v>
      </c>
      <c r="D29" s="439"/>
      <c r="E29" s="439"/>
    </row>
    <row r="30" spans="1:5" ht="15.6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3.9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15" customHeight="1">
      <c r="B32" s="434"/>
      <c r="C32" s="433"/>
      <c r="D32" s="433"/>
      <c r="E32" s="433"/>
    </row>
    <row r="33" spans="2:2" ht="15.75" customHeight="1">
      <c r="B33" s="402" t="s">
        <v>435</v>
      </c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A1:E1"/>
    <mergeCell ref="A2:E2"/>
    <mergeCell ref="A3:E3"/>
    <mergeCell ref="B16:F16"/>
    <mergeCell ref="C28:E28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46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2" customWidth="1"/>
    <col min="2" max="2" width="32.125" style="312" customWidth="1"/>
    <col min="3" max="3" width="8.375" style="312" customWidth="1"/>
    <col min="4" max="4" width="11.625" style="312" customWidth="1"/>
    <col min="5" max="5" width="11.625" style="312" bestFit="1" customWidth="1"/>
    <col min="6" max="26" width="7.625" style="312" customWidth="1"/>
    <col min="27" max="16384" width="12.625" style="312"/>
  </cols>
  <sheetData>
    <row r="1" spans="1:5">
      <c r="A1" s="442" t="s">
        <v>318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11</v>
      </c>
      <c r="E4" s="218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60" t="s">
        <v>104</v>
      </c>
      <c r="C6" s="164">
        <v>27.484999999999999</v>
      </c>
      <c r="D6" s="137">
        <f>VLOOKUP(D4,Фактически_присутствующих,3,FALSE)</f>
        <v>42</v>
      </c>
      <c r="E6" s="141">
        <f t="shared" ref="E6:E7" si="0">C6*D6</f>
        <v>1154.3699999999999</v>
      </c>
    </row>
    <row r="7" spans="1:5">
      <c r="A7" s="137">
        <v>2</v>
      </c>
      <c r="B7" s="160" t="s">
        <v>105</v>
      </c>
      <c r="C7" s="164">
        <v>26.195</v>
      </c>
      <c r="D7" s="137">
        <f>D6</f>
        <v>42</v>
      </c>
      <c r="E7" s="141">
        <f t="shared" si="0"/>
        <v>1100.19</v>
      </c>
    </row>
    <row r="8" spans="1:5">
      <c r="A8" s="137">
        <v>3</v>
      </c>
      <c r="B8" s="143" t="s">
        <v>88</v>
      </c>
      <c r="C8" s="165">
        <v>2.68</v>
      </c>
      <c r="D8" s="137">
        <f>D6</f>
        <v>42</v>
      </c>
      <c r="E8" s="141">
        <f>C8*D8</f>
        <v>112.56</v>
      </c>
    </row>
    <row r="9" spans="1:5">
      <c r="A9" s="137">
        <v>4</v>
      </c>
      <c r="B9" s="160" t="s">
        <v>106</v>
      </c>
      <c r="C9" s="165">
        <v>2.2400000000000002</v>
      </c>
      <c r="D9" s="137">
        <f>D6</f>
        <v>42</v>
      </c>
      <c r="E9" s="141">
        <f>C9*D9</f>
        <v>94.080000000000013</v>
      </c>
    </row>
    <row r="10" spans="1:5">
      <c r="A10" s="137">
        <v>5</v>
      </c>
      <c r="B10" s="160" t="s">
        <v>61</v>
      </c>
      <c r="C10" s="165">
        <v>2.4</v>
      </c>
      <c r="D10" s="137">
        <f>D6</f>
        <v>42</v>
      </c>
      <c r="E10" s="141">
        <f>C10*D10</f>
        <v>100.8</v>
      </c>
    </row>
    <row r="11" spans="1:5" ht="15" customHeight="1">
      <c r="A11" s="137">
        <v>6</v>
      </c>
    </row>
    <row r="12" spans="1:5">
      <c r="A12" s="137">
        <v>7</v>
      </c>
      <c r="B12" s="155"/>
      <c r="C12" s="14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3.9" hidden="1" customHeight="1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2562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60" t="s">
        <v>387</v>
      </c>
      <c r="C18" s="164">
        <v>21.096</v>
      </c>
      <c r="D18" s="137">
        <f>VLOOKUP(D4,завтрак_факт,3,FALSE)</f>
        <v>87</v>
      </c>
      <c r="E18" s="141">
        <f t="shared" ref="E18:E22" si="1">C18*D18</f>
        <v>1835.3520000000001</v>
      </c>
    </row>
    <row r="19" spans="1:5">
      <c r="A19" s="137">
        <v>12</v>
      </c>
      <c r="B19" s="160" t="s">
        <v>388</v>
      </c>
      <c r="C19" s="164">
        <v>4.0039999999999996</v>
      </c>
      <c r="D19" s="137">
        <f>D18</f>
        <v>87</v>
      </c>
      <c r="E19" s="141">
        <f t="shared" si="1"/>
        <v>348.34799999999996</v>
      </c>
    </row>
    <row r="20" spans="1:5">
      <c r="A20" s="137">
        <v>13</v>
      </c>
      <c r="B20" s="160" t="s">
        <v>61</v>
      </c>
      <c r="C20" s="165">
        <v>2.4</v>
      </c>
      <c r="D20" s="137">
        <f>D18</f>
        <v>87</v>
      </c>
      <c r="E20" s="141">
        <f t="shared" si="1"/>
        <v>208.79999999999998</v>
      </c>
    </row>
    <row r="21" spans="1:5">
      <c r="A21" s="137">
        <v>14</v>
      </c>
      <c r="B21" s="143" t="s">
        <v>372</v>
      </c>
      <c r="C21" s="165">
        <v>20</v>
      </c>
      <c r="D21" s="137">
        <f>D18</f>
        <v>87</v>
      </c>
      <c r="E21" s="141">
        <f t="shared" si="1"/>
        <v>1740</v>
      </c>
    </row>
    <row r="22" spans="1:5">
      <c r="A22" s="137">
        <v>15</v>
      </c>
      <c r="B22" s="160" t="s">
        <v>98</v>
      </c>
      <c r="C22" s="165">
        <v>13.5</v>
      </c>
      <c r="D22" s="137">
        <f>D18</f>
        <v>87</v>
      </c>
      <c r="E22" s="141">
        <f t="shared" si="1"/>
        <v>1174.5</v>
      </c>
    </row>
    <row r="23" spans="1:5" ht="14.45" hidden="1" customHeight="1">
      <c r="A23" s="137">
        <v>16</v>
      </c>
      <c r="B23" s="160"/>
      <c r="C23" s="165"/>
      <c r="D23" s="137"/>
      <c r="E23" s="141"/>
    </row>
    <row r="24" spans="1:5" ht="13.9" hidden="1" customHeight="1">
      <c r="A24" s="137">
        <v>17</v>
      </c>
      <c r="B24" s="155"/>
      <c r="C24" s="14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5307</v>
      </c>
    </row>
    <row r="28" spans="1:5">
      <c r="A28" s="220"/>
      <c r="B28" s="221"/>
      <c r="C28" s="222"/>
      <c r="D28" s="223"/>
      <c r="E28" s="222"/>
    </row>
    <row r="29" spans="1:5">
      <c r="A29" s="136"/>
      <c r="B29" s="311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47"/>
  <dimension ref="A1:E1013"/>
  <sheetViews>
    <sheetView workbookViewId="0">
      <selection activeCell="E36" sqref="E36"/>
    </sheetView>
  </sheetViews>
  <sheetFormatPr defaultColWidth="12.625" defaultRowHeight="15" customHeight="1"/>
  <cols>
    <col min="1" max="1" width="2.75" style="291" customWidth="1"/>
    <col min="2" max="2" width="31.625" style="291" customWidth="1"/>
    <col min="3" max="3" width="8.375" style="291" customWidth="1"/>
    <col min="4" max="4" width="11.625" style="291" customWidth="1"/>
    <col min="5" max="5" width="11.625" style="291" bestFit="1" customWidth="1"/>
    <col min="6" max="26" width="7.625" style="291" customWidth="1"/>
    <col min="27" max="16384" width="12.625" style="291"/>
  </cols>
  <sheetData>
    <row r="1" spans="1:5">
      <c r="A1" s="442" t="s">
        <v>319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12</v>
      </c>
      <c r="E4" s="218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66" t="s">
        <v>107</v>
      </c>
      <c r="C6" s="152">
        <v>9.6709999999999994</v>
      </c>
      <c r="D6" s="137">
        <f>VLOOKUP(D4,Фактически_присутствующих,3,FALSE)</f>
        <v>43</v>
      </c>
      <c r="E6" s="141">
        <f t="shared" ref="E6:E13" si="0">C6*D6</f>
        <v>415.85299999999995</v>
      </c>
    </row>
    <row r="7" spans="1:5">
      <c r="A7" s="137">
        <v>2</v>
      </c>
      <c r="B7" s="160" t="s">
        <v>108</v>
      </c>
      <c r="C7" s="153">
        <v>22.82</v>
      </c>
      <c r="D7" s="137">
        <f>D6</f>
        <v>43</v>
      </c>
      <c r="E7" s="141">
        <f t="shared" si="0"/>
        <v>981.26</v>
      </c>
    </row>
    <row r="8" spans="1:5">
      <c r="A8" s="137">
        <v>3</v>
      </c>
      <c r="B8" s="160" t="s">
        <v>109</v>
      </c>
      <c r="C8" s="152">
        <v>2.3650000000000002</v>
      </c>
      <c r="D8" s="137">
        <f>D6</f>
        <v>43</v>
      </c>
      <c r="E8" s="141">
        <f t="shared" si="0"/>
        <v>101.69500000000001</v>
      </c>
    </row>
    <row r="9" spans="1:5">
      <c r="A9" s="137">
        <v>4</v>
      </c>
      <c r="B9" s="143" t="s">
        <v>72</v>
      </c>
      <c r="C9" s="153">
        <v>3.47</v>
      </c>
      <c r="D9" s="137">
        <f>D6</f>
        <v>43</v>
      </c>
      <c r="E9" s="141">
        <f t="shared" si="0"/>
        <v>149.21</v>
      </c>
    </row>
    <row r="10" spans="1:5">
      <c r="A10" s="137">
        <v>5</v>
      </c>
      <c r="B10" s="160" t="s">
        <v>110</v>
      </c>
      <c r="C10" s="152">
        <v>4.0739999999999998</v>
      </c>
      <c r="D10" s="137">
        <f>D6</f>
        <v>43</v>
      </c>
      <c r="E10" s="141">
        <f t="shared" si="0"/>
        <v>175.18199999999999</v>
      </c>
    </row>
    <row r="11" spans="1:5">
      <c r="A11" s="137">
        <v>6</v>
      </c>
      <c r="B11" s="160" t="s">
        <v>61</v>
      </c>
      <c r="C11" s="153">
        <v>2.4</v>
      </c>
      <c r="D11" s="137">
        <f t="shared" ref="D11:D13" si="1">D7</f>
        <v>43</v>
      </c>
      <c r="E11" s="141">
        <f t="shared" si="0"/>
        <v>103.2</v>
      </c>
    </row>
    <row r="12" spans="1:5">
      <c r="A12" s="137">
        <v>7</v>
      </c>
      <c r="B12" s="160" t="s">
        <v>98</v>
      </c>
      <c r="C12" s="153">
        <v>11.7</v>
      </c>
      <c r="D12" s="137">
        <f t="shared" si="1"/>
        <v>43</v>
      </c>
      <c r="E12" s="141">
        <f t="shared" si="0"/>
        <v>503.09999999999997</v>
      </c>
    </row>
    <row r="13" spans="1:5">
      <c r="A13" s="137">
        <v>8</v>
      </c>
      <c r="B13" s="160" t="s">
        <v>111</v>
      </c>
      <c r="C13" s="153">
        <v>4.5</v>
      </c>
      <c r="D13" s="137">
        <f t="shared" si="1"/>
        <v>43</v>
      </c>
      <c r="E13" s="141">
        <f t="shared" si="0"/>
        <v>193.5</v>
      </c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2623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66" t="s">
        <v>390</v>
      </c>
      <c r="C18" s="152">
        <v>29.9</v>
      </c>
      <c r="D18" s="137">
        <f>VLOOKUP(D4,завтрак_факт,3,FALSE)</f>
        <v>79</v>
      </c>
      <c r="E18" s="141">
        <f>C18*D18</f>
        <v>2362.1</v>
      </c>
    </row>
    <row r="19" spans="1:5">
      <c r="A19" s="137">
        <v>12</v>
      </c>
      <c r="B19" s="160" t="s">
        <v>391</v>
      </c>
      <c r="C19" s="153">
        <v>7.5</v>
      </c>
      <c r="D19" s="137">
        <f>D18</f>
        <v>79</v>
      </c>
      <c r="E19" s="141">
        <f>C19*D19</f>
        <v>592.5</v>
      </c>
    </row>
    <row r="20" spans="1:5">
      <c r="A20" s="137">
        <v>13</v>
      </c>
      <c r="B20" s="160" t="s">
        <v>61</v>
      </c>
      <c r="C20" s="152">
        <v>2.4</v>
      </c>
      <c r="D20" s="137">
        <f>D18</f>
        <v>79</v>
      </c>
      <c r="E20" s="141">
        <f>C20*D20</f>
        <v>189.6</v>
      </c>
    </row>
    <row r="21" spans="1:5">
      <c r="A21" s="137">
        <v>14</v>
      </c>
      <c r="B21" s="143" t="s">
        <v>367</v>
      </c>
      <c r="C21" s="153">
        <v>14</v>
      </c>
      <c r="D21" s="137">
        <f>D18</f>
        <v>79</v>
      </c>
      <c r="E21" s="141">
        <f>C21*D21</f>
        <v>1106</v>
      </c>
    </row>
    <row r="22" spans="1:5">
      <c r="A22" s="137">
        <v>15</v>
      </c>
      <c r="B22" s="160" t="s">
        <v>106</v>
      </c>
      <c r="C22" s="152">
        <v>7.2</v>
      </c>
      <c r="D22" s="137">
        <f>D18</f>
        <v>79</v>
      </c>
      <c r="E22" s="141">
        <f>C22*D22</f>
        <v>568.80000000000007</v>
      </c>
    </row>
    <row r="23" spans="1:5" ht="14.45" hidden="1" customHeight="1">
      <c r="A23" s="137">
        <v>16</v>
      </c>
      <c r="B23" s="160"/>
      <c r="C23" s="153"/>
      <c r="D23" s="137"/>
      <c r="E23" s="141"/>
    </row>
    <row r="24" spans="1:5" ht="14.45" hidden="1" customHeight="1">
      <c r="A24" s="137">
        <v>17</v>
      </c>
      <c r="B24" s="160"/>
      <c r="C24" s="153"/>
      <c r="D24" s="137"/>
      <c r="E24" s="141"/>
    </row>
    <row r="25" spans="1:5" ht="14.45" hidden="1" customHeight="1">
      <c r="A25" s="137">
        <v>18</v>
      </c>
      <c r="B25" s="160"/>
      <c r="C25" s="153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4819</v>
      </c>
    </row>
    <row r="28" spans="1:5">
      <c r="A28" s="136"/>
      <c r="B28" s="150"/>
      <c r="C28" s="212"/>
    </row>
    <row r="29" spans="1: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8"/>
  <dimension ref="A1:F1013"/>
  <sheetViews>
    <sheetView workbookViewId="0">
      <selection sqref="A1:E1"/>
    </sheetView>
  </sheetViews>
  <sheetFormatPr defaultColWidth="12.625" defaultRowHeight="15" customHeight="1"/>
  <cols>
    <col min="1" max="1" width="2.75" style="291" customWidth="1"/>
    <col min="2" max="2" width="31.625" style="291" customWidth="1"/>
    <col min="3" max="3" width="8.375" style="29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>
      <c r="A1" s="442" t="s">
        <v>320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13</v>
      </c>
      <c r="E4" s="404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43" t="s">
        <v>85</v>
      </c>
      <c r="C6" s="140">
        <v>11.595000000000001</v>
      </c>
      <c r="D6" s="137">
        <f>VLOOKUP(D4,Фактически_присутствующих,3,FALSE)</f>
        <v>0</v>
      </c>
      <c r="E6" s="141">
        <f t="shared" ref="E6:E12" si="0">C6*D6</f>
        <v>0</v>
      </c>
    </row>
    <row r="7" spans="1:5">
      <c r="A7" s="137">
        <v>2</v>
      </c>
      <c r="B7" s="143" t="s">
        <v>34</v>
      </c>
      <c r="C7" s="141">
        <v>19</v>
      </c>
      <c r="D7" s="137">
        <f>D6</f>
        <v>0</v>
      </c>
      <c r="E7" s="141">
        <f t="shared" si="0"/>
        <v>0</v>
      </c>
    </row>
    <row r="8" spans="1:5">
      <c r="A8" s="137">
        <v>3</v>
      </c>
      <c r="B8" s="143" t="s">
        <v>86</v>
      </c>
      <c r="C8" s="141">
        <v>2.4</v>
      </c>
      <c r="D8" s="137">
        <f>D6</f>
        <v>0</v>
      </c>
      <c r="E8" s="141">
        <f t="shared" si="0"/>
        <v>0</v>
      </c>
    </row>
    <row r="9" spans="1:5">
      <c r="A9" s="137">
        <v>4</v>
      </c>
      <c r="B9" s="143" t="s">
        <v>87</v>
      </c>
      <c r="C9" s="140">
        <v>23.938500000000001</v>
      </c>
      <c r="D9" s="137">
        <f>D6</f>
        <v>0</v>
      </c>
      <c r="E9" s="141">
        <f t="shared" si="0"/>
        <v>0</v>
      </c>
    </row>
    <row r="10" spans="1:5">
      <c r="A10" s="137">
        <v>5</v>
      </c>
      <c r="B10" s="143" t="s">
        <v>88</v>
      </c>
      <c r="C10" s="141">
        <v>1.05</v>
      </c>
      <c r="D10" s="137">
        <f>D6</f>
        <v>0</v>
      </c>
      <c r="E10" s="141">
        <f t="shared" si="0"/>
        <v>0</v>
      </c>
    </row>
    <row r="11" spans="1:5">
      <c r="A11" s="137">
        <v>6</v>
      </c>
      <c r="B11" s="144" t="s">
        <v>146</v>
      </c>
      <c r="C11" s="145">
        <v>0.77649999999999997</v>
      </c>
      <c r="D11" s="137">
        <f>D6</f>
        <v>0</v>
      </c>
      <c r="E11" s="141">
        <f t="shared" si="0"/>
        <v>0</v>
      </c>
    </row>
    <row r="12" spans="1:5">
      <c r="A12" s="137">
        <v>7</v>
      </c>
      <c r="B12" s="144" t="s">
        <v>15</v>
      </c>
      <c r="C12" s="154">
        <v>2.2400000000000002</v>
      </c>
      <c r="D12" s="137">
        <f>D6</f>
        <v>0</v>
      </c>
      <c r="E12" s="141">
        <f t="shared" si="0"/>
        <v>0</v>
      </c>
    </row>
    <row r="13" spans="1:5" ht="13.9" hidden="1" customHeight="1">
      <c r="A13" s="137">
        <v>8</v>
      </c>
      <c r="B13" s="155"/>
      <c r="C13" s="147"/>
      <c r="D13" s="137"/>
      <c r="E13" s="141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60.999999999999993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6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  <c r="F17" s="228"/>
    </row>
    <row r="18" spans="1:6">
      <c r="A18" s="137">
        <v>11</v>
      </c>
      <c r="B18" s="143" t="s">
        <v>392</v>
      </c>
      <c r="C18" s="140">
        <v>44.663800000000002</v>
      </c>
      <c r="D18" s="137">
        <f>VLOOKUP(D4,завтрак_факт,3,FALSE)</f>
        <v>104</v>
      </c>
      <c r="E18" s="141">
        <f t="shared" ref="E18:E22" si="1">C18*D18</f>
        <v>4645.0352000000003</v>
      </c>
      <c r="F18" s="228"/>
    </row>
    <row r="19" spans="1:6">
      <c r="A19" s="137">
        <v>12</v>
      </c>
      <c r="B19" s="143" t="s">
        <v>393</v>
      </c>
      <c r="C19" s="141">
        <v>4.5</v>
      </c>
      <c r="D19" s="137">
        <f>D18</f>
        <v>104</v>
      </c>
      <c r="E19" s="141">
        <f t="shared" si="1"/>
        <v>468</v>
      </c>
      <c r="F19" s="228"/>
    </row>
    <row r="20" spans="1:6">
      <c r="A20" s="137">
        <v>13</v>
      </c>
      <c r="B20" s="143" t="s">
        <v>363</v>
      </c>
      <c r="C20" s="141">
        <v>1.036</v>
      </c>
      <c r="D20" s="137">
        <f>D18</f>
        <v>104</v>
      </c>
      <c r="E20" s="141">
        <f t="shared" si="1"/>
        <v>107.744</v>
      </c>
      <c r="F20" s="228"/>
    </row>
    <row r="21" spans="1:6">
      <c r="A21" s="137">
        <v>14</v>
      </c>
      <c r="B21" s="143" t="s">
        <v>362</v>
      </c>
      <c r="C21" s="140">
        <v>4.8002000000000002</v>
      </c>
      <c r="D21" s="137">
        <f>D18</f>
        <v>104</v>
      </c>
      <c r="E21" s="141">
        <f t="shared" si="1"/>
        <v>499.22080000000005</v>
      </c>
      <c r="F21" s="228"/>
    </row>
    <row r="22" spans="1:6">
      <c r="A22" s="137">
        <v>15</v>
      </c>
      <c r="B22" s="143" t="s">
        <v>373</v>
      </c>
      <c r="C22" s="141">
        <v>6</v>
      </c>
      <c r="D22" s="137">
        <f>D18</f>
        <v>104</v>
      </c>
      <c r="E22" s="141">
        <f t="shared" si="1"/>
        <v>624</v>
      </c>
      <c r="F22" s="228"/>
    </row>
    <row r="23" spans="1:6" ht="13.9" hidden="1" customHeight="1">
      <c r="A23" s="137">
        <v>16</v>
      </c>
      <c r="B23" s="144"/>
      <c r="C23" s="145"/>
      <c r="D23" s="137"/>
      <c r="E23" s="141"/>
      <c r="F23" s="228"/>
    </row>
    <row r="24" spans="1:6" ht="13.9" hidden="1" customHeight="1">
      <c r="A24" s="137">
        <v>17</v>
      </c>
      <c r="B24" s="144"/>
      <c r="C24" s="154"/>
      <c r="D24" s="137"/>
      <c r="E24" s="141"/>
      <c r="F24" s="228"/>
    </row>
    <row r="25" spans="1:6" ht="13.9" hidden="1" customHeight="1">
      <c r="A25" s="137">
        <v>18</v>
      </c>
      <c r="B25" s="155"/>
      <c r="C25" s="147"/>
      <c r="D25" s="137"/>
      <c r="E25" s="141"/>
      <c r="F25" s="228"/>
    </row>
    <row r="26" spans="1:6">
      <c r="A26" s="137">
        <v>19</v>
      </c>
      <c r="B26" s="148"/>
      <c r="C26" s="147"/>
      <c r="D26" s="149"/>
      <c r="E26" s="147"/>
      <c r="F26" s="228"/>
    </row>
    <row r="27" spans="1:6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6344</v>
      </c>
      <c r="F27" s="228"/>
    </row>
    <row r="28" spans="1:6">
      <c r="A28" s="220"/>
      <c r="B28" s="221"/>
      <c r="C28" s="222"/>
      <c r="D28" s="223"/>
      <c r="E28" s="222"/>
      <c r="F28" s="228"/>
    </row>
    <row r="29" spans="1:6">
      <c r="A29" s="136"/>
      <c r="B29" s="290" t="s">
        <v>309</v>
      </c>
      <c r="C29" s="439" t="s">
        <v>310</v>
      </c>
      <c r="D29" s="439"/>
      <c r="E29" s="439"/>
    </row>
    <row r="30" spans="1:6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6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6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9"/>
  <dimension ref="A1:F995"/>
  <sheetViews>
    <sheetView workbookViewId="0">
      <selection activeCell="F39" sqref="F39"/>
    </sheetView>
  </sheetViews>
  <sheetFormatPr defaultColWidth="12.625" defaultRowHeight="15" customHeight="1"/>
  <cols>
    <col min="1" max="1" width="2.75" style="291" customWidth="1"/>
    <col min="2" max="2" width="30.375" style="291" customWidth="1"/>
    <col min="3" max="3" width="10.25" style="29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6" ht="15" customHeight="1">
      <c r="A1" s="442" t="s">
        <v>441</v>
      </c>
      <c r="B1" s="435"/>
      <c r="C1" s="435"/>
      <c r="D1" s="435"/>
      <c r="E1" s="435"/>
    </row>
    <row r="2" spans="1:6" ht="17.45" customHeight="1">
      <c r="A2" s="433" t="s">
        <v>321</v>
      </c>
      <c r="B2" s="433"/>
      <c r="C2" s="433"/>
      <c r="D2" s="433"/>
      <c r="E2" s="433"/>
    </row>
    <row r="3" spans="1:6" ht="13.9" customHeight="1">
      <c r="A3" s="436" t="str">
        <f>'Автомат. ввод'!N10</f>
        <v>МКОУ " СовхознаяСОШ"</v>
      </c>
      <c r="B3" s="436"/>
      <c r="C3" s="436"/>
      <c r="D3" s="436"/>
      <c r="E3" s="436"/>
    </row>
    <row r="4" spans="1:6" ht="18.75">
      <c r="A4" s="136"/>
      <c r="B4" s="266" t="s">
        <v>397</v>
      </c>
      <c r="C4" s="136"/>
      <c r="D4" s="217">
        <v>15</v>
      </c>
      <c r="E4" s="404" t="s">
        <v>431</v>
      </c>
    </row>
    <row r="5" spans="1:6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6">
      <c r="A6" s="137">
        <v>1</v>
      </c>
      <c r="B6" s="143" t="s">
        <v>91</v>
      </c>
      <c r="C6" s="152">
        <v>15.311999999999999</v>
      </c>
      <c r="D6" s="137">
        <f>VLOOKUP(D4,Фактически_присутствующих,3,FALSE)</f>
        <v>42</v>
      </c>
      <c r="E6" s="141">
        <f t="shared" ref="E6:E10" si="0">C6*D6</f>
        <v>643.10399999999993</v>
      </c>
    </row>
    <row r="7" spans="1:6">
      <c r="A7" s="137">
        <v>2</v>
      </c>
      <c r="B7" s="143" t="s">
        <v>92</v>
      </c>
      <c r="C7" s="152">
        <v>28.511500000000002</v>
      </c>
      <c r="D7" s="137">
        <f>D6</f>
        <v>42</v>
      </c>
      <c r="E7" s="141">
        <f t="shared" si="0"/>
        <v>1197.4830000000002</v>
      </c>
    </row>
    <row r="8" spans="1:6">
      <c r="A8" s="137">
        <v>3</v>
      </c>
      <c r="B8" s="143" t="s">
        <v>93</v>
      </c>
      <c r="C8" s="153">
        <v>14</v>
      </c>
      <c r="D8" s="137">
        <f>D6</f>
        <v>42</v>
      </c>
      <c r="E8" s="141">
        <f t="shared" si="0"/>
        <v>588</v>
      </c>
    </row>
    <row r="9" spans="1:6">
      <c r="A9" s="137">
        <v>4</v>
      </c>
      <c r="B9" s="168" t="s">
        <v>61</v>
      </c>
      <c r="C9" s="153">
        <v>2.4</v>
      </c>
      <c r="D9" s="137">
        <f>D6</f>
        <v>42</v>
      </c>
      <c r="E9" s="141">
        <f t="shared" si="0"/>
        <v>100.8</v>
      </c>
    </row>
    <row r="10" spans="1:6">
      <c r="A10" s="137">
        <v>5</v>
      </c>
      <c r="B10" s="143" t="s">
        <v>146</v>
      </c>
      <c r="C10" s="140">
        <v>0.77649999999999997</v>
      </c>
      <c r="D10" s="137">
        <f>D6</f>
        <v>42</v>
      </c>
      <c r="E10" s="141">
        <f t="shared" si="0"/>
        <v>32.613</v>
      </c>
    </row>
    <row r="11" spans="1:6">
      <c r="A11" s="137">
        <v>6</v>
      </c>
      <c r="B11" s="169"/>
      <c r="C11" s="170"/>
      <c r="D11" s="137"/>
      <c r="E11" s="141"/>
    </row>
    <row r="12" spans="1:6" ht="13.9" hidden="1" customHeight="1">
      <c r="A12" s="137">
        <v>7</v>
      </c>
      <c r="B12" s="169"/>
      <c r="C12" s="170"/>
      <c r="D12" s="137"/>
      <c r="E12" s="141"/>
    </row>
    <row r="13" spans="1:6" ht="13.9" hidden="1" customHeight="1">
      <c r="A13" s="137">
        <v>8</v>
      </c>
      <c r="B13" s="171"/>
      <c r="C13" s="147"/>
      <c r="D13" s="137"/>
      <c r="E13" s="141"/>
    </row>
    <row r="14" spans="1:6" ht="13.9" hidden="1" customHeight="1">
      <c r="A14" s="137">
        <v>9</v>
      </c>
      <c r="B14" s="148"/>
      <c r="C14" s="147"/>
      <c r="D14" s="149"/>
      <c r="E14" s="147"/>
    </row>
    <row r="15" spans="1:6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2562</v>
      </c>
    </row>
    <row r="16" spans="1:6" ht="12.6" customHeight="1">
      <c r="A16" s="136"/>
      <c r="B16" s="437" t="s">
        <v>400</v>
      </c>
      <c r="C16" s="437"/>
      <c r="D16" s="437"/>
      <c r="E16" s="437"/>
      <c r="F16" s="437"/>
    </row>
    <row r="17" spans="1:5" ht="15.75" customHeight="1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.6" customHeight="1">
      <c r="A18" s="137">
        <v>11</v>
      </c>
      <c r="B18" s="143" t="s">
        <v>85</v>
      </c>
      <c r="C18" s="140">
        <v>10.8</v>
      </c>
      <c r="D18" s="138">
        <f>VLOOKUP(D4,завтрак_факт,3,FALSE)</f>
        <v>86</v>
      </c>
      <c r="E18" s="141">
        <f>C18*D18</f>
        <v>928.80000000000007</v>
      </c>
    </row>
    <row r="19" spans="1:5" ht="15.75" customHeight="1">
      <c r="A19" s="137">
        <v>12</v>
      </c>
      <c r="B19" s="143" t="s">
        <v>361</v>
      </c>
      <c r="C19" s="140">
        <v>7.2</v>
      </c>
      <c r="D19" s="137">
        <f>D18</f>
        <v>86</v>
      </c>
      <c r="E19" s="141">
        <f t="shared" ref="E19:E23" si="1">C19*D19</f>
        <v>619.20000000000005</v>
      </c>
    </row>
    <row r="20" spans="1:5" ht="15.6" customHeight="1">
      <c r="A20" s="137">
        <v>13</v>
      </c>
      <c r="B20" s="143" t="s">
        <v>362</v>
      </c>
      <c r="C20" s="140">
        <v>4.8</v>
      </c>
      <c r="D20" s="137">
        <f>D18</f>
        <v>86</v>
      </c>
      <c r="E20" s="141">
        <f t="shared" si="1"/>
        <v>412.8</v>
      </c>
    </row>
    <row r="21" spans="1:5" ht="15.75" customHeight="1">
      <c r="A21" s="137">
        <v>14</v>
      </c>
      <c r="B21" s="168" t="s">
        <v>15</v>
      </c>
      <c r="C21" s="140">
        <v>7.2</v>
      </c>
      <c r="D21" s="137">
        <f>D18</f>
        <v>86</v>
      </c>
      <c r="E21" s="141">
        <f t="shared" si="1"/>
        <v>619.20000000000005</v>
      </c>
    </row>
    <row r="22" spans="1:5" ht="15.6" customHeight="1">
      <c r="A22" s="137">
        <v>15</v>
      </c>
      <c r="B22" s="143" t="s">
        <v>35</v>
      </c>
      <c r="C22" s="140">
        <v>8</v>
      </c>
      <c r="D22" s="137">
        <f>D18</f>
        <v>86</v>
      </c>
      <c r="E22" s="141">
        <f t="shared" si="1"/>
        <v>688</v>
      </c>
    </row>
    <row r="23" spans="1:5" ht="15.6" customHeight="1">
      <c r="A23" s="137">
        <v>16</v>
      </c>
      <c r="B23" s="143" t="s">
        <v>34</v>
      </c>
      <c r="C23" s="140">
        <v>23</v>
      </c>
      <c r="D23" s="137">
        <f>D19</f>
        <v>86</v>
      </c>
      <c r="E23" s="141">
        <f t="shared" si="1"/>
        <v>1978</v>
      </c>
    </row>
    <row r="24" spans="1:5" ht="15.75" hidden="1" customHeight="1">
      <c r="A24" s="137">
        <v>17</v>
      </c>
      <c r="B24" s="169"/>
      <c r="C24" s="170"/>
      <c r="D24" s="137"/>
      <c r="E24" s="141"/>
    </row>
    <row r="25" spans="1:5" ht="15.75" hidden="1" customHeight="1">
      <c r="A25" s="137">
        <v>18</v>
      </c>
      <c r="B25" s="171"/>
      <c r="C25" s="147"/>
      <c r="D25" s="137"/>
      <c r="E25" s="141"/>
    </row>
    <row r="26" spans="1:5" ht="15.75" customHeight="1">
      <c r="A26" s="137">
        <v>19</v>
      </c>
      <c r="B26" s="148"/>
      <c r="C26" s="147"/>
      <c r="D26" s="149"/>
      <c r="E26" s="147"/>
    </row>
    <row r="27" spans="1:5" ht="15.75" customHeight="1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5246</v>
      </c>
    </row>
    <row r="28" spans="1:5" ht="15.75" customHeight="1">
      <c r="A28" s="136"/>
      <c r="B28" s="150"/>
      <c r="C28" s="438"/>
      <c r="D28" s="438"/>
      <c r="E28" s="438"/>
    </row>
    <row r="29" spans="1:5" ht="15.75" customHeight="1">
      <c r="A29" s="136"/>
      <c r="B29" s="290" t="s">
        <v>309</v>
      </c>
      <c r="C29" s="439" t="s">
        <v>310</v>
      </c>
      <c r="D29" s="439"/>
      <c r="E29" s="439"/>
    </row>
    <row r="30" spans="1:5" ht="15.6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3.9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15" customHeight="1">
      <c r="B32" s="434"/>
      <c r="C32" s="433"/>
      <c r="D32" s="433"/>
      <c r="E32" s="433"/>
    </row>
    <row r="33" spans="2:2" ht="15.75" customHeight="1">
      <c r="B33" s="402" t="s">
        <v>435</v>
      </c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291" customWidth="1"/>
    <col min="2" max="2" width="31.625" style="291" customWidth="1"/>
    <col min="3" max="3" width="8.25" style="29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>
      <c r="A1" s="442" t="s">
        <v>442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16</v>
      </c>
      <c r="E4" s="218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8" t="s">
        <v>306</v>
      </c>
      <c r="E5" s="137" t="s">
        <v>307</v>
      </c>
    </row>
    <row r="6" spans="1:5">
      <c r="A6" s="137">
        <v>1</v>
      </c>
      <c r="B6" s="139" t="s">
        <v>95</v>
      </c>
      <c r="C6" s="140">
        <v>12.3835</v>
      </c>
      <c r="D6" s="137">
        <f>VLOOKUP(D4,Фактически_присутствующих,3,FALSE)</f>
        <v>42</v>
      </c>
      <c r="E6" s="141">
        <f t="shared" ref="E6:E12" si="0">C6*D6</f>
        <v>520.10699999999997</v>
      </c>
    </row>
    <row r="7" spans="1:5">
      <c r="A7" s="137">
        <v>2</v>
      </c>
      <c r="B7" s="142" t="s">
        <v>96</v>
      </c>
      <c r="C7" s="141">
        <v>28.75</v>
      </c>
      <c r="D7" s="137">
        <f>D6</f>
        <v>42</v>
      </c>
      <c r="E7" s="141">
        <f t="shared" si="0"/>
        <v>1207.5</v>
      </c>
    </row>
    <row r="8" spans="1:5">
      <c r="A8" s="137">
        <v>3</v>
      </c>
      <c r="B8" s="143" t="s">
        <v>97</v>
      </c>
      <c r="C8" s="141">
        <v>2.59</v>
      </c>
      <c r="D8" s="137">
        <f>D6</f>
        <v>42</v>
      </c>
      <c r="E8" s="141">
        <f t="shared" si="0"/>
        <v>108.78</v>
      </c>
    </row>
    <row r="9" spans="1:5">
      <c r="A9" s="137">
        <v>4</v>
      </c>
      <c r="B9" s="143" t="s">
        <v>61</v>
      </c>
      <c r="C9" s="141">
        <v>2.4</v>
      </c>
      <c r="D9" s="137">
        <f>D6</f>
        <v>42</v>
      </c>
      <c r="E9" s="141">
        <f t="shared" si="0"/>
        <v>100.8</v>
      </c>
    </row>
    <row r="10" spans="1:5">
      <c r="A10" s="137">
        <v>5</v>
      </c>
      <c r="B10" s="143" t="s">
        <v>98</v>
      </c>
      <c r="C10" s="141">
        <v>8.1</v>
      </c>
      <c r="D10" s="137">
        <f>D6</f>
        <v>42</v>
      </c>
      <c r="E10" s="141">
        <f t="shared" si="0"/>
        <v>340.2</v>
      </c>
    </row>
    <row r="11" spans="1:5">
      <c r="A11" s="137">
        <v>6</v>
      </c>
      <c r="B11" s="143" t="s">
        <v>99</v>
      </c>
      <c r="C11" s="141">
        <v>6</v>
      </c>
      <c r="D11" s="137">
        <f>D6</f>
        <v>42</v>
      </c>
      <c r="E11" s="141">
        <f t="shared" si="0"/>
        <v>252</v>
      </c>
    </row>
    <row r="12" spans="1:5">
      <c r="A12" s="137">
        <v>7</v>
      </c>
      <c r="B12" s="144" t="s">
        <v>146</v>
      </c>
      <c r="C12" s="145">
        <v>0.77649999999999997</v>
      </c>
      <c r="D12" s="137">
        <f>D6</f>
        <v>42</v>
      </c>
      <c r="E12" s="141">
        <f t="shared" si="0"/>
        <v>32.613</v>
      </c>
    </row>
    <row r="13" spans="1:5">
      <c r="A13" s="137">
        <v>8</v>
      </c>
      <c r="B13" s="146"/>
      <c r="C13" s="147"/>
      <c r="D13" s="137"/>
      <c r="E13" s="141"/>
    </row>
    <row r="14" spans="1:5" ht="13.9" hidden="1" customHeight="1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2561.9999999999995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8" t="s">
        <v>306</v>
      </c>
      <c r="E17" s="137" t="s">
        <v>307</v>
      </c>
    </row>
    <row r="18" spans="1:5">
      <c r="A18" s="137">
        <v>11</v>
      </c>
      <c r="B18" s="139" t="s">
        <v>365</v>
      </c>
      <c r="C18" s="140">
        <v>8.2200000000000006</v>
      </c>
      <c r="D18" s="137">
        <f>VLOOKUP(D4,завтрак_факт,3,FALSE)</f>
        <v>88</v>
      </c>
      <c r="E18" s="141">
        <f t="shared" ref="E18:E23" si="1">C18*D18</f>
        <v>723.36</v>
      </c>
    </row>
    <row r="19" spans="1:5">
      <c r="A19" s="137">
        <v>12</v>
      </c>
      <c r="B19" s="142" t="s">
        <v>366</v>
      </c>
      <c r="C19" s="141">
        <v>21</v>
      </c>
      <c r="D19" s="137">
        <f>D18</f>
        <v>88</v>
      </c>
      <c r="E19" s="141">
        <f t="shared" si="1"/>
        <v>1848</v>
      </c>
    </row>
    <row r="20" spans="1:5" ht="15" customHeight="1">
      <c r="A20" s="137">
        <v>13</v>
      </c>
      <c r="B20" s="143" t="s">
        <v>86</v>
      </c>
      <c r="C20" s="141">
        <v>2.4</v>
      </c>
      <c r="D20" s="137">
        <f>D18</f>
        <v>88</v>
      </c>
      <c r="E20" s="141">
        <f t="shared" si="1"/>
        <v>211.2</v>
      </c>
    </row>
    <row r="21" spans="1:5" ht="15" customHeight="1">
      <c r="A21" s="137">
        <v>14</v>
      </c>
      <c r="B21" s="143" t="s">
        <v>369</v>
      </c>
      <c r="C21" s="141">
        <v>5.38</v>
      </c>
      <c r="D21" s="137">
        <f>D18</f>
        <v>88</v>
      </c>
      <c r="E21" s="141">
        <f t="shared" si="1"/>
        <v>473.44</v>
      </c>
    </row>
    <row r="22" spans="1:5" ht="15" customHeight="1">
      <c r="A22" s="137">
        <v>15</v>
      </c>
      <c r="B22" s="143" t="s">
        <v>367</v>
      </c>
      <c r="C22" s="141">
        <v>14</v>
      </c>
      <c r="D22" s="137">
        <f>D18</f>
        <v>88</v>
      </c>
      <c r="E22" s="141">
        <f t="shared" si="1"/>
        <v>1232</v>
      </c>
    </row>
    <row r="23" spans="1:5" ht="15" customHeight="1">
      <c r="A23" s="137">
        <v>16</v>
      </c>
      <c r="B23" s="143" t="s">
        <v>368</v>
      </c>
      <c r="C23" s="141">
        <v>10</v>
      </c>
      <c r="D23" s="137">
        <f>D18</f>
        <v>88</v>
      </c>
      <c r="E23" s="141">
        <f t="shared" si="1"/>
        <v>880</v>
      </c>
    </row>
    <row r="24" spans="1:5" ht="15" customHeight="1">
      <c r="A24" s="137">
        <v>17</v>
      </c>
      <c r="B24" s="144"/>
      <c r="C24" s="145"/>
      <c r="D24" s="137"/>
      <c r="E24" s="141"/>
    </row>
    <row r="25" spans="1:5" ht="15" hidden="1" customHeight="1">
      <c r="A25" s="137">
        <v>18</v>
      </c>
      <c r="B25" s="146"/>
      <c r="C25" s="147"/>
      <c r="D25" s="137"/>
      <c r="E25" s="141"/>
    </row>
    <row r="26" spans="1:5" ht="15" hidden="1" customHeight="1">
      <c r="A26" s="137">
        <v>19</v>
      </c>
      <c r="B26" s="148"/>
      <c r="C26" s="147"/>
      <c r="D26" s="149"/>
      <c r="E26" s="147"/>
    </row>
    <row r="27" spans="1:5" ht="15" customHeight="1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5368</v>
      </c>
    </row>
    <row r="28" spans="1:5">
      <c r="A28" s="136"/>
      <c r="B28" s="150"/>
      <c r="C28" s="438"/>
      <c r="D28" s="438"/>
      <c r="E28" s="438"/>
    </row>
    <row r="29" spans="1: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1"/>
  <dimension ref="A1:E1016"/>
  <sheetViews>
    <sheetView workbookViewId="0">
      <selection sqref="A1:E1"/>
    </sheetView>
  </sheetViews>
  <sheetFormatPr defaultColWidth="12.625" defaultRowHeight="15" customHeight="1"/>
  <cols>
    <col min="1" max="1" width="2.75" style="291" customWidth="1"/>
    <col min="2" max="2" width="31.625" style="291" customWidth="1"/>
    <col min="3" max="3" width="8.375" style="291" bestFit="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>
      <c r="A1" s="442" t="s">
        <v>322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17</v>
      </c>
      <c r="E4" s="218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43" t="s">
        <v>101</v>
      </c>
      <c r="C6" s="152">
        <v>12.109</v>
      </c>
      <c r="D6" s="137">
        <f>VLOOKUP(D4,Фактически_присутствующих,3,FALSE)</f>
        <v>43</v>
      </c>
      <c r="E6" s="141">
        <f t="shared" ref="E6:E12" si="0">C6*D6</f>
        <v>520.68700000000001</v>
      </c>
    </row>
    <row r="7" spans="1:5">
      <c r="A7" s="137">
        <v>2</v>
      </c>
      <c r="B7" s="143" t="s">
        <v>102</v>
      </c>
      <c r="C7" s="152">
        <v>19.965</v>
      </c>
      <c r="D7" s="137">
        <f>D6</f>
        <v>43</v>
      </c>
      <c r="E7" s="141">
        <f t="shared" si="0"/>
        <v>858.495</v>
      </c>
    </row>
    <row r="8" spans="1:5">
      <c r="A8" s="137">
        <v>3</v>
      </c>
      <c r="B8" s="143" t="s">
        <v>103</v>
      </c>
      <c r="C8" s="153">
        <v>3.7494999999999998</v>
      </c>
      <c r="D8" s="137">
        <f>D6</f>
        <v>43</v>
      </c>
      <c r="E8" s="141">
        <f t="shared" si="0"/>
        <v>161.2285</v>
      </c>
    </row>
    <row r="9" spans="1:5">
      <c r="A9" s="137">
        <v>4</v>
      </c>
      <c r="B9" s="143" t="s">
        <v>61</v>
      </c>
      <c r="C9" s="153">
        <v>2.4</v>
      </c>
      <c r="D9" s="137">
        <f>D6</f>
        <v>43</v>
      </c>
      <c r="E9" s="141">
        <f t="shared" si="0"/>
        <v>103.2</v>
      </c>
    </row>
    <row r="10" spans="1:5">
      <c r="A10" s="137">
        <v>5</v>
      </c>
      <c r="B10" s="143" t="s">
        <v>93</v>
      </c>
      <c r="C10" s="153">
        <v>14</v>
      </c>
      <c r="D10" s="137">
        <f>D6</f>
        <v>43</v>
      </c>
      <c r="E10" s="141">
        <f t="shared" si="0"/>
        <v>602</v>
      </c>
    </row>
    <row r="11" spans="1:5">
      <c r="A11" s="137">
        <v>6</v>
      </c>
      <c r="B11" s="144" t="s">
        <v>312</v>
      </c>
      <c r="C11" s="145">
        <v>0.77649999999999997</v>
      </c>
      <c r="D11" s="137">
        <f>D6</f>
        <v>43</v>
      </c>
      <c r="E11" s="141">
        <f t="shared" si="0"/>
        <v>33.389499999999998</v>
      </c>
    </row>
    <row r="12" spans="1:5">
      <c r="A12" s="137">
        <v>7</v>
      </c>
      <c r="B12" s="144" t="s">
        <v>114</v>
      </c>
      <c r="C12" s="154">
        <v>8</v>
      </c>
      <c r="D12" s="137">
        <f>D6</f>
        <v>43</v>
      </c>
      <c r="E12" s="141">
        <f t="shared" si="0"/>
        <v>344</v>
      </c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60.999999999999993</v>
      </c>
      <c r="D15" s="149"/>
      <c r="E15" s="147">
        <f>SUM(E6:E14)</f>
        <v>2623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43" t="s">
        <v>143</v>
      </c>
      <c r="C18" s="152">
        <v>28.3</v>
      </c>
      <c r="D18" s="137">
        <f>VLOOKUP(D4,завтрак_факт,3,FALSE)</f>
        <v>90</v>
      </c>
      <c r="E18" s="141">
        <f t="shared" ref="E18:E23" si="1">C18*D18</f>
        <v>2547</v>
      </c>
    </row>
    <row r="19" spans="1:5">
      <c r="A19" s="137">
        <v>12</v>
      </c>
      <c r="B19" s="143" t="s">
        <v>110</v>
      </c>
      <c r="C19" s="152">
        <v>4.3</v>
      </c>
      <c r="D19" s="137">
        <f>D18</f>
        <v>90</v>
      </c>
      <c r="E19" s="141">
        <f t="shared" si="1"/>
        <v>387</v>
      </c>
    </row>
    <row r="20" spans="1:5">
      <c r="A20" s="137">
        <v>13</v>
      </c>
      <c r="B20" s="143" t="s">
        <v>83</v>
      </c>
      <c r="C20" s="153">
        <v>10.8</v>
      </c>
      <c r="D20" s="137">
        <f>D18</f>
        <v>90</v>
      </c>
      <c r="E20" s="141">
        <f t="shared" si="1"/>
        <v>972.00000000000011</v>
      </c>
    </row>
    <row r="21" spans="1:5">
      <c r="A21" s="137">
        <v>14</v>
      </c>
      <c r="B21" s="143" t="s">
        <v>114</v>
      </c>
      <c r="C21" s="153">
        <v>8</v>
      </c>
      <c r="D21" s="137">
        <f>D18</f>
        <v>90</v>
      </c>
      <c r="E21" s="141">
        <f t="shared" si="1"/>
        <v>720</v>
      </c>
    </row>
    <row r="22" spans="1:5">
      <c r="A22" s="137">
        <v>15</v>
      </c>
      <c r="B22" s="143" t="s">
        <v>61</v>
      </c>
      <c r="C22" s="153">
        <v>2.4</v>
      </c>
      <c r="D22" s="137">
        <f>D18</f>
        <v>90</v>
      </c>
      <c r="E22" s="141">
        <f t="shared" si="1"/>
        <v>216</v>
      </c>
    </row>
    <row r="23" spans="1:5">
      <c r="A23" s="137">
        <v>16</v>
      </c>
      <c r="B23" s="144" t="s">
        <v>98</v>
      </c>
      <c r="C23" s="145">
        <v>7.2</v>
      </c>
      <c r="D23" s="137">
        <f>D18</f>
        <v>90</v>
      </c>
      <c r="E23" s="141">
        <f t="shared" si="1"/>
        <v>648</v>
      </c>
    </row>
    <row r="24" spans="1:5" ht="13.9" hidden="1" customHeight="1">
      <c r="A24" s="137">
        <v>17</v>
      </c>
      <c r="B24" s="144"/>
      <c r="C24" s="154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61.000000000000007</v>
      </c>
      <c r="D27" s="149"/>
      <c r="E27" s="147">
        <f>SUM(E18:E26)</f>
        <v>5490</v>
      </c>
    </row>
    <row r="28" spans="1:5">
      <c r="A28" s="220"/>
      <c r="B28" s="221"/>
      <c r="C28" s="222"/>
      <c r="D28" s="223"/>
      <c r="E28" s="222"/>
    </row>
    <row r="29" spans="1:5">
      <c r="A29" s="136"/>
      <c r="B29" s="290" t="s">
        <v>309</v>
      </c>
      <c r="C29" s="439" t="s">
        <v>310</v>
      </c>
      <c r="D29" s="439"/>
      <c r="E29" s="439"/>
    </row>
    <row r="30" spans="1:5" ht="15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30.6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22.9" customHeight="1">
      <c r="B32" s="434"/>
      <c r="C32" s="433"/>
      <c r="D32" s="433"/>
      <c r="E32" s="433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291" customWidth="1"/>
    <col min="2" max="2" width="31.625" style="291" customWidth="1"/>
    <col min="3" max="3" width="8.375" style="291" customWidth="1"/>
    <col min="4" max="4" width="11.625" style="291" customWidth="1"/>
    <col min="5" max="5" width="10.75" style="291" bestFit="1" customWidth="1"/>
    <col min="6" max="26" width="7.625" style="291" customWidth="1"/>
    <col min="27" max="16384" width="12.625" style="291"/>
  </cols>
  <sheetData>
    <row r="1" spans="1:5">
      <c r="A1" s="442" t="s">
        <v>323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18</v>
      </c>
      <c r="E4" s="218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43" t="s">
        <v>70</v>
      </c>
      <c r="C6" s="140">
        <v>13.97</v>
      </c>
      <c r="D6" s="137">
        <f>VLOOKUP(D4,Фактически_присутствующих,3,FALSE)</f>
        <v>42</v>
      </c>
      <c r="E6" s="141">
        <f t="shared" ref="E6:E12" si="0">C6*D6</f>
        <v>586.74</v>
      </c>
    </row>
    <row r="7" spans="1:5">
      <c r="A7" s="137">
        <v>2</v>
      </c>
      <c r="B7" s="143" t="s">
        <v>71</v>
      </c>
      <c r="C7" s="140">
        <v>15.321999999999999</v>
      </c>
      <c r="D7" s="137">
        <f>D6</f>
        <v>42</v>
      </c>
      <c r="E7" s="141">
        <f t="shared" si="0"/>
        <v>643.524</v>
      </c>
    </row>
    <row r="8" spans="1:5">
      <c r="A8" s="137">
        <v>3</v>
      </c>
      <c r="B8" s="143" t="s">
        <v>313</v>
      </c>
      <c r="C8" s="140">
        <v>5.8380000000000001</v>
      </c>
      <c r="D8" s="137">
        <f>D6</f>
        <v>42</v>
      </c>
      <c r="E8" s="141">
        <f t="shared" si="0"/>
        <v>245.196</v>
      </c>
    </row>
    <row r="9" spans="1:5">
      <c r="A9" s="137">
        <v>4</v>
      </c>
      <c r="B9" s="143" t="s">
        <v>72</v>
      </c>
      <c r="C9" s="141">
        <v>3.47</v>
      </c>
      <c r="D9" s="137">
        <f>D6</f>
        <v>42</v>
      </c>
      <c r="E9" s="141">
        <f t="shared" si="0"/>
        <v>145.74</v>
      </c>
    </row>
    <row r="10" spans="1:5">
      <c r="A10" s="137">
        <v>5</v>
      </c>
      <c r="B10" s="143" t="s">
        <v>61</v>
      </c>
      <c r="C10" s="141">
        <v>2.4</v>
      </c>
      <c r="D10" s="137">
        <f t="shared" ref="D10:D12" si="1">D7</f>
        <v>42</v>
      </c>
      <c r="E10" s="141">
        <f t="shared" si="0"/>
        <v>100.8</v>
      </c>
    </row>
    <row r="11" spans="1:5">
      <c r="A11" s="137">
        <v>6</v>
      </c>
      <c r="B11" s="143" t="s">
        <v>56</v>
      </c>
      <c r="C11" s="141">
        <v>10</v>
      </c>
      <c r="D11" s="137">
        <f t="shared" si="1"/>
        <v>42</v>
      </c>
      <c r="E11" s="141">
        <f t="shared" si="0"/>
        <v>420</v>
      </c>
    </row>
    <row r="12" spans="1:5">
      <c r="A12" s="137">
        <v>7</v>
      </c>
      <c r="B12" s="143" t="s">
        <v>73</v>
      </c>
      <c r="C12" s="141">
        <v>10</v>
      </c>
      <c r="D12" s="137">
        <f t="shared" si="1"/>
        <v>42</v>
      </c>
      <c r="E12" s="141">
        <f t="shared" si="0"/>
        <v>420</v>
      </c>
    </row>
    <row r="13" spans="1:5" ht="13.9" hidden="1" customHeight="1">
      <c r="A13" s="137">
        <v>8</v>
      </c>
      <c r="B13" s="155"/>
      <c r="C13" s="147"/>
      <c r="D13" s="137"/>
      <c r="E13" s="141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2562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43" t="s">
        <v>374</v>
      </c>
      <c r="C18" s="140">
        <v>23.724</v>
      </c>
      <c r="D18" s="137">
        <f>VLOOKUP(D4,завтрак_факт,3,FALSE)</f>
        <v>89</v>
      </c>
      <c r="E18" s="141">
        <f t="shared" ref="E18:E22" si="2">C18*D18</f>
        <v>2111.4360000000001</v>
      </c>
    </row>
    <row r="19" spans="1:5">
      <c r="A19" s="137">
        <v>12</v>
      </c>
      <c r="B19" s="143" t="s">
        <v>375</v>
      </c>
      <c r="C19" s="140">
        <v>15.784000000000001</v>
      </c>
      <c r="D19" s="137">
        <f>D18</f>
        <v>89</v>
      </c>
      <c r="E19" s="141">
        <f t="shared" si="2"/>
        <v>1404.7760000000001</v>
      </c>
    </row>
    <row r="20" spans="1:5">
      <c r="A20" s="137">
        <v>13</v>
      </c>
      <c r="B20" s="143" t="s">
        <v>86</v>
      </c>
      <c r="C20" s="140">
        <v>2.4</v>
      </c>
      <c r="D20" s="137">
        <f>D18</f>
        <v>89</v>
      </c>
      <c r="E20" s="141">
        <f t="shared" si="2"/>
        <v>213.6</v>
      </c>
    </row>
    <row r="21" spans="1:5">
      <c r="A21" s="137">
        <v>14</v>
      </c>
      <c r="B21" s="143" t="s">
        <v>363</v>
      </c>
      <c r="C21" s="140">
        <v>1.0920000000000001</v>
      </c>
      <c r="D21" s="137">
        <f>D18</f>
        <v>89</v>
      </c>
      <c r="E21" s="141">
        <f t="shared" si="2"/>
        <v>97.188000000000002</v>
      </c>
    </row>
    <row r="22" spans="1:5">
      <c r="A22" s="137">
        <v>15</v>
      </c>
      <c r="B22" s="143" t="s">
        <v>376</v>
      </c>
      <c r="C22" s="141">
        <v>18</v>
      </c>
      <c r="D22" s="137">
        <f t="shared" ref="D22" si="3">D19</f>
        <v>89</v>
      </c>
      <c r="E22" s="141">
        <f t="shared" si="2"/>
        <v>1602</v>
      </c>
    </row>
    <row r="23" spans="1:5" ht="13.9" hidden="1" customHeight="1">
      <c r="A23" s="137">
        <v>16</v>
      </c>
      <c r="B23" s="143"/>
      <c r="C23" s="141"/>
      <c r="D23" s="137"/>
      <c r="E23" s="141"/>
    </row>
    <row r="24" spans="1:5" ht="13.9" hidden="1" customHeight="1">
      <c r="A24" s="137">
        <v>17</v>
      </c>
      <c r="B24" s="143"/>
      <c r="C24" s="141"/>
      <c r="D24" s="137"/>
      <c r="E24" s="141"/>
    </row>
    <row r="25" spans="1:5" ht="13.9" hidden="1" customHeight="1">
      <c r="A25" s="137">
        <v>18</v>
      </c>
      <c r="B25" s="155"/>
      <c r="C25" s="147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5429</v>
      </c>
    </row>
    <row r="28" spans="1:5">
      <c r="A28" s="220"/>
      <c r="B28" s="221"/>
      <c r="C28" s="222"/>
      <c r="D28" s="223"/>
      <c r="E28" s="222"/>
    </row>
    <row r="29" spans="1: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3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291" customWidth="1"/>
    <col min="2" max="2" width="31.625" style="291" customWidth="1"/>
    <col min="3" max="3" width="8.375" style="291" bestFit="1" customWidth="1"/>
    <col min="4" max="4" width="9.87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>
      <c r="A1" s="442" t="s">
        <v>324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56"/>
      <c r="B4" s="266" t="s">
        <v>397</v>
      </c>
      <c r="C4" s="156"/>
      <c r="D4" s="217">
        <v>19</v>
      </c>
      <c r="E4" s="218" t="s">
        <v>431</v>
      </c>
    </row>
    <row r="5" spans="1: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>
      <c r="A6" s="138">
        <v>1</v>
      </c>
      <c r="B6" s="143" t="s">
        <v>81</v>
      </c>
      <c r="C6" s="157">
        <v>10.128</v>
      </c>
      <c r="D6" s="138">
        <f>VLOOKUP(D4,Фактически_присутствующих,3,FALSE)</f>
        <v>42</v>
      </c>
      <c r="E6" s="154">
        <f t="shared" ref="E6:E11" si="0">C6*D6</f>
        <v>425.37599999999998</v>
      </c>
    </row>
    <row r="7" spans="1:5">
      <c r="A7" s="138">
        <v>2</v>
      </c>
      <c r="B7" s="143" t="s">
        <v>422</v>
      </c>
      <c r="C7" s="157">
        <v>25.672000000000001</v>
      </c>
      <c r="D7" s="138">
        <f>D6</f>
        <v>42</v>
      </c>
      <c r="E7" s="154">
        <f t="shared" si="0"/>
        <v>1078.2239999999999</v>
      </c>
    </row>
    <row r="8" spans="1:5">
      <c r="A8" s="138">
        <v>3</v>
      </c>
      <c r="B8" s="143" t="s">
        <v>61</v>
      </c>
      <c r="C8" s="158">
        <v>2.4</v>
      </c>
      <c r="D8" s="138">
        <f>D6</f>
        <v>42</v>
      </c>
      <c r="E8" s="154">
        <f t="shared" si="0"/>
        <v>100.8</v>
      </c>
    </row>
    <row r="9" spans="1:5">
      <c r="A9" s="138">
        <v>4</v>
      </c>
      <c r="B9" s="143" t="s">
        <v>82</v>
      </c>
      <c r="C9" s="158">
        <v>6</v>
      </c>
      <c r="D9" s="138">
        <f>D6</f>
        <v>42</v>
      </c>
      <c r="E9" s="154">
        <f t="shared" si="0"/>
        <v>252</v>
      </c>
    </row>
    <row r="10" spans="1:5">
      <c r="A10" s="138">
        <v>5</v>
      </c>
      <c r="B10" s="313" t="s">
        <v>430</v>
      </c>
      <c r="C10" s="158">
        <v>6</v>
      </c>
      <c r="D10" s="138">
        <f>D6</f>
        <v>42</v>
      </c>
      <c r="E10" s="154">
        <f t="shared" si="0"/>
        <v>252</v>
      </c>
    </row>
    <row r="11" spans="1:5">
      <c r="A11" s="138">
        <v>6</v>
      </c>
      <c r="B11" s="143" t="s">
        <v>83</v>
      </c>
      <c r="C11" s="158">
        <v>10.8</v>
      </c>
      <c r="D11" s="138">
        <f>D6</f>
        <v>42</v>
      </c>
      <c r="E11" s="154">
        <f t="shared" si="0"/>
        <v>453.6</v>
      </c>
    </row>
    <row r="12" spans="1:5" ht="13.9" hidden="1" customHeight="1">
      <c r="A12" s="138">
        <v>7</v>
      </c>
      <c r="B12" s="144"/>
      <c r="C12" s="159"/>
      <c r="D12" s="138"/>
      <c r="E12" s="154"/>
    </row>
    <row r="13" spans="1:5" ht="13.9" hidden="1" customHeight="1">
      <c r="A13" s="138">
        <v>8</v>
      </c>
      <c r="B13" s="155"/>
      <c r="C13" s="154"/>
      <c r="D13" s="138"/>
      <c r="E13" s="154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2561.9999999999995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>
      <c r="A18" s="138">
        <v>11</v>
      </c>
      <c r="B18" s="143" t="s">
        <v>417</v>
      </c>
      <c r="C18" s="157">
        <v>23.943000000000001</v>
      </c>
      <c r="D18" s="138">
        <f>VLOOKUP(D4,завтрак_факт,3,FALSE)</f>
        <v>88</v>
      </c>
      <c r="E18" s="154">
        <f t="shared" ref="E18:E23" si="1">C18*D18</f>
        <v>2106.9839999999999</v>
      </c>
    </row>
    <row r="19" spans="1:5">
      <c r="A19" s="138">
        <v>12</v>
      </c>
      <c r="B19" s="143" t="s">
        <v>103</v>
      </c>
      <c r="C19" s="157">
        <v>4.6117999999999997</v>
      </c>
      <c r="D19" s="138">
        <f>D18</f>
        <v>88</v>
      </c>
      <c r="E19" s="154">
        <f t="shared" si="1"/>
        <v>405.83839999999998</v>
      </c>
    </row>
    <row r="20" spans="1:5">
      <c r="A20" s="138">
        <v>13</v>
      </c>
      <c r="B20" s="143" t="s">
        <v>61</v>
      </c>
      <c r="C20" s="158">
        <v>2.4</v>
      </c>
      <c r="D20" s="138">
        <f>D18</f>
        <v>88</v>
      </c>
      <c r="E20" s="154">
        <f t="shared" si="1"/>
        <v>211.2</v>
      </c>
    </row>
    <row r="21" spans="1:5">
      <c r="A21" s="138">
        <v>14</v>
      </c>
      <c r="B21" s="143" t="s">
        <v>145</v>
      </c>
      <c r="C21" s="158">
        <v>21.6</v>
      </c>
      <c r="D21" s="138">
        <f>D18</f>
        <v>88</v>
      </c>
      <c r="E21" s="154">
        <f t="shared" si="1"/>
        <v>1900.8000000000002</v>
      </c>
    </row>
    <row r="22" spans="1:5">
      <c r="A22" s="138">
        <v>15</v>
      </c>
      <c r="B22" s="143" t="s">
        <v>377</v>
      </c>
      <c r="C22" s="157">
        <v>3.4952000000000001</v>
      </c>
      <c r="D22" s="138">
        <f>D18</f>
        <v>88</v>
      </c>
      <c r="E22" s="154">
        <f t="shared" si="1"/>
        <v>307.57760000000002</v>
      </c>
    </row>
    <row r="23" spans="1:5">
      <c r="A23" s="138">
        <v>16</v>
      </c>
      <c r="B23" s="143" t="s">
        <v>378</v>
      </c>
      <c r="C23" s="158">
        <v>4.95</v>
      </c>
      <c r="D23" s="138">
        <f>D18</f>
        <v>88</v>
      </c>
      <c r="E23" s="154">
        <f t="shared" si="1"/>
        <v>435.6</v>
      </c>
    </row>
    <row r="24" spans="1:5" ht="13.9" hidden="1" customHeight="1">
      <c r="A24" s="138">
        <v>17</v>
      </c>
      <c r="B24" s="144"/>
      <c r="C24" s="159"/>
      <c r="D24" s="138"/>
      <c r="E24" s="154"/>
    </row>
    <row r="25" spans="1:5" ht="13.9" hidden="1" customHeight="1">
      <c r="A25" s="138">
        <v>18</v>
      </c>
      <c r="B25" s="155"/>
      <c r="C25" s="154"/>
      <c r="D25" s="138"/>
      <c r="E25" s="154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5368</v>
      </c>
    </row>
    <row r="28" spans="1:5">
      <c r="A28" s="220"/>
      <c r="B28" s="221"/>
      <c r="C28" s="222"/>
      <c r="D28" s="223"/>
      <c r="E28" s="222"/>
    </row>
    <row r="29" spans="1:5" ht="21" customHeight="1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3" spans="2:2" ht="15" customHeight="1">
      <c r="B33" s="150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54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291" customWidth="1"/>
    <col min="2" max="2" width="31.625" style="291" customWidth="1"/>
    <col min="3" max="3" width="8.375" style="29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>
      <c r="A1" s="442" t="s">
        <v>325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20</v>
      </c>
      <c r="E4" s="218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60" t="s">
        <v>112</v>
      </c>
      <c r="C6" s="152">
        <v>10.42</v>
      </c>
      <c r="D6" s="137">
        <f>VLOOKUP(D4,Фактически_присутствующих,3,FALSE)</f>
        <v>0</v>
      </c>
      <c r="E6" s="141">
        <f t="shared" ref="E6:E11" si="0">C6*D6</f>
        <v>0</v>
      </c>
    </row>
    <row r="7" spans="1:5">
      <c r="A7" s="137">
        <v>2</v>
      </c>
      <c r="B7" s="160" t="s">
        <v>149</v>
      </c>
      <c r="C7" s="152">
        <v>21.07</v>
      </c>
      <c r="D7" s="137">
        <f>D6</f>
        <v>0</v>
      </c>
      <c r="E7" s="141">
        <f t="shared" si="0"/>
        <v>0</v>
      </c>
    </row>
    <row r="8" spans="1:5">
      <c r="A8" s="137">
        <v>3</v>
      </c>
      <c r="B8" s="160" t="s">
        <v>113</v>
      </c>
      <c r="C8" s="153">
        <v>8.31</v>
      </c>
      <c r="D8" s="137">
        <f>D6</f>
        <v>0</v>
      </c>
      <c r="E8" s="141">
        <f t="shared" si="0"/>
        <v>0</v>
      </c>
    </row>
    <row r="9" spans="1:5">
      <c r="A9" s="137">
        <v>4</v>
      </c>
      <c r="B9" s="160" t="s">
        <v>61</v>
      </c>
      <c r="C9" s="153">
        <v>2.4</v>
      </c>
      <c r="D9" s="137">
        <f>D6</f>
        <v>0</v>
      </c>
      <c r="E9" s="141">
        <f t="shared" si="0"/>
        <v>0</v>
      </c>
    </row>
    <row r="10" spans="1:5">
      <c r="A10" s="137">
        <v>5</v>
      </c>
      <c r="B10" s="160" t="s">
        <v>114</v>
      </c>
      <c r="C10" s="153">
        <v>8</v>
      </c>
      <c r="D10" s="137">
        <f>D6</f>
        <v>0</v>
      </c>
      <c r="E10" s="141">
        <f t="shared" si="0"/>
        <v>0</v>
      </c>
    </row>
    <row r="11" spans="1:5">
      <c r="A11" s="137">
        <v>6</v>
      </c>
      <c r="B11" s="160" t="s">
        <v>115</v>
      </c>
      <c r="C11" s="153">
        <v>10.8</v>
      </c>
      <c r="D11" s="137">
        <f>D6</f>
        <v>0</v>
      </c>
      <c r="E11" s="141">
        <f t="shared" si="0"/>
        <v>0</v>
      </c>
    </row>
    <row r="12" spans="1:5" ht="13.9" hidden="1" customHeight="1">
      <c r="A12" s="137">
        <v>7</v>
      </c>
      <c r="B12" s="155"/>
      <c r="C12" s="16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60" t="s">
        <v>370</v>
      </c>
      <c r="C18" s="153">
        <v>16.861999999999998</v>
      </c>
      <c r="D18" s="137">
        <f>VLOOKUP(D4,завтрак_факт,3,FALSE)</f>
        <v>100</v>
      </c>
      <c r="E18" s="141">
        <f t="shared" ref="E18:E23" si="1">C18*D18</f>
        <v>1686.1999999999998</v>
      </c>
    </row>
    <row r="19" spans="1:5">
      <c r="A19" s="137">
        <v>12</v>
      </c>
      <c r="B19" s="160" t="s">
        <v>371</v>
      </c>
      <c r="C19" s="153">
        <v>2.738</v>
      </c>
      <c r="D19" s="137">
        <f>D18</f>
        <v>100</v>
      </c>
      <c r="E19" s="141">
        <f t="shared" si="1"/>
        <v>273.8</v>
      </c>
    </row>
    <row r="20" spans="1:5">
      <c r="A20" s="137">
        <v>13</v>
      </c>
      <c r="B20" s="160" t="s">
        <v>372</v>
      </c>
      <c r="C20" s="153">
        <v>20</v>
      </c>
      <c r="D20" s="137">
        <f>D18</f>
        <v>100</v>
      </c>
      <c r="E20" s="141">
        <f t="shared" si="1"/>
        <v>2000</v>
      </c>
    </row>
    <row r="21" spans="1:5">
      <c r="A21" s="137">
        <v>14</v>
      </c>
      <c r="B21" s="160" t="s">
        <v>61</v>
      </c>
      <c r="C21" s="153">
        <v>2.4</v>
      </c>
      <c r="D21" s="137">
        <f>D18</f>
        <v>100</v>
      </c>
      <c r="E21" s="141">
        <f t="shared" si="1"/>
        <v>240</v>
      </c>
    </row>
    <row r="22" spans="1:5">
      <c r="A22" s="137">
        <v>15</v>
      </c>
      <c r="B22" s="160" t="s">
        <v>99</v>
      </c>
      <c r="C22" s="153">
        <v>6</v>
      </c>
      <c r="D22" s="137">
        <f>D18</f>
        <v>100</v>
      </c>
      <c r="E22" s="141">
        <f t="shared" si="1"/>
        <v>600</v>
      </c>
    </row>
    <row r="23" spans="1:5">
      <c r="A23" s="137">
        <v>16</v>
      </c>
      <c r="B23" s="160" t="s">
        <v>373</v>
      </c>
      <c r="C23" s="153">
        <v>13</v>
      </c>
      <c r="D23" s="137">
        <f>D18</f>
        <v>100</v>
      </c>
      <c r="E23" s="141">
        <f t="shared" si="1"/>
        <v>1300</v>
      </c>
    </row>
    <row r="24" spans="1:5" ht="13.9" hidden="1" customHeight="1">
      <c r="A24" s="137">
        <v>17</v>
      </c>
      <c r="B24" s="155"/>
      <c r="C24" s="16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60.999999999999993</v>
      </c>
      <c r="D27" s="149"/>
      <c r="E27" s="147">
        <f>SUM(E18:E26)</f>
        <v>6100</v>
      </c>
    </row>
    <row r="28" spans="1:5">
      <c r="A28" s="220"/>
      <c r="B28" s="221"/>
      <c r="C28" s="222"/>
      <c r="D28" s="223"/>
      <c r="E28" s="222"/>
    </row>
    <row r="29" spans="1: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06" customWidth="1"/>
    <col min="2" max="2" width="31.625" style="306" customWidth="1"/>
    <col min="3" max="3" width="8.375" style="306" customWidth="1"/>
    <col min="4" max="4" width="11.625" style="306" customWidth="1"/>
    <col min="5" max="5" width="11.625" style="306" bestFit="1" customWidth="1"/>
    <col min="6" max="26" width="7.625" style="306" customWidth="1"/>
    <col min="27" max="16384" width="12.625" style="306"/>
  </cols>
  <sheetData>
    <row r="1" spans="1:5">
      <c r="A1" s="442" t="s">
        <v>326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22</v>
      </c>
      <c r="E4" s="218" t="s">
        <v>431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60" t="s">
        <v>116</v>
      </c>
      <c r="C6" s="152">
        <v>14.698</v>
      </c>
      <c r="D6" s="137">
        <f>VLOOKUP(D4,Фактически_присутствующих,3,FALSE)</f>
        <v>40</v>
      </c>
      <c r="E6" s="141">
        <f t="shared" ref="E6:E11" si="0">C6*D6</f>
        <v>587.92000000000007</v>
      </c>
    </row>
    <row r="7" spans="1:5">
      <c r="A7" s="137">
        <v>2</v>
      </c>
      <c r="B7" s="160" t="s">
        <v>421</v>
      </c>
      <c r="C7" s="152">
        <v>25.372</v>
      </c>
      <c r="D7" s="137">
        <f>D6</f>
        <v>40</v>
      </c>
      <c r="E7" s="141">
        <f t="shared" si="0"/>
        <v>1014.88</v>
      </c>
    </row>
    <row r="8" spans="1:5">
      <c r="A8" s="137">
        <v>3</v>
      </c>
      <c r="B8" s="160" t="s">
        <v>117</v>
      </c>
      <c r="C8" s="152">
        <v>3.53</v>
      </c>
      <c r="D8" s="137">
        <f>D6</f>
        <v>40</v>
      </c>
      <c r="E8" s="141">
        <f t="shared" si="0"/>
        <v>141.19999999999999</v>
      </c>
    </row>
    <row r="9" spans="1:5">
      <c r="A9" s="137">
        <v>4</v>
      </c>
      <c r="B9" s="160" t="s">
        <v>61</v>
      </c>
      <c r="C9" s="153">
        <v>2.4</v>
      </c>
      <c r="D9" s="137">
        <f>D6</f>
        <v>40</v>
      </c>
      <c r="E9" s="141">
        <f t="shared" si="0"/>
        <v>96</v>
      </c>
    </row>
    <row r="10" spans="1:5">
      <c r="A10" s="137">
        <v>5</v>
      </c>
      <c r="B10" s="160" t="s">
        <v>93</v>
      </c>
      <c r="C10" s="153">
        <v>6</v>
      </c>
      <c r="D10" s="137">
        <f>D6</f>
        <v>40</v>
      </c>
      <c r="E10" s="141">
        <f t="shared" si="0"/>
        <v>240</v>
      </c>
    </row>
    <row r="11" spans="1:5">
      <c r="A11" s="137">
        <v>6</v>
      </c>
      <c r="B11" s="160" t="s">
        <v>111</v>
      </c>
      <c r="C11" s="153">
        <v>9</v>
      </c>
      <c r="D11" s="137">
        <f>D6</f>
        <v>40</v>
      </c>
      <c r="E11" s="141">
        <f t="shared" si="0"/>
        <v>360</v>
      </c>
    </row>
    <row r="12" spans="1:5" ht="13.9" hidden="1" customHeight="1">
      <c r="A12" s="137">
        <v>7</v>
      </c>
      <c r="B12" s="155"/>
      <c r="C12" s="14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2440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60" t="s">
        <v>379</v>
      </c>
      <c r="C18" s="152">
        <v>27.852</v>
      </c>
      <c r="D18" s="137">
        <f>VLOOKUP(D4,завтрак_факт,3,FALSE)</f>
        <v>86</v>
      </c>
      <c r="E18" s="141">
        <f t="shared" ref="E18:E22" si="1">C18*D18</f>
        <v>2395.2719999999999</v>
      </c>
    </row>
    <row r="19" spans="1:5">
      <c r="A19" s="137">
        <v>12</v>
      </c>
      <c r="B19" s="160" t="s">
        <v>380</v>
      </c>
      <c r="C19" s="152">
        <v>6</v>
      </c>
      <c r="D19" s="137">
        <f>D18</f>
        <v>86</v>
      </c>
      <c r="E19" s="141">
        <f t="shared" si="1"/>
        <v>516</v>
      </c>
    </row>
    <row r="20" spans="1:5">
      <c r="A20" s="137">
        <v>13</v>
      </c>
      <c r="B20" s="160" t="s">
        <v>363</v>
      </c>
      <c r="C20" s="152">
        <v>1.1479999999999999</v>
      </c>
      <c r="D20" s="137">
        <f>D18</f>
        <v>86</v>
      </c>
      <c r="E20" s="141">
        <f t="shared" si="1"/>
        <v>98.727999999999994</v>
      </c>
    </row>
    <row r="21" spans="1:5">
      <c r="A21" s="137">
        <v>14</v>
      </c>
      <c r="B21" s="160" t="s">
        <v>381</v>
      </c>
      <c r="C21" s="153">
        <v>8</v>
      </c>
      <c r="D21" s="137">
        <f>D18</f>
        <v>86</v>
      </c>
      <c r="E21" s="141">
        <f t="shared" si="1"/>
        <v>688</v>
      </c>
    </row>
    <row r="22" spans="1:5">
      <c r="A22" s="137">
        <v>15</v>
      </c>
      <c r="B22" s="160" t="s">
        <v>60</v>
      </c>
      <c r="C22" s="153">
        <v>18</v>
      </c>
      <c r="D22" s="137">
        <f>D18</f>
        <v>86</v>
      </c>
      <c r="E22" s="141">
        <f t="shared" si="1"/>
        <v>1548</v>
      </c>
    </row>
    <row r="23" spans="1:5" ht="14.45" hidden="1" customHeight="1">
      <c r="A23" s="137">
        <v>16</v>
      </c>
      <c r="B23" s="160"/>
      <c r="C23" s="153"/>
      <c r="D23" s="137"/>
      <c r="E23" s="141"/>
    </row>
    <row r="24" spans="1:5" ht="13.9" hidden="1" customHeight="1">
      <c r="A24" s="137">
        <v>17</v>
      </c>
      <c r="B24" s="155"/>
      <c r="C24" s="14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61.000000000000007</v>
      </c>
      <c r="D27" s="149"/>
      <c r="E27" s="147">
        <f>SUM(E18:E26)</f>
        <v>5246</v>
      </c>
    </row>
    <row r="28" spans="1:5">
      <c r="A28" s="220"/>
      <c r="B28" s="221"/>
      <c r="C28" s="222"/>
      <c r="D28" s="223"/>
      <c r="E28" s="222"/>
    </row>
    <row r="29" spans="1:5">
      <c r="A29" s="136"/>
      <c r="B29" s="305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B36" sqref="B36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8.25" style="29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 ht="15">
      <c r="A1" s="435" t="s">
        <v>359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</v>
      </c>
      <c r="E4" s="218" t="s">
        <v>431</v>
      </c>
    </row>
    <row r="5" spans="1:5" ht="15">
      <c r="A5" s="137" t="s">
        <v>305</v>
      </c>
      <c r="B5" s="137" t="s">
        <v>68</v>
      </c>
      <c r="C5" s="137" t="s">
        <v>132</v>
      </c>
      <c r="D5" s="138" t="s">
        <v>306</v>
      </c>
      <c r="E5" s="137" t="s">
        <v>307</v>
      </c>
    </row>
    <row r="6" spans="1:5" ht="15">
      <c r="A6" s="137">
        <v>1</v>
      </c>
      <c r="B6" s="139" t="s">
        <v>95</v>
      </c>
      <c r="C6" s="140">
        <v>12.3835</v>
      </c>
      <c r="D6" s="137">
        <f>VLOOKUP(D4,Фактически_присутствующих,3,FALSE)</f>
        <v>43</v>
      </c>
      <c r="E6" s="141">
        <f t="shared" ref="E6:E12" si="0">C6*D6</f>
        <v>532.4905</v>
      </c>
    </row>
    <row r="7" spans="1:5" ht="15">
      <c r="A7" s="137">
        <v>2</v>
      </c>
      <c r="B7" s="142" t="s">
        <v>96</v>
      </c>
      <c r="C7" s="141">
        <v>28.75</v>
      </c>
      <c r="D7" s="137">
        <f>D6</f>
        <v>43</v>
      </c>
      <c r="E7" s="141">
        <f t="shared" si="0"/>
        <v>1236.25</v>
      </c>
    </row>
    <row r="8" spans="1:5" ht="15">
      <c r="A8" s="137">
        <v>3</v>
      </c>
      <c r="B8" s="143" t="s">
        <v>97</v>
      </c>
      <c r="C8" s="141">
        <v>2.59</v>
      </c>
      <c r="D8" s="137">
        <f>D6</f>
        <v>43</v>
      </c>
      <c r="E8" s="141">
        <f t="shared" si="0"/>
        <v>111.36999999999999</v>
      </c>
    </row>
    <row r="9" spans="1:5" ht="15">
      <c r="A9" s="137">
        <v>4</v>
      </c>
      <c r="B9" s="143" t="s">
        <v>61</v>
      </c>
      <c r="C9" s="141">
        <v>2.4</v>
      </c>
      <c r="D9" s="137">
        <f>D6</f>
        <v>43</v>
      </c>
      <c r="E9" s="141">
        <f t="shared" si="0"/>
        <v>103.2</v>
      </c>
    </row>
    <row r="10" spans="1:5" ht="15">
      <c r="A10" s="137">
        <v>5</v>
      </c>
      <c r="B10" s="143" t="s">
        <v>98</v>
      </c>
      <c r="C10" s="141">
        <v>8.1</v>
      </c>
      <c r="D10" s="137">
        <f>D6</f>
        <v>43</v>
      </c>
      <c r="E10" s="141">
        <f t="shared" si="0"/>
        <v>348.3</v>
      </c>
    </row>
    <row r="11" spans="1:5" ht="15">
      <c r="A11" s="137">
        <v>6</v>
      </c>
      <c r="B11" s="143" t="s">
        <v>99</v>
      </c>
      <c r="C11" s="141">
        <v>6</v>
      </c>
      <c r="D11" s="137">
        <f>D6</f>
        <v>43</v>
      </c>
      <c r="E11" s="141">
        <f t="shared" si="0"/>
        <v>258</v>
      </c>
    </row>
    <row r="12" spans="1:5" ht="15">
      <c r="A12" s="137">
        <v>7</v>
      </c>
      <c r="B12" s="144" t="s">
        <v>146</v>
      </c>
      <c r="C12" s="145">
        <v>0.77649999999999997</v>
      </c>
      <c r="D12" s="137">
        <f>D6</f>
        <v>43</v>
      </c>
      <c r="E12" s="141">
        <f t="shared" si="0"/>
        <v>33.389499999999998</v>
      </c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2623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8" t="s">
        <v>306</v>
      </c>
      <c r="E17" s="137" t="s">
        <v>307</v>
      </c>
    </row>
    <row r="18" spans="1:5" ht="15">
      <c r="A18" s="137">
        <v>11</v>
      </c>
      <c r="B18" s="139" t="s">
        <v>365</v>
      </c>
      <c r="C18" s="140">
        <v>8.2200000000000006</v>
      </c>
      <c r="D18" s="137">
        <f>VLOOKUP(D4,завтрак_факт,3,FALSE)</f>
        <v>90</v>
      </c>
      <c r="E18" s="141">
        <f t="shared" ref="E18:E23" si="1">C18*D18</f>
        <v>739.80000000000007</v>
      </c>
    </row>
    <row r="19" spans="1:5" ht="15">
      <c r="A19" s="137">
        <v>12</v>
      </c>
      <c r="B19" s="142" t="s">
        <v>366</v>
      </c>
      <c r="C19" s="141">
        <v>21</v>
      </c>
      <c r="D19" s="137">
        <f>D18</f>
        <v>90</v>
      </c>
      <c r="E19" s="141">
        <f t="shared" si="1"/>
        <v>1890</v>
      </c>
    </row>
    <row r="20" spans="1:5" ht="15" customHeight="1">
      <c r="A20" s="137">
        <v>13</v>
      </c>
      <c r="B20" s="143" t="s">
        <v>86</v>
      </c>
      <c r="C20" s="141">
        <v>2.4</v>
      </c>
      <c r="D20" s="137">
        <f>D18</f>
        <v>90</v>
      </c>
      <c r="E20" s="141">
        <f t="shared" si="1"/>
        <v>216</v>
      </c>
    </row>
    <row r="21" spans="1:5" ht="15" customHeight="1">
      <c r="A21" s="137">
        <v>14</v>
      </c>
      <c r="B21" s="143" t="s">
        <v>369</v>
      </c>
      <c r="C21" s="141">
        <v>5.38</v>
      </c>
      <c r="D21" s="137">
        <f>D18</f>
        <v>90</v>
      </c>
      <c r="E21" s="141">
        <f t="shared" si="1"/>
        <v>484.2</v>
      </c>
    </row>
    <row r="22" spans="1:5" ht="15" customHeight="1">
      <c r="A22" s="137">
        <v>15</v>
      </c>
      <c r="B22" s="143" t="s">
        <v>367</v>
      </c>
      <c r="C22" s="141">
        <v>14</v>
      </c>
      <c r="D22" s="137">
        <f>D18</f>
        <v>90</v>
      </c>
      <c r="E22" s="141">
        <f t="shared" si="1"/>
        <v>1260</v>
      </c>
    </row>
    <row r="23" spans="1:5" ht="15" customHeight="1">
      <c r="A23" s="137">
        <v>16</v>
      </c>
      <c r="B23" s="143" t="s">
        <v>368</v>
      </c>
      <c r="C23" s="141">
        <v>10</v>
      </c>
      <c r="D23" s="137">
        <f>D18</f>
        <v>90</v>
      </c>
      <c r="E23" s="141">
        <f t="shared" si="1"/>
        <v>900</v>
      </c>
    </row>
    <row r="24" spans="1:5" ht="15" hidden="1" customHeight="1">
      <c r="A24" s="137">
        <v>17</v>
      </c>
      <c r="B24" s="144"/>
      <c r="C24" s="145"/>
      <c r="D24" s="137"/>
      <c r="E24" s="141"/>
    </row>
    <row r="25" spans="1:5" ht="15" hidden="1" customHeight="1">
      <c r="A25" s="137">
        <v>18</v>
      </c>
      <c r="B25" s="146"/>
      <c r="C25" s="147"/>
      <c r="D25" s="137"/>
      <c r="E25" s="141"/>
    </row>
    <row r="26" spans="1:5" ht="15" customHeight="1">
      <c r="A26" s="137">
        <v>19</v>
      </c>
      <c r="B26" s="148"/>
      <c r="C26" s="147"/>
      <c r="D26" s="149"/>
      <c r="E26" s="147"/>
    </row>
    <row r="27" spans="1:5" ht="15" customHeight="1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5490</v>
      </c>
    </row>
    <row r="28" spans="1:5" ht="15">
      <c r="A28" s="136"/>
      <c r="B28" s="150"/>
      <c r="C28" s="438"/>
      <c r="D28" s="438"/>
      <c r="E28" s="438"/>
    </row>
    <row r="29" spans="1:5" ht="1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56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06" customWidth="1"/>
    <col min="2" max="2" width="31.625" style="306" customWidth="1"/>
    <col min="3" max="3" width="9.125" style="306" customWidth="1"/>
    <col min="4" max="4" width="11.625" style="306" customWidth="1"/>
    <col min="5" max="5" width="10.75" style="306" bestFit="1" customWidth="1"/>
    <col min="6" max="26" width="7.625" style="306" customWidth="1"/>
    <col min="27" max="16384" width="12.625" style="306"/>
  </cols>
  <sheetData>
    <row r="1" spans="1:5">
      <c r="A1" s="442" t="s">
        <v>423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23</v>
      </c>
      <c r="E4" s="217" t="s">
        <v>411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60" t="s">
        <v>118</v>
      </c>
      <c r="C6" s="152">
        <v>12.5603</v>
      </c>
      <c r="D6" s="137">
        <f>VLOOKUP(D4,Фактически_присутствующих,3,FALSE)</f>
        <v>0</v>
      </c>
      <c r="E6" s="141">
        <f t="shared" ref="E6:E12" si="0">C6*D6</f>
        <v>0</v>
      </c>
    </row>
    <row r="7" spans="1:5">
      <c r="A7" s="137">
        <v>2</v>
      </c>
      <c r="B7" s="160" t="s">
        <v>143</v>
      </c>
      <c r="C7" s="161">
        <v>28.3</v>
      </c>
      <c r="D7" s="137">
        <f>D6</f>
        <v>0</v>
      </c>
      <c r="E7" s="141">
        <f t="shared" si="0"/>
        <v>0</v>
      </c>
    </row>
    <row r="8" spans="1:5">
      <c r="A8" s="137">
        <v>3</v>
      </c>
      <c r="B8" s="160" t="s">
        <v>119</v>
      </c>
      <c r="C8" s="152">
        <v>4.8231999999999999</v>
      </c>
      <c r="D8" s="137">
        <f>D6</f>
        <v>0</v>
      </c>
      <c r="E8" s="141">
        <f t="shared" si="0"/>
        <v>0</v>
      </c>
    </row>
    <row r="9" spans="1:5">
      <c r="A9" s="137">
        <v>4</v>
      </c>
      <c r="B9" s="160" t="s">
        <v>61</v>
      </c>
      <c r="C9" s="152">
        <v>2.4</v>
      </c>
      <c r="D9" s="137">
        <f>D6</f>
        <v>0</v>
      </c>
      <c r="E9" s="141">
        <f t="shared" si="0"/>
        <v>0</v>
      </c>
    </row>
    <row r="10" spans="1:5">
      <c r="A10" s="137">
        <v>5</v>
      </c>
      <c r="B10" s="160" t="s">
        <v>83</v>
      </c>
      <c r="C10" s="152">
        <v>9</v>
      </c>
      <c r="D10" s="137">
        <f>D6</f>
        <v>0</v>
      </c>
      <c r="E10" s="141">
        <f t="shared" si="0"/>
        <v>0</v>
      </c>
    </row>
    <row r="11" spans="1:5">
      <c r="A11" s="137">
        <v>6</v>
      </c>
      <c r="B11" s="144" t="s">
        <v>147</v>
      </c>
      <c r="C11" s="153">
        <v>3.14</v>
      </c>
      <c r="D11" s="137">
        <f>D6</f>
        <v>0</v>
      </c>
      <c r="E11" s="141">
        <f t="shared" si="0"/>
        <v>0</v>
      </c>
    </row>
    <row r="12" spans="1:5">
      <c r="A12" s="137">
        <v>7</v>
      </c>
      <c r="B12" s="144" t="s">
        <v>312</v>
      </c>
      <c r="C12" s="152">
        <v>0.77649999999999997</v>
      </c>
      <c r="D12" s="137">
        <f>D6</f>
        <v>0</v>
      </c>
      <c r="E12" s="141">
        <f t="shared" si="0"/>
        <v>0</v>
      </c>
    </row>
    <row r="13" spans="1:5" ht="13.9" hidden="1" customHeight="1">
      <c r="A13" s="137">
        <v>8</v>
      </c>
      <c r="B13" s="162"/>
      <c r="C13" s="153"/>
      <c r="D13" s="137"/>
      <c r="E13" s="141"/>
    </row>
    <row r="14" spans="1:5">
      <c r="A14" s="137">
        <v>9</v>
      </c>
      <c r="B14" s="148"/>
      <c r="C14" s="163"/>
      <c r="D14" s="149"/>
      <c r="E14" s="147"/>
    </row>
    <row r="15" spans="1:5">
      <c r="A15" s="224">
        <v>10</v>
      </c>
      <c r="B15" s="225" t="s">
        <v>308</v>
      </c>
      <c r="C15" s="226">
        <f>SUM(C6:C14)</f>
        <v>61</v>
      </c>
      <c r="D15" s="227"/>
      <c r="E15" s="226">
        <f>SUM(E6:E14)</f>
        <v>0</v>
      </c>
    </row>
    <row r="16" spans="1:5" ht="18.75">
      <c r="A16" s="443" t="s">
        <v>400</v>
      </c>
      <c r="B16" s="443"/>
      <c r="C16" s="443"/>
      <c r="D16" s="443"/>
      <c r="E16" s="443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60" t="s">
        <v>382</v>
      </c>
      <c r="C18" s="152">
        <v>24.472300000000001</v>
      </c>
      <c r="D18" s="137">
        <f>VLOOKUP(D4,завтрак_факт,3,FALSE)</f>
        <v>0</v>
      </c>
      <c r="E18" s="141">
        <f t="shared" ref="E18:E24" si="1">C18*D18</f>
        <v>0</v>
      </c>
    </row>
    <row r="19" spans="1:5">
      <c r="A19" s="137">
        <v>12</v>
      </c>
      <c r="B19" s="160" t="s">
        <v>146</v>
      </c>
      <c r="C19" s="161">
        <v>0.79049999999999998</v>
      </c>
      <c r="D19" s="137">
        <f>D18</f>
        <v>0</v>
      </c>
      <c r="E19" s="141">
        <f t="shared" si="1"/>
        <v>0</v>
      </c>
    </row>
    <row r="20" spans="1:5">
      <c r="A20" s="137">
        <v>13</v>
      </c>
      <c r="B20" s="160" t="s">
        <v>119</v>
      </c>
      <c r="C20" s="152">
        <v>5.1372</v>
      </c>
      <c r="D20" s="137">
        <f>D18</f>
        <v>0</v>
      </c>
      <c r="E20" s="141">
        <f t="shared" si="1"/>
        <v>0</v>
      </c>
    </row>
    <row r="21" spans="1:5">
      <c r="A21" s="137">
        <v>14</v>
      </c>
      <c r="B21" s="160" t="s">
        <v>61</v>
      </c>
      <c r="C21" s="152">
        <v>2.4</v>
      </c>
      <c r="D21" s="137">
        <f>D18</f>
        <v>0</v>
      </c>
      <c r="E21" s="141">
        <f t="shared" si="1"/>
        <v>0</v>
      </c>
    </row>
    <row r="22" spans="1:5">
      <c r="A22" s="137">
        <v>15</v>
      </c>
      <c r="B22" s="160" t="s">
        <v>83</v>
      </c>
      <c r="C22" s="152">
        <v>12</v>
      </c>
      <c r="D22" s="137">
        <f>D18</f>
        <v>0</v>
      </c>
      <c r="E22" s="141">
        <f t="shared" si="1"/>
        <v>0</v>
      </c>
    </row>
    <row r="23" spans="1:5">
      <c r="A23" s="137">
        <v>16</v>
      </c>
      <c r="B23" s="144" t="s">
        <v>147</v>
      </c>
      <c r="C23" s="153">
        <v>3.2</v>
      </c>
      <c r="D23" s="137">
        <f>D18</f>
        <v>0</v>
      </c>
      <c r="E23" s="141">
        <f t="shared" si="1"/>
        <v>0</v>
      </c>
    </row>
    <row r="24" spans="1:5">
      <c r="A24" s="137">
        <v>17</v>
      </c>
      <c r="B24" s="144" t="s">
        <v>368</v>
      </c>
      <c r="C24" s="152">
        <v>13</v>
      </c>
      <c r="D24" s="137">
        <f>D18</f>
        <v>0</v>
      </c>
      <c r="E24" s="141">
        <f t="shared" si="1"/>
        <v>0</v>
      </c>
    </row>
    <row r="25" spans="1:5" ht="13.9" hidden="1" customHeight="1">
      <c r="A25" s="137">
        <v>18</v>
      </c>
      <c r="B25" s="162"/>
      <c r="C25" s="153"/>
      <c r="D25" s="137"/>
      <c r="E25" s="141"/>
    </row>
    <row r="26" spans="1:5">
      <c r="A26" s="137">
        <v>19</v>
      </c>
      <c r="B26" s="148"/>
      <c r="C26" s="163"/>
      <c r="D26" s="149"/>
      <c r="E26" s="147"/>
    </row>
    <row r="27" spans="1:5">
      <c r="A27" s="224">
        <v>20</v>
      </c>
      <c r="B27" s="225" t="s">
        <v>308</v>
      </c>
      <c r="C27" s="226">
        <f>SUM(C18:C26)</f>
        <v>61.000000000000007</v>
      </c>
      <c r="D27" s="227"/>
      <c r="E27" s="226">
        <f>SUM(E18:E26)</f>
        <v>0</v>
      </c>
    </row>
    <row r="28" spans="1:5">
      <c r="A28" s="220"/>
      <c r="B28" s="221"/>
      <c r="C28" s="222"/>
      <c r="D28" s="223"/>
      <c r="E28" s="222"/>
    </row>
    <row r="29" spans="1:5">
      <c r="A29" s="136"/>
      <c r="B29" s="305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7"/>
  <dimension ref="A1:H1016"/>
  <sheetViews>
    <sheetView workbookViewId="0">
      <selection sqref="A1:E1"/>
    </sheetView>
  </sheetViews>
  <sheetFormatPr defaultColWidth="12.625" defaultRowHeight="15" customHeight="1"/>
  <cols>
    <col min="1" max="1" width="2.75" style="306" customWidth="1"/>
    <col min="2" max="2" width="31.625" style="306" customWidth="1"/>
    <col min="3" max="3" width="9.25" style="306" bestFit="1" customWidth="1"/>
    <col min="4" max="4" width="11.625" style="306" customWidth="1"/>
    <col min="5" max="5" width="10.5" style="306" bestFit="1" customWidth="1"/>
    <col min="6" max="26" width="7.625" style="306" customWidth="1"/>
    <col min="27" max="16384" width="12.625" style="306"/>
  </cols>
  <sheetData>
    <row r="1" spans="1:5">
      <c r="A1" s="442" t="s">
        <v>404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24</v>
      </c>
      <c r="E4" s="218" t="s">
        <v>411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43" t="s">
        <v>95</v>
      </c>
      <c r="C6" s="152">
        <v>11.435</v>
      </c>
      <c r="D6" s="137">
        <f>VLOOKUP(D4,Фактически_присутствующих,3,FALSE)</f>
        <v>0</v>
      </c>
      <c r="E6" s="141">
        <f t="shared" ref="E6:E11" si="0">C6*D6</f>
        <v>0</v>
      </c>
    </row>
    <row r="7" spans="1:5">
      <c r="A7" s="137">
        <v>2</v>
      </c>
      <c r="B7" s="143" t="s">
        <v>120</v>
      </c>
      <c r="C7" s="152">
        <v>16.024999999999999</v>
      </c>
      <c r="D7" s="137">
        <f>D6</f>
        <v>0</v>
      </c>
      <c r="E7" s="141">
        <f t="shared" si="0"/>
        <v>0</v>
      </c>
    </row>
    <row r="8" spans="1:5">
      <c r="A8" s="137">
        <v>3</v>
      </c>
      <c r="B8" s="143" t="s">
        <v>97</v>
      </c>
      <c r="C8" s="152">
        <v>2.74</v>
      </c>
      <c r="D8" s="137">
        <f>D6</f>
        <v>0</v>
      </c>
      <c r="E8" s="141">
        <f t="shared" si="0"/>
        <v>0</v>
      </c>
    </row>
    <row r="9" spans="1:5">
      <c r="A9" s="137">
        <v>4</v>
      </c>
      <c r="B9" s="143" t="s">
        <v>61</v>
      </c>
      <c r="C9" s="152">
        <v>2.4</v>
      </c>
      <c r="D9" s="137">
        <f>D6</f>
        <v>0</v>
      </c>
      <c r="E9" s="141">
        <f t="shared" si="0"/>
        <v>0</v>
      </c>
    </row>
    <row r="10" spans="1:5">
      <c r="A10" s="137">
        <v>5</v>
      </c>
      <c r="B10" s="143" t="s">
        <v>145</v>
      </c>
      <c r="C10" s="152">
        <v>22.4</v>
      </c>
      <c r="D10" s="137">
        <f>D6</f>
        <v>0</v>
      </c>
      <c r="E10" s="141">
        <f t="shared" si="0"/>
        <v>0</v>
      </c>
    </row>
    <row r="11" spans="1:5">
      <c r="A11" s="137">
        <v>6</v>
      </c>
      <c r="B11" s="143" t="s">
        <v>99</v>
      </c>
      <c r="C11" s="152">
        <v>6</v>
      </c>
      <c r="D11" s="137">
        <f>D6</f>
        <v>0</v>
      </c>
      <c r="E11" s="141">
        <f t="shared" si="0"/>
        <v>0</v>
      </c>
    </row>
    <row r="12" spans="1:5" ht="13.9" hidden="1" customHeight="1">
      <c r="A12" s="137">
        <v>7</v>
      </c>
      <c r="B12" s="155"/>
      <c r="C12" s="14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43" t="s">
        <v>383</v>
      </c>
      <c r="C18" s="152">
        <v>28.442799999999998</v>
      </c>
      <c r="D18" s="137">
        <f>VLOOKUP(D4,завтрак_факт,3,FALSE)</f>
        <v>0</v>
      </c>
      <c r="E18" s="141">
        <f t="shared" ref="E18:E23" si="1">C18*D18</f>
        <v>0</v>
      </c>
    </row>
    <row r="19" spans="1:5">
      <c r="A19" s="137">
        <v>12</v>
      </c>
      <c r="B19" s="143" t="s">
        <v>384</v>
      </c>
      <c r="C19" s="152">
        <v>6.9420000000000002</v>
      </c>
      <c r="D19" s="137">
        <f>D18</f>
        <v>0</v>
      </c>
      <c r="E19" s="141">
        <f t="shared" si="1"/>
        <v>0</v>
      </c>
    </row>
    <row r="20" spans="1:5">
      <c r="A20" s="137">
        <v>13</v>
      </c>
      <c r="B20" s="143" t="s">
        <v>363</v>
      </c>
      <c r="C20" s="152">
        <v>1.2152000000000001</v>
      </c>
      <c r="D20" s="137">
        <f>D18</f>
        <v>0</v>
      </c>
      <c r="E20" s="141">
        <f t="shared" si="1"/>
        <v>0</v>
      </c>
    </row>
    <row r="21" spans="1:5">
      <c r="A21" s="137">
        <v>14</v>
      </c>
      <c r="B21" s="143" t="s">
        <v>61</v>
      </c>
      <c r="C21" s="152">
        <v>2.4</v>
      </c>
      <c r="D21" s="137">
        <f>D18</f>
        <v>0</v>
      </c>
      <c r="E21" s="141">
        <f t="shared" si="1"/>
        <v>0</v>
      </c>
    </row>
    <row r="22" spans="1:5">
      <c r="A22" s="137">
        <v>15</v>
      </c>
      <c r="B22" s="143" t="s">
        <v>385</v>
      </c>
      <c r="C22" s="152">
        <v>16</v>
      </c>
      <c r="D22" s="137">
        <f>D18</f>
        <v>0</v>
      </c>
      <c r="E22" s="141">
        <f t="shared" si="1"/>
        <v>0</v>
      </c>
    </row>
    <row r="23" spans="1:5">
      <c r="A23" s="137">
        <v>16</v>
      </c>
      <c r="B23" s="143" t="s">
        <v>373</v>
      </c>
      <c r="C23" s="152">
        <v>6</v>
      </c>
      <c r="D23" s="137">
        <f>D18</f>
        <v>0</v>
      </c>
      <c r="E23" s="141">
        <f t="shared" si="1"/>
        <v>0</v>
      </c>
    </row>
    <row r="24" spans="1:5" ht="13.9" hidden="1" customHeight="1">
      <c r="A24" s="137">
        <v>17</v>
      </c>
      <c r="B24" s="155"/>
      <c r="C24" s="14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0</v>
      </c>
    </row>
    <row r="28" spans="1:5">
      <c r="A28" s="220"/>
      <c r="B28" s="221"/>
      <c r="C28" s="222"/>
      <c r="D28" s="223"/>
      <c r="E28" s="222"/>
    </row>
    <row r="29" spans="1:5">
      <c r="A29" s="136"/>
      <c r="B29" s="305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3" spans="2:8" ht="15" customHeight="1">
      <c r="B33" s="150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19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8"/>
  <dimension ref="A1:E1013"/>
  <sheetViews>
    <sheetView workbookViewId="0">
      <selection activeCell="K38" sqref="K38"/>
    </sheetView>
  </sheetViews>
  <sheetFormatPr defaultColWidth="12.625" defaultRowHeight="15" customHeight="1"/>
  <cols>
    <col min="1" max="1" width="2.75" style="306" customWidth="1"/>
    <col min="2" max="2" width="32.125" style="306" customWidth="1"/>
    <col min="3" max="3" width="8.375" style="306" customWidth="1"/>
    <col min="4" max="4" width="11.625" style="306" customWidth="1"/>
    <col min="5" max="5" width="11.625" style="306" bestFit="1" customWidth="1"/>
    <col min="6" max="26" width="7.625" style="306" customWidth="1"/>
    <col min="27" max="16384" width="12.625" style="306"/>
  </cols>
  <sheetData>
    <row r="1" spans="1:5">
      <c r="A1" s="442" t="s">
        <v>405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25</v>
      </c>
      <c r="E4" s="218" t="s">
        <v>411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60" t="s">
        <v>104</v>
      </c>
      <c r="C6" s="164">
        <v>27.484999999999999</v>
      </c>
      <c r="D6" s="137">
        <f>VLOOKUP(D4,Фактически_присутствующих,3,FALSE)</f>
        <v>0</v>
      </c>
      <c r="E6" s="141">
        <f t="shared" ref="E6:E7" si="0">C6*D6</f>
        <v>0</v>
      </c>
    </row>
    <row r="7" spans="1:5">
      <c r="A7" s="137">
        <v>2</v>
      </c>
      <c r="B7" s="160" t="s">
        <v>105</v>
      </c>
      <c r="C7" s="164">
        <v>26.195</v>
      </c>
      <c r="D7" s="137">
        <f>D6</f>
        <v>0</v>
      </c>
      <c r="E7" s="141">
        <f t="shared" si="0"/>
        <v>0</v>
      </c>
    </row>
    <row r="8" spans="1:5">
      <c r="A8" s="137">
        <v>3</v>
      </c>
      <c r="B8" s="143" t="s">
        <v>88</v>
      </c>
      <c r="C8" s="165">
        <v>2.68</v>
      </c>
      <c r="D8" s="137">
        <f>D6</f>
        <v>0</v>
      </c>
      <c r="E8" s="141">
        <f>C8*D8</f>
        <v>0</v>
      </c>
    </row>
    <row r="9" spans="1:5">
      <c r="A9" s="137">
        <v>4</v>
      </c>
      <c r="B9" s="160" t="s">
        <v>106</v>
      </c>
      <c r="C9" s="165">
        <v>2.2400000000000002</v>
      </c>
      <c r="D9" s="137">
        <f>D6</f>
        <v>0</v>
      </c>
      <c r="E9" s="141">
        <f>C9*D9</f>
        <v>0</v>
      </c>
    </row>
    <row r="10" spans="1:5">
      <c r="A10" s="137">
        <v>5</v>
      </c>
      <c r="B10" s="160" t="s">
        <v>61</v>
      </c>
      <c r="C10" s="165">
        <v>2.4</v>
      </c>
      <c r="D10" s="137">
        <f>D6</f>
        <v>0</v>
      </c>
      <c r="E10" s="141">
        <f>C10*D10</f>
        <v>0</v>
      </c>
    </row>
    <row r="11" spans="1:5" ht="15" customHeight="1">
      <c r="A11" s="137">
        <v>6</v>
      </c>
    </row>
    <row r="12" spans="1:5">
      <c r="A12" s="137">
        <v>7</v>
      </c>
      <c r="B12" s="155"/>
      <c r="C12" s="14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3.9" hidden="1" customHeight="1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60" t="s">
        <v>387</v>
      </c>
      <c r="C18" s="164">
        <v>21.096</v>
      </c>
      <c r="D18" s="137">
        <f>VLOOKUP(D4,завтрак_факт,3,FALSE)</f>
        <v>0</v>
      </c>
      <c r="E18" s="141">
        <f t="shared" ref="E18:E22" si="1">C18*D18</f>
        <v>0</v>
      </c>
    </row>
    <row r="19" spans="1:5">
      <c r="A19" s="137">
        <v>12</v>
      </c>
      <c r="B19" s="160" t="s">
        <v>388</v>
      </c>
      <c r="C19" s="164">
        <v>4.0039999999999996</v>
      </c>
      <c r="D19" s="137">
        <f>D18</f>
        <v>0</v>
      </c>
      <c r="E19" s="141">
        <f t="shared" si="1"/>
        <v>0</v>
      </c>
    </row>
    <row r="20" spans="1:5">
      <c r="A20" s="137">
        <v>13</v>
      </c>
      <c r="B20" s="160" t="s">
        <v>61</v>
      </c>
      <c r="C20" s="165">
        <v>2.4</v>
      </c>
      <c r="D20" s="137">
        <f>D18</f>
        <v>0</v>
      </c>
      <c r="E20" s="141">
        <f t="shared" si="1"/>
        <v>0</v>
      </c>
    </row>
    <row r="21" spans="1:5">
      <c r="A21" s="137">
        <v>14</v>
      </c>
      <c r="B21" s="143" t="s">
        <v>372</v>
      </c>
      <c r="C21" s="165">
        <v>20</v>
      </c>
      <c r="D21" s="137">
        <f>D18</f>
        <v>0</v>
      </c>
      <c r="E21" s="141">
        <f t="shared" si="1"/>
        <v>0</v>
      </c>
    </row>
    <row r="22" spans="1:5">
      <c r="A22" s="137">
        <v>15</v>
      </c>
      <c r="B22" s="160" t="s">
        <v>98</v>
      </c>
      <c r="C22" s="165">
        <v>13.5</v>
      </c>
      <c r="D22" s="137">
        <f>D18</f>
        <v>0</v>
      </c>
      <c r="E22" s="141">
        <f t="shared" si="1"/>
        <v>0</v>
      </c>
    </row>
    <row r="23" spans="1:5" ht="14.45" hidden="1" customHeight="1">
      <c r="A23" s="137">
        <v>16</v>
      </c>
      <c r="B23" s="160"/>
      <c r="C23" s="165"/>
      <c r="D23" s="137"/>
      <c r="E23" s="141"/>
    </row>
    <row r="24" spans="1:5" ht="13.9" hidden="1" customHeight="1">
      <c r="A24" s="137">
        <v>17</v>
      </c>
      <c r="B24" s="155"/>
      <c r="C24" s="14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0</v>
      </c>
    </row>
    <row r="28" spans="1:5">
      <c r="A28" s="220"/>
      <c r="B28" s="221"/>
      <c r="C28" s="222"/>
      <c r="D28" s="223"/>
      <c r="E28" s="222"/>
    </row>
    <row r="29" spans="1:5">
      <c r="A29" s="136"/>
      <c r="B29" s="305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59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06" customWidth="1"/>
    <col min="2" max="2" width="31.625" style="306" customWidth="1"/>
    <col min="3" max="3" width="8.375" style="306" customWidth="1"/>
    <col min="4" max="4" width="11.625" style="306" customWidth="1"/>
    <col min="5" max="5" width="11.625" style="306" bestFit="1" customWidth="1"/>
    <col min="6" max="26" width="7.625" style="306" customWidth="1"/>
    <col min="27" max="16384" width="12.625" style="306"/>
  </cols>
  <sheetData>
    <row r="1" spans="1:5">
      <c r="A1" s="442" t="s">
        <v>406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26</v>
      </c>
      <c r="E4" s="218" t="s">
        <v>411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66" t="s">
        <v>107</v>
      </c>
      <c r="C6" s="152">
        <v>9.6709999999999994</v>
      </c>
      <c r="D6" s="137">
        <f>VLOOKUP(D4,Фактически_присутствующих,3,FALSE)</f>
        <v>0</v>
      </c>
      <c r="E6" s="141">
        <f t="shared" ref="E6:E13" si="0">C6*D6</f>
        <v>0</v>
      </c>
    </row>
    <row r="7" spans="1:5">
      <c r="A7" s="137">
        <v>2</v>
      </c>
      <c r="B7" s="160" t="s">
        <v>108</v>
      </c>
      <c r="C7" s="153">
        <v>22.82</v>
      </c>
      <c r="D7" s="137">
        <f>D6</f>
        <v>0</v>
      </c>
      <c r="E7" s="141">
        <f t="shared" si="0"/>
        <v>0</v>
      </c>
    </row>
    <row r="8" spans="1:5">
      <c r="A8" s="137">
        <v>3</v>
      </c>
      <c r="B8" s="160" t="s">
        <v>109</v>
      </c>
      <c r="C8" s="152">
        <v>2.3650000000000002</v>
      </c>
      <c r="D8" s="137">
        <f>D6</f>
        <v>0</v>
      </c>
      <c r="E8" s="141">
        <f t="shared" si="0"/>
        <v>0</v>
      </c>
    </row>
    <row r="9" spans="1:5">
      <c r="A9" s="137">
        <v>4</v>
      </c>
      <c r="B9" s="143" t="s">
        <v>72</v>
      </c>
      <c r="C9" s="153">
        <v>3.47</v>
      </c>
      <c r="D9" s="137">
        <f>D6</f>
        <v>0</v>
      </c>
      <c r="E9" s="141">
        <f t="shared" si="0"/>
        <v>0</v>
      </c>
    </row>
    <row r="10" spans="1:5">
      <c r="A10" s="137">
        <v>5</v>
      </c>
      <c r="B10" s="160" t="s">
        <v>110</v>
      </c>
      <c r="C10" s="152">
        <v>4.0739999999999998</v>
      </c>
      <c r="D10" s="137">
        <f>D6</f>
        <v>0</v>
      </c>
      <c r="E10" s="141">
        <f t="shared" si="0"/>
        <v>0</v>
      </c>
    </row>
    <row r="11" spans="1:5">
      <c r="A11" s="137">
        <v>6</v>
      </c>
      <c r="B11" s="160" t="s">
        <v>61</v>
      </c>
      <c r="C11" s="153">
        <v>2.4</v>
      </c>
      <c r="D11" s="137">
        <f t="shared" ref="D11:D13" si="1">D7</f>
        <v>0</v>
      </c>
      <c r="E11" s="141">
        <f t="shared" si="0"/>
        <v>0</v>
      </c>
    </row>
    <row r="12" spans="1:5">
      <c r="A12" s="137">
        <v>7</v>
      </c>
      <c r="B12" s="160" t="s">
        <v>98</v>
      </c>
      <c r="C12" s="153">
        <v>11.7</v>
      </c>
      <c r="D12" s="137">
        <f t="shared" si="1"/>
        <v>0</v>
      </c>
      <c r="E12" s="141">
        <f t="shared" si="0"/>
        <v>0</v>
      </c>
    </row>
    <row r="13" spans="1:5">
      <c r="A13" s="137">
        <v>8</v>
      </c>
      <c r="B13" s="160" t="s">
        <v>111</v>
      </c>
      <c r="C13" s="153">
        <v>4.5</v>
      </c>
      <c r="D13" s="137">
        <f t="shared" si="1"/>
        <v>0</v>
      </c>
      <c r="E13" s="141">
        <f t="shared" si="0"/>
        <v>0</v>
      </c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>
      <c r="A18" s="137">
        <v>11</v>
      </c>
      <c r="B18" s="166" t="s">
        <v>390</v>
      </c>
      <c r="C18" s="152">
        <v>29.9</v>
      </c>
      <c r="D18" s="137">
        <f>VLOOKUP(D4,завтрак_факт,3,FALSE)</f>
        <v>0</v>
      </c>
      <c r="E18" s="141">
        <f>C18*D18</f>
        <v>0</v>
      </c>
    </row>
    <row r="19" spans="1:5">
      <c r="A19" s="137">
        <v>12</v>
      </c>
      <c r="B19" s="160" t="s">
        <v>391</v>
      </c>
      <c r="C19" s="153">
        <v>7.5</v>
      </c>
      <c r="D19" s="137">
        <f>D18</f>
        <v>0</v>
      </c>
      <c r="E19" s="141">
        <f>C19*D19</f>
        <v>0</v>
      </c>
    </row>
    <row r="20" spans="1:5">
      <c r="A20" s="137">
        <v>13</v>
      </c>
      <c r="B20" s="160" t="s">
        <v>61</v>
      </c>
      <c r="C20" s="152">
        <v>2.4</v>
      </c>
      <c r="D20" s="137">
        <f>D18</f>
        <v>0</v>
      </c>
      <c r="E20" s="141">
        <f>C20*D20</f>
        <v>0</v>
      </c>
    </row>
    <row r="21" spans="1:5">
      <c r="A21" s="137">
        <v>14</v>
      </c>
      <c r="B21" s="143" t="s">
        <v>367</v>
      </c>
      <c r="C21" s="153">
        <v>14</v>
      </c>
      <c r="D21" s="137">
        <f>D18</f>
        <v>0</v>
      </c>
      <c r="E21" s="141">
        <f>C21*D21</f>
        <v>0</v>
      </c>
    </row>
    <row r="22" spans="1:5">
      <c r="A22" s="137">
        <v>15</v>
      </c>
      <c r="B22" s="160" t="s">
        <v>106</v>
      </c>
      <c r="C22" s="152">
        <v>7.2</v>
      </c>
      <c r="D22" s="137">
        <f>D18</f>
        <v>0</v>
      </c>
      <c r="E22" s="141">
        <f>C22*D22</f>
        <v>0</v>
      </c>
    </row>
    <row r="23" spans="1:5" ht="14.45" hidden="1" customHeight="1">
      <c r="A23" s="137">
        <v>16</v>
      </c>
      <c r="B23" s="160"/>
      <c r="C23" s="153"/>
      <c r="D23" s="137"/>
      <c r="E23" s="141"/>
    </row>
    <row r="24" spans="1:5" ht="14.45" hidden="1" customHeight="1">
      <c r="A24" s="137">
        <v>17</v>
      </c>
      <c r="B24" s="160"/>
      <c r="C24" s="153"/>
      <c r="D24" s="137"/>
      <c r="E24" s="141"/>
    </row>
    <row r="25" spans="1:5" ht="14.45" hidden="1" customHeight="1">
      <c r="A25" s="137">
        <v>18</v>
      </c>
      <c r="B25" s="160"/>
      <c r="C25" s="153"/>
      <c r="D25" s="137"/>
      <c r="E25" s="141"/>
    </row>
    <row r="26" spans="1:5">
      <c r="A26" s="137">
        <v>19</v>
      </c>
      <c r="B26" s="148"/>
      <c r="C26" s="147"/>
      <c r="D26" s="149"/>
      <c r="E26" s="147"/>
    </row>
    <row r="27" spans="1: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0</v>
      </c>
    </row>
    <row r="28" spans="1:5">
      <c r="A28" s="136"/>
      <c r="B28" s="150"/>
      <c r="C28" s="212"/>
    </row>
    <row r="29" spans="1:5">
      <c r="A29" s="136"/>
      <c r="B29" s="305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60"/>
  <dimension ref="A1:F1013"/>
  <sheetViews>
    <sheetView workbookViewId="0">
      <selection sqref="A1:E1"/>
    </sheetView>
  </sheetViews>
  <sheetFormatPr defaultColWidth="12.625" defaultRowHeight="15" customHeight="1"/>
  <cols>
    <col min="1" max="1" width="2.75" style="306" customWidth="1"/>
    <col min="2" max="2" width="31.625" style="306" customWidth="1"/>
    <col min="3" max="3" width="8.375" style="306" customWidth="1"/>
    <col min="4" max="4" width="11.625" style="306" customWidth="1"/>
    <col min="5" max="5" width="10.5" style="306" bestFit="1" customWidth="1"/>
    <col min="6" max="26" width="7.625" style="306" customWidth="1"/>
    <col min="27" max="16384" width="12.625" style="306"/>
  </cols>
  <sheetData>
    <row r="1" spans="1:5">
      <c r="A1" s="442" t="s">
        <v>407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27</v>
      </c>
      <c r="E4" s="217" t="s">
        <v>411</v>
      </c>
    </row>
    <row r="5" spans="1: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>
      <c r="A6" s="137">
        <v>1</v>
      </c>
      <c r="B6" s="143" t="s">
        <v>85</v>
      </c>
      <c r="C6" s="140">
        <v>11.595000000000001</v>
      </c>
      <c r="D6" s="137">
        <f>VLOOKUP(D4,Фактически_присутствующих,3,FALSE)</f>
        <v>0</v>
      </c>
      <c r="E6" s="141">
        <f t="shared" ref="E6:E12" si="0">C6*D6</f>
        <v>0</v>
      </c>
    </row>
    <row r="7" spans="1:5">
      <c r="A7" s="137">
        <v>2</v>
      </c>
      <c r="B7" s="143" t="s">
        <v>34</v>
      </c>
      <c r="C7" s="141">
        <v>19</v>
      </c>
      <c r="D7" s="137">
        <f>D6</f>
        <v>0</v>
      </c>
      <c r="E7" s="141">
        <f t="shared" si="0"/>
        <v>0</v>
      </c>
    </row>
    <row r="8" spans="1:5">
      <c r="A8" s="137">
        <v>3</v>
      </c>
      <c r="B8" s="143" t="s">
        <v>86</v>
      </c>
      <c r="C8" s="141">
        <v>2.4</v>
      </c>
      <c r="D8" s="137">
        <f>D6</f>
        <v>0</v>
      </c>
      <c r="E8" s="141">
        <f t="shared" si="0"/>
        <v>0</v>
      </c>
    </row>
    <row r="9" spans="1:5">
      <c r="A9" s="137">
        <v>4</v>
      </c>
      <c r="B9" s="143" t="s">
        <v>87</v>
      </c>
      <c r="C9" s="140">
        <v>23.938500000000001</v>
      </c>
      <c r="D9" s="137">
        <f>D6</f>
        <v>0</v>
      </c>
      <c r="E9" s="141">
        <f t="shared" si="0"/>
        <v>0</v>
      </c>
    </row>
    <row r="10" spans="1:5">
      <c r="A10" s="137">
        <v>5</v>
      </c>
      <c r="B10" s="143" t="s">
        <v>88</v>
      </c>
      <c r="C10" s="141">
        <v>1.05</v>
      </c>
      <c r="D10" s="137">
        <f>D6</f>
        <v>0</v>
      </c>
      <c r="E10" s="141">
        <f t="shared" si="0"/>
        <v>0</v>
      </c>
    </row>
    <row r="11" spans="1:5">
      <c r="A11" s="137">
        <v>6</v>
      </c>
      <c r="B11" s="144" t="s">
        <v>146</v>
      </c>
      <c r="C11" s="145">
        <v>0.77649999999999997</v>
      </c>
      <c r="D11" s="137">
        <f>D6</f>
        <v>0</v>
      </c>
      <c r="E11" s="141">
        <f t="shared" si="0"/>
        <v>0</v>
      </c>
    </row>
    <row r="12" spans="1:5">
      <c r="A12" s="137">
        <v>7</v>
      </c>
      <c r="B12" s="144" t="s">
        <v>15</v>
      </c>
      <c r="C12" s="154">
        <v>2.2400000000000002</v>
      </c>
      <c r="D12" s="137">
        <f>D6</f>
        <v>0</v>
      </c>
      <c r="E12" s="141">
        <f t="shared" si="0"/>
        <v>0</v>
      </c>
    </row>
    <row r="13" spans="1:5" ht="13.9" hidden="1" customHeight="1">
      <c r="A13" s="137">
        <v>8</v>
      </c>
      <c r="B13" s="155"/>
      <c r="C13" s="147"/>
      <c r="D13" s="137"/>
      <c r="E13" s="141"/>
    </row>
    <row r="14" spans="1:5">
      <c r="A14" s="137">
        <v>9</v>
      </c>
      <c r="B14" s="148"/>
      <c r="C14" s="147"/>
      <c r="D14" s="149"/>
      <c r="E14" s="147"/>
    </row>
    <row r="15" spans="1:5">
      <c r="A15" s="137">
        <v>10</v>
      </c>
      <c r="B15" s="148" t="s">
        <v>308</v>
      </c>
      <c r="C15" s="147">
        <f>SUM(C6:C14)</f>
        <v>60.999999999999993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6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  <c r="F17" s="228"/>
    </row>
    <row r="18" spans="1:6">
      <c r="A18" s="137">
        <v>11</v>
      </c>
      <c r="B18" s="143" t="s">
        <v>392</v>
      </c>
      <c r="C18" s="140">
        <v>44.663800000000002</v>
      </c>
      <c r="D18" s="137">
        <f>VLOOKUP(D4,завтрак_факт,3,FALSE)</f>
        <v>0</v>
      </c>
      <c r="E18" s="141">
        <f t="shared" ref="E18:E22" si="1">C18*D18</f>
        <v>0</v>
      </c>
      <c r="F18" s="228"/>
    </row>
    <row r="19" spans="1:6">
      <c r="A19" s="137">
        <v>12</v>
      </c>
      <c r="B19" s="143" t="s">
        <v>393</v>
      </c>
      <c r="C19" s="141">
        <v>4.5</v>
      </c>
      <c r="D19" s="137">
        <f>D18</f>
        <v>0</v>
      </c>
      <c r="E19" s="141">
        <f t="shared" si="1"/>
        <v>0</v>
      </c>
      <c r="F19" s="228"/>
    </row>
    <row r="20" spans="1:6">
      <c r="A20" s="137">
        <v>13</v>
      </c>
      <c r="B20" s="143" t="s">
        <v>363</v>
      </c>
      <c r="C20" s="141">
        <v>1.036</v>
      </c>
      <c r="D20" s="137">
        <f>D18</f>
        <v>0</v>
      </c>
      <c r="E20" s="141">
        <f t="shared" si="1"/>
        <v>0</v>
      </c>
      <c r="F20" s="228"/>
    </row>
    <row r="21" spans="1:6">
      <c r="A21" s="137">
        <v>14</v>
      </c>
      <c r="B21" s="143" t="s">
        <v>362</v>
      </c>
      <c r="C21" s="140">
        <v>4.8002000000000002</v>
      </c>
      <c r="D21" s="137">
        <f>D18</f>
        <v>0</v>
      </c>
      <c r="E21" s="141">
        <f t="shared" si="1"/>
        <v>0</v>
      </c>
      <c r="F21" s="228"/>
    </row>
    <row r="22" spans="1:6">
      <c r="A22" s="137">
        <v>15</v>
      </c>
      <c r="B22" s="143" t="s">
        <v>373</v>
      </c>
      <c r="C22" s="141">
        <v>6</v>
      </c>
      <c r="D22" s="137">
        <f>D18</f>
        <v>0</v>
      </c>
      <c r="E22" s="141">
        <f t="shared" si="1"/>
        <v>0</v>
      </c>
      <c r="F22" s="228"/>
    </row>
    <row r="23" spans="1:6" ht="13.9" hidden="1" customHeight="1">
      <c r="A23" s="137">
        <v>16</v>
      </c>
      <c r="B23" s="144"/>
      <c r="C23" s="145"/>
      <c r="D23" s="137"/>
      <c r="E23" s="141"/>
      <c r="F23" s="228"/>
    </row>
    <row r="24" spans="1:6" ht="13.9" hidden="1" customHeight="1">
      <c r="A24" s="137">
        <v>17</v>
      </c>
      <c r="B24" s="144"/>
      <c r="C24" s="154"/>
      <c r="D24" s="137"/>
      <c r="E24" s="141"/>
      <c r="F24" s="228"/>
    </row>
    <row r="25" spans="1:6" ht="13.9" hidden="1" customHeight="1">
      <c r="A25" s="137">
        <v>18</v>
      </c>
      <c r="B25" s="155"/>
      <c r="C25" s="147"/>
      <c r="D25" s="137"/>
      <c r="E25" s="141"/>
      <c r="F25" s="228"/>
    </row>
    <row r="26" spans="1:6">
      <c r="A26" s="137">
        <v>19</v>
      </c>
      <c r="B26" s="148"/>
      <c r="C26" s="147"/>
      <c r="D26" s="149"/>
      <c r="E26" s="147"/>
      <c r="F26" s="228"/>
    </row>
    <row r="27" spans="1:6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0</v>
      </c>
      <c r="F27" s="228"/>
    </row>
    <row r="28" spans="1:6">
      <c r="A28" s="220"/>
      <c r="B28" s="221"/>
      <c r="C28" s="222"/>
      <c r="D28" s="223"/>
      <c r="E28" s="222"/>
      <c r="F28" s="228"/>
    </row>
    <row r="29" spans="1:6">
      <c r="A29" s="136"/>
      <c r="B29" s="305" t="s">
        <v>309</v>
      </c>
      <c r="C29" s="439" t="s">
        <v>310</v>
      </c>
      <c r="D29" s="439"/>
      <c r="E29" s="439"/>
    </row>
    <row r="30" spans="1:6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6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6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1016"/>
  <sheetViews>
    <sheetView workbookViewId="0">
      <selection sqref="A1:E1"/>
    </sheetView>
  </sheetViews>
  <sheetFormatPr defaultColWidth="12.625" defaultRowHeight="14.25"/>
  <cols>
    <col min="1" max="1" width="2.75" style="306" customWidth="1"/>
    <col min="2" max="2" width="30.375" style="306" customWidth="1"/>
    <col min="3" max="3" width="10.25" style="306" customWidth="1"/>
    <col min="4" max="4" width="11.625" style="306" customWidth="1"/>
    <col min="5" max="5" width="10.5" style="306" bestFit="1" customWidth="1"/>
    <col min="6" max="26" width="7.625" style="306" customWidth="1"/>
    <col min="27" max="16384" width="12.625" style="306"/>
  </cols>
  <sheetData>
    <row r="1" spans="1:6" ht="15" customHeight="1">
      <c r="A1" s="442" t="s">
        <v>424</v>
      </c>
      <c r="B1" s="435"/>
      <c r="C1" s="435"/>
      <c r="D1" s="435"/>
      <c r="E1" s="435"/>
    </row>
    <row r="2" spans="1:6" ht="17.45" customHeight="1">
      <c r="A2" s="433" t="s">
        <v>321</v>
      </c>
      <c r="B2" s="433"/>
      <c r="C2" s="433"/>
      <c r="D2" s="433"/>
      <c r="E2" s="433"/>
    </row>
    <row r="3" spans="1:6" ht="13.9" customHeight="1">
      <c r="A3" s="436" t="str">
        <f>'Автомат. ввод'!N10</f>
        <v>МКОУ " СовхознаяСОШ"</v>
      </c>
      <c r="B3" s="436"/>
      <c r="C3" s="436"/>
      <c r="D3" s="436"/>
      <c r="E3" s="436"/>
    </row>
    <row r="4" spans="1:6" ht="18.75">
      <c r="A4" s="136"/>
      <c r="B4" s="266" t="s">
        <v>397</v>
      </c>
      <c r="C4" s="136"/>
      <c r="D4" s="217">
        <v>29</v>
      </c>
      <c r="E4" s="217" t="s">
        <v>411</v>
      </c>
    </row>
    <row r="5" spans="1:6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6" ht="15">
      <c r="A6" s="137">
        <v>1</v>
      </c>
      <c r="B6" s="143" t="s">
        <v>91</v>
      </c>
      <c r="C6" s="152">
        <v>15.311999999999999</v>
      </c>
      <c r="D6" s="137">
        <f>VLOOKUP(D4,Фактически_присутствующих,3,FALSE)</f>
        <v>0</v>
      </c>
      <c r="E6" s="141">
        <f t="shared" ref="E6:E10" si="0">C6*D6</f>
        <v>0</v>
      </c>
    </row>
    <row r="7" spans="1:6" ht="15">
      <c r="A7" s="137">
        <v>2</v>
      </c>
      <c r="B7" s="143" t="s">
        <v>92</v>
      </c>
      <c r="C7" s="152">
        <v>28.511500000000002</v>
      </c>
      <c r="D7" s="137">
        <f>D6</f>
        <v>0</v>
      </c>
      <c r="E7" s="141">
        <f t="shared" si="0"/>
        <v>0</v>
      </c>
    </row>
    <row r="8" spans="1:6" ht="15">
      <c r="A8" s="137">
        <v>3</v>
      </c>
      <c r="B8" s="143" t="s">
        <v>93</v>
      </c>
      <c r="C8" s="153">
        <v>14</v>
      </c>
      <c r="D8" s="137">
        <f>D6</f>
        <v>0</v>
      </c>
      <c r="E8" s="141">
        <f t="shared" si="0"/>
        <v>0</v>
      </c>
    </row>
    <row r="9" spans="1:6" ht="15">
      <c r="A9" s="137">
        <v>4</v>
      </c>
      <c r="B9" s="168" t="s">
        <v>61</v>
      </c>
      <c r="C9" s="153">
        <v>2.4</v>
      </c>
      <c r="D9" s="137">
        <f>D6</f>
        <v>0</v>
      </c>
      <c r="E9" s="141">
        <f t="shared" si="0"/>
        <v>0</v>
      </c>
    </row>
    <row r="10" spans="1:6" ht="15">
      <c r="A10" s="137">
        <v>5</v>
      </c>
      <c r="B10" s="143" t="s">
        <v>146</v>
      </c>
      <c r="C10" s="140">
        <v>0.77649999999999997</v>
      </c>
      <c r="D10" s="137">
        <f>D6</f>
        <v>0</v>
      </c>
      <c r="E10" s="141">
        <f t="shared" si="0"/>
        <v>0</v>
      </c>
    </row>
    <row r="11" spans="1:6" ht="15">
      <c r="A11" s="137">
        <v>6</v>
      </c>
      <c r="B11" s="169"/>
      <c r="C11" s="170"/>
      <c r="D11" s="137"/>
      <c r="E11" s="141"/>
    </row>
    <row r="12" spans="1:6" ht="13.9" hidden="1" customHeight="1">
      <c r="A12" s="137">
        <v>7</v>
      </c>
      <c r="B12" s="169"/>
      <c r="C12" s="170"/>
      <c r="D12" s="137"/>
      <c r="E12" s="141"/>
    </row>
    <row r="13" spans="1:6" ht="13.9" hidden="1" customHeight="1">
      <c r="A13" s="137">
        <v>8</v>
      </c>
      <c r="B13" s="171"/>
      <c r="C13" s="147"/>
      <c r="D13" s="137"/>
      <c r="E13" s="141"/>
    </row>
    <row r="14" spans="1:6" ht="13.9" hidden="1" customHeight="1">
      <c r="A14" s="137">
        <v>9</v>
      </c>
      <c r="B14" s="148"/>
      <c r="C14" s="147"/>
      <c r="D14" s="149"/>
      <c r="E14" s="147"/>
    </row>
    <row r="15" spans="1:6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6" ht="12.6" customHeight="1">
      <c r="A16" s="136"/>
      <c r="B16" s="437" t="s">
        <v>400</v>
      </c>
      <c r="C16" s="437"/>
      <c r="D16" s="437"/>
      <c r="E16" s="437"/>
      <c r="F16" s="437"/>
    </row>
    <row r="17" spans="1:5" ht="15.75" customHeight="1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.6" customHeight="1">
      <c r="A18" s="137">
        <v>11</v>
      </c>
      <c r="B18" s="143" t="s">
        <v>85</v>
      </c>
      <c r="C18" s="140">
        <v>10.8</v>
      </c>
      <c r="D18" s="138">
        <f>VLOOKUP(D4,завтрак_факт,3,FALSE)</f>
        <v>0</v>
      </c>
      <c r="E18" s="141">
        <f>C18*D18</f>
        <v>0</v>
      </c>
    </row>
    <row r="19" spans="1:5" ht="15.75" customHeight="1">
      <c r="A19" s="137">
        <v>12</v>
      </c>
      <c r="B19" s="143" t="s">
        <v>361</v>
      </c>
      <c r="C19" s="140">
        <v>7.2</v>
      </c>
      <c r="D19" s="137">
        <f>D18</f>
        <v>0</v>
      </c>
      <c r="E19" s="141">
        <f t="shared" ref="E19:E23" si="1">C19*D19</f>
        <v>0</v>
      </c>
    </row>
    <row r="20" spans="1:5" ht="15.6" customHeight="1">
      <c r="A20" s="137">
        <v>13</v>
      </c>
      <c r="B20" s="143" t="s">
        <v>362</v>
      </c>
      <c r="C20" s="140">
        <v>4.8</v>
      </c>
      <c r="D20" s="137">
        <f>D18</f>
        <v>0</v>
      </c>
      <c r="E20" s="141">
        <f t="shared" si="1"/>
        <v>0</v>
      </c>
    </row>
    <row r="21" spans="1:5" ht="15.75" customHeight="1">
      <c r="A21" s="137">
        <v>14</v>
      </c>
      <c r="B21" s="168" t="s">
        <v>15</v>
      </c>
      <c r="C21" s="140">
        <v>7.2</v>
      </c>
      <c r="D21" s="137">
        <f>D18</f>
        <v>0</v>
      </c>
      <c r="E21" s="141">
        <f t="shared" si="1"/>
        <v>0</v>
      </c>
    </row>
    <row r="22" spans="1:5" ht="15.6" customHeight="1">
      <c r="A22" s="137">
        <v>15</v>
      </c>
      <c r="B22" s="143" t="s">
        <v>35</v>
      </c>
      <c r="C22" s="140">
        <v>8</v>
      </c>
      <c r="D22" s="137">
        <f>D18</f>
        <v>0</v>
      </c>
      <c r="E22" s="141">
        <f t="shared" si="1"/>
        <v>0</v>
      </c>
    </row>
    <row r="23" spans="1:5" ht="15.6" customHeight="1">
      <c r="A23" s="137">
        <v>16</v>
      </c>
      <c r="B23" s="143" t="s">
        <v>34</v>
      </c>
      <c r="C23" s="140">
        <v>23</v>
      </c>
      <c r="D23" s="137">
        <f>D19</f>
        <v>0</v>
      </c>
      <c r="E23" s="141">
        <f t="shared" si="1"/>
        <v>0</v>
      </c>
    </row>
    <row r="24" spans="1:5" ht="15.75" hidden="1" customHeight="1">
      <c r="A24" s="137">
        <v>17</v>
      </c>
      <c r="B24" s="169"/>
      <c r="C24" s="170"/>
      <c r="D24" s="137"/>
      <c r="E24" s="141"/>
    </row>
    <row r="25" spans="1:5" ht="15.75" hidden="1" customHeight="1">
      <c r="A25" s="137">
        <v>18</v>
      </c>
      <c r="B25" s="171"/>
      <c r="C25" s="147"/>
      <c r="D25" s="137"/>
      <c r="E25" s="141"/>
    </row>
    <row r="26" spans="1:5" ht="15.75" customHeight="1">
      <c r="A26" s="137">
        <v>19</v>
      </c>
      <c r="B26" s="148"/>
      <c r="C26" s="147"/>
      <c r="D26" s="149"/>
      <c r="E26" s="147"/>
    </row>
    <row r="27" spans="1:5" ht="15.75" customHeight="1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0</v>
      </c>
    </row>
    <row r="28" spans="1:5" ht="15.75" customHeight="1">
      <c r="A28" s="136"/>
      <c r="B28" s="150"/>
      <c r="C28" s="438"/>
      <c r="D28" s="438"/>
      <c r="E28" s="438"/>
    </row>
    <row r="29" spans="1:5" ht="15.75" customHeight="1">
      <c r="A29" s="136"/>
      <c r="B29" s="305" t="s">
        <v>309</v>
      </c>
      <c r="C29" s="439" t="s">
        <v>310</v>
      </c>
      <c r="D29" s="439"/>
      <c r="E29" s="439"/>
    </row>
    <row r="30" spans="1:5" ht="15.6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3.9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15" customHeight="1">
      <c r="B32" s="434"/>
      <c r="C32" s="433"/>
      <c r="D32" s="433"/>
      <c r="E32" s="433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</sheetData>
  <mergeCells count="8">
    <mergeCell ref="A1:E1"/>
    <mergeCell ref="A2:E2"/>
    <mergeCell ref="A3:E3"/>
    <mergeCell ref="C29:E29"/>
    <mergeCell ref="C30:E32"/>
    <mergeCell ref="B31:B32"/>
    <mergeCell ref="B16:F16"/>
    <mergeCell ref="C28:E2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A2" sqref="A2:E2"/>
    </sheetView>
  </sheetViews>
  <sheetFormatPr defaultColWidth="12.625" defaultRowHeight="14.25"/>
  <cols>
    <col min="1" max="1" width="2.75" style="306" customWidth="1"/>
    <col min="2" max="2" width="31.625" style="306" customWidth="1"/>
    <col min="3" max="3" width="8.25" style="306" customWidth="1"/>
    <col min="4" max="4" width="11.625" style="306" customWidth="1"/>
    <col min="5" max="5" width="10.5" style="306" bestFit="1" customWidth="1"/>
    <col min="6" max="26" width="7.625" style="306" customWidth="1"/>
    <col min="27" max="16384" width="12.625" style="306"/>
  </cols>
  <sheetData>
    <row r="1" spans="1:5" ht="15">
      <c r="A1" s="442" t="s">
        <v>425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30</v>
      </c>
      <c r="E4" s="218" t="s">
        <v>411</v>
      </c>
    </row>
    <row r="5" spans="1:5" ht="15">
      <c r="A5" s="137" t="s">
        <v>305</v>
      </c>
      <c r="B5" s="137" t="s">
        <v>68</v>
      </c>
      <c r="C5" s="137" t="s">
        <v>132</v>
      </c>
      <c r="D5" s="138" t="s">
        <v>306</v>
      </c>
      <c r="E5" s="137" t="s">
        <v>307</v>
      </c>
    </row>
    <row r="6" spans="1:5" ht="15">
      <c r="A6" s="137">
        <v>1</v>
      </c>
      <c r="B6" s="139" t="s">
        <v>95</v>
      </c>
      <c r="C6" s="140">
        <v>12.3835</v>
      </c>
      <c r="D6" s="137">
        <f>VLOOKUP(D4,Фактически_присутствующих,3,FALSE)</f>
        <v>0</v>
      </c>
      <c r="E6" s="141">
        <f t="shared" ref="E6:E12" si="0">C6*D6</f>
        <v>0</v>
      </c>
    </row>
    <row r="7" spans="1:5" ht="15">
      <c r="A7" s="137">
        <v>2</v>
      </c>
      <c r="B7" s="142" t="s">
        <v>96</v>
      </c>
      <c r="C7" s="141">
        <v>28.75</v>
      </c>
      <c r="D7" s="137">
        <f>D6</f>
        <v>0</v>
      </c>
      <c r="E7" s="141">
        <f t="shared" si="0"/>
        <v>0</v>
      </c>
    </row>
    <row r="8" spans="1:5" ht="15">
      <c r="A8" s="137">
        <v>3</v>
      </c>
      <c r="B8" s="143" t="s">
        <v>97</v>
      </c>
      <c r="C8" s="141">
        <v>2.59</v>
      </c>
      <c r="D8" s="137">
        <f>D6</f>
        <v>0</v>
      </c>
      <c r="E8" s="141">
        <f t="shared" si="0"/>
        <v>0</v>
      </c>
    </row>
    <row r="9" spans="1:5" ht="15">
      <c r="A9" s="137">
        <v>4</v>
      </c>
      <c r="B9" s="143" t="s">
        <v>61</v>
      </c>
      <c r="C9" s="141">
        <v>2.4</v>
      </c>
      <c r="D9" s="137">
        <f>D6</f>
        <v>0</v>
      </c>
      <c r="E9" s="141">
        <f t="shared" si="0"/>
        <v>0</v>
      </c>
    </row>
    <row r="10" spans="1:5" ht="15">
      <c r="A10" s="137">
        <v>5</v>
      </c>
      <c r="B10" s="143" t="s">
        <v>98</v>
      </c>
      <c r="C10" s="141">
        <v>8.1</v>
      </c>
      <c r="D10" s="137">
        <f>D6</f>
        <v>0</v>
      </c>
      <c r="E10" s="141">
        <f t="shared" si="0"/>
        <v>0</v>
      </c>
    </row>
    <row r="11" spans="1:5" ht="15">
      <c r="A11" s="137">
        <v>6</v>
      </c>
      <c r="B11" s="143" t="s">
        <v>99</v>
      </c>
      <c r="C11" s="141">
        <v>6</v>
      </c>
      <c r="D11" s="137">
        <f>D6</f>
        <v>0</v>
      </c>
      <c r="E11" s="141">
        <f t="shared" si="0"/>
        <v>0</v>
      </c>
    </row>
    <row r="12" spans="1:5" ht="15">
      <c r="A12" s="137">
        <v>7</v>
      </c>
      <c r="B12" s="144" t="s">
        <v>146</v>
      </c>
      <c r="C12" s="145">
        <v>0.77649999999999997</v>
      </c>
      <c r="D12" s="137">
        <f>D6</f>
        <v>0</v>
      </c>
      <c r="E12" s="141">
        <f t="shared" si="0"/>
        <v>0</v>
      </c>
    </row>
    <row r="13" spans="1:5" ht="15">
      <c r="A13" s="137">
        <v>8</v>
      </c>
      <c r="B13" s="146"/>
      <c r="C13" s="147"/>
      <c r="D13" s="137"/>
      <c r="E13" s="141"/>
    </row>
    <row r="14" spans="1:5" ht="13.9" hidden="1" customHeight="1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8" t="s">
        <v>306</v>
      </c>
      <c r="E17" s="137" t="s">
        <v>307</v>
      </c>
    </row>
    <row r="18" spans="1:5" ht="15">
      <c r="A18" s="137">
        <v>11</v>
      </c>
      <c r="B18" s="139" t="s">
        <v>365</v>
      </c>
      <c r="C18" s="140">
        <v>8.2200000000000006</v>
      </c>
      <c r="D18" s="137">
        <f>VLOOKUP(D4,завтрак_факт,3,FALSE)</f>
        <v>0</v>
      </c>
      <c r="E18" s="141">
        <f t="shared" ref="E18:E23" si="1">C18*D18</f>
        <v>0</v>
      </c>
    </row>
    <row r="19" spans="1:5" ht="15">
      <c r="A19" s="137">
        <v>12</v>
      </c>
      <c r="B19" s="142" t="s">
        <v>366</v>
      </c>
      <c r="C19" s="141">
        <v>21</v>
      </c>
      <c r="D19" s="137">
        <f>D18</f>
        <v>0</v>
      </c>
      <c r="E19" s="141">
        <f t="shared" si="1"/>
        <v>0</v>
      </c>
    </row>
    <row r="20" spans="1:5" ht="15" customHeight="1">
      <c r="A20" s="137">
        <v>13</v>
      </c>
      <c r="B20" s="143" t="s">
        <v>86</v>
      </c>
      <c r="C20" s="141">
        <v>2.4</v>
      </c>
      <c r="D20" s="137">
        <f>D18</f>
        <v>0</v>
      </c>
      <c r="E20" s="141">
        <f t="shared" si="1"/>
        <v>0</v>
      </c>
    </row>
    <row r="21" spans="1:5" ht="15" customHeight="1">
      <c r="A21" s="137">
        <v>14</v>
      </c>
      <c r="B21" s="143" t="s">
        <v>369</v>
      </c>
      <c r="C21" s="141">
        <v>5.38</v>
      </c>
      <c r="D21" s="137">
        <f>D18</f>
        <v>0</v>
      </c>
      <c r="E21" s="141">
        <f t="shared" si="1"/>
        <v>0</v>
      </c>
    </row>
    <row r="22" spans="1:5" ht="15" customHeight="1">
      <c r="A22" s="137">
        <v>15</v>
      </c>
      <c r="B22" s="143" t="s">
        <v>367</v>
      </c>
      <c r="C22" s="141">
        <v>14</v>
      </c>
      <c r="D22" s="137">
        <f>D18</f>
        <v>0</v>
      </c>
      <c r="E22" s="141">
        <f t="shared" si="1"/>
        <v>0</v>
      </c>
    </row>
    <row r="23" spans="1:5" ht="15" customHeight="1">
      <c r="A23" s="137">
        <v>16</v>
      </c>
      <c r="B23" s="143" t="s">
        <v>368</v>
      </c>
      <c r="C23" s="141">
        <v>10</v>
      </c>
      <c r="D23" s="137">
        <f>D18</f>
        <v>0</v>
      </c>
      <c r="E23" s="141">
        <f t="shared" si="1"/>
        <v>0</v>
      </c>
    </row>
    <row r="24" spans="1:5" ht="15" customHeight="1">
      <c r="A24" s="137">
        <v>17</v>
      </c>
      <c r="B24" s="144"/>
      <c r="C24" s="145"/>
      <c r="D24" s="137"/>
      <c r="E24" s="141"/>
    </row>
    <row r="25" spans="1:5" ht="15" hidden="1" customHeight="1">
      <c r="A25" s="137">
        <v>18</v>
      </c>
      <c r="B25" s="146"/>
      <c r="C25" s="147"/>
      <c r="D25" s="137"/>
      <c r="E25" s="141"/>
    </row>
    <row r="26" spans="1:5" ht="15" hidden="1" customHeight="1">
      <c r="A26" s="137">
        <v>19</v>
      </c>
      <c r="B26" s="148"/>
      <c r="C26" s="147"/>
      <c r="D26" s="149"/>
      <c r="E26" s="147"/>
    </row>
    <row r="27" spans="1:5" ht="15" customHeight="1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0</v>
      </c>
    </row>
    <row r="28" spans="1:5" ht="15">
      <c r="A28" s="136"/>
      <c r="B28" s="150"/>
      <c r="C28" s="438"/>
      <c r="D28" s="438"/>
      <c r="E28" s="438"/>
    </row>
    <row r="29" spans="1:5" ht="15">
      <c r="A29" s="136"/>
      <c r="B29" s="305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A2" sqref="A2:E2"/>
    </sheetView>
  </sheetViews>
  <sheetFormatPr defaultColWidth="12.625" defaultRowHeight="14.25"/>
  <cols>
    <col min="1" max="1" width="2.75" style="306" customWidth="1"/>
    <col min="2" max="2" width="31.625" style="306" customWidth="1"/>
    <col min="3" max="3" width="8.375" style="306" bestFit="1" customWidth="1"/>
    <col min="4" max="4" width="11.625" style="306" customWidth="1"/>
    <col min="5" max="5" width="10.5" style="306" bestFit="1" customWidth="1"/>
    <col min="6" max="26" width="7.625" style="306" customWidth="1"/>
    <col min="27" max="16384" width="12.625" style="306"/>
  </cols>
  <sheetData>
    <row r="1" spans="1:5" ht="15">
      <c r="A1" s="442" t="s">
        <v>426</v>
      </c>
      <c r="B1" s="435"/>
      <c r="C1" s="435"/>
      <c r="D1" s="435"/>
      <c r="E1" s="435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31</v>
      </c>
      <c r="E4" s="218" t="s">
        <v>411</v>
      </c>
    </row>
    <row r="5" spans="1:5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 ht="15">
      <c r="A6" s="137">
        <v>1</v>
      </c>
      <c r="B6" s="143" t="s">
        <v>101</v>
      </c>
      <c r="C6" s="152">
        <v>12.109</v>
      </c>
      <c r="D6" s="137">
        <f>VLOOKUP(D4,Фактически_присутствующих,3,FALSE)</f>
        <v>0</v>
      </c>
      <c r="E6" s="141">
        <f t="shared" ref="E6:E12" si="0">C6*D6</f>
        <v>0</v>
      </c>
    </row>
    <row r="7" spans="1:5" ht="15">
      <c r="A7" s="137">
        <v>2</v>
      </c>
      <c r="B7" s="143" t="s">
        <v>102</v>
      </c>
      <c r="C7" s="152">
        <v>19.965</v>
      </c>
      <c r="D7" s="137">
        <f>D6</f>
        <v>0</v>
      </c>
      <c r="E7" s="141">
        <f t="shared" si="0"/>
        <v>0</v>
      </c>
    </row>
    <row r="8" spans="1:5" ht="15">
      <c r="A8" s="137">
        <v>3</v>
      </c>
      <c r="B8" s="143" t="s">
        <v>103</v>
      </c>
      <c r="C8" s="153">
        <v>3.7494999999999998</v>
      </c>
      <c r="D8" s="137">
        <f>D6</f>
        <v>0</v>
      </c>
      <c r="E8" s="141">
        <f t="shared" si="0"/>
        <v>0</v>
      </c>
    </row>
    <row r="9" spans="1:5" ht="15">
      <c r="A9" s="137">
        <v>4</v>
      </c>
      <c r="B9" s="143" t="s">
        <v>61</v>
      </c>
      <c r="C9" s="153">
        <v>2.4</v>
      </c>
      <c r="D9" s="137">
        <f>D6</f>
        <v>0</v>
      </c>
      <c r="E9" s="141">
        <f t="shared" si="0"/>
        <v>0</v>
      </c>
    </row>
    <row r="10" spans="1:5" ht="15">
      <c r="A10" s="137">
        <v>5</v>
      </c>
      <c r="B10" s="143" t="s">
        <v>93</v>
      </c>
      <c r="C10" s="153">
        <v>14</v>
      </c>
      <c r="D10" s="137">
        <f>D6</f>
        <v>0</v>
      </c>
      <c r="E10" s="141">
        <f t="shared" si="0"/>
        <v>0</v>
      </c>
    </row>
    <row r="11" spans="1:5" ht="15">
      <c r="A11" s="137">
        <v>6</v>
      </c>
      <c r="B11" s="144" t="s">
        <v>312</v>
      </c>
      <c r="C11" s="145">
        <v>0.77649999999999997</v>
      </c>
      <c r="D11" s="137">
        <f>D6</f>
        <v>0</v>
      </c>
      <c r="E11" s="141">
        <f t="shared" si="0"/>
        <v>0</v>
      </c>
    </row>
    <row r="12" spans="1:5" ht="15">
      <c r="A12" s="137">
        <v>7</v>
      </c>
      <c r="B12" s="144" t="s">
        <v>114</v>
      </c>
      <c r="C12" s="154">
        <v>8</v>
      </c>
      <c r="D12" s="137">
        <f>D6</f>
        <v>0</v>
      </c>
      <c r="E12" s="141">
        <f t="shared" si="0"/>
        <v>0</v>
      </c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60.999999999999993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">
      <c r="A18" s="137">
        <v>11</v>
      </c>
      <c r="B18" s="143" t="s">
        <v>143</v>
      </c>
      <c r="C18" s="152">
        <v>28.3</v>
      </c>
      <c r="D18" s="137">
        <f>VLOOKUP(D4,завтрак_факт,3,FALSE)</f>
        <v>0</v>
      </c>
      <c r="E18" s="141">
        <f t="shared" ref="E18:E23" si="1">C18*D18</f>
        <v>0</v>
      </c>
    </row>
    <row r="19" spans="1:5" ht="15">
      <c r="A19" s="137">
        <v>12</v>
      </c>
      <c r="B19" s="143" t="s">
        <v>110</v>
      </c>
      <c r="C19" s="152">
        <v>4.3</v>
      </c>
      <c r="D19" s="137">
        <f>D18</f>
        <v>0</v>
      </c>
      <c r="E19" s="141">
        <f t="shared" si="1"/>
        <v>0</v>
      </c>
    </row>
    <row r="20" spans="1:5" ht="15">
      <c r="A20" s="137">
        <v>13</v>
      </c>
      <c r="B20" s="143" t="s">
        <v>83</v>
      </c>
      <c r="C20" s="153">
        <v>10.8</v>
      </c>
      <c r="D20" s="137">
        <f>D18</f>
        <v>0</v>
      </c>
      <c r="E20" s="141">
        <f t="shared" si="1"/>
        <v>0</v>
      </c>
    </row>
    <row r="21" spans="1:5" ht="15">
      <c r="A21" s="137">
        <v>14</v>
      </c>
      <c r="B21" s="143" t="s">
        <v>114</v>
      </c>
      <c r="C21" s="153">
        <v>8</v>
      </c>
      <c r="D21" s="137">
        <f>D18</f>
        <v>0</v>
      </c>
      <c r="E21" s="141">
        <f t="shared" si="1"/>
        <v>0</v>
      </c>
    </row>
    <row r="22" spans="1:5" ht="15">
      <c r="A22" s="137">
        <v>15</v>
      </c>
      <c r="B22" s="143" t="s">
        <v>61</v>
      </c>
      <c r="C22" s="153">
        <v>2.4</v>
      </c>
      <c r="D22" s="137">
        <f>D18</f>
        <v>0</v>
      </c>
      <c r="E22" s="141">
        <f t="shared" si="1"/>
        <v>0</v>
      </c>
    </row>
    <row r="23" spans="1:5" ht="15">
      <c r="A23" s="137">
        <v>16</v>
      </c>
      <c r="B23" s="144" t="s">
        <v>98</v>
      </c>
      <c r="C23" s="145">
        <v>7.2</v>
      </c>
      <c r="D23" s="137">
        <f>D18</f>
        <v>0</v>
      </c>
      <c r="E23" s="141">
        <f t="shared" si="1"/>
        <v>0</v>
      </c>
    </row>
    <row r="24" spans="1:5" ht="13.9" hidden="1" customHeight="1">
      <c r="A24" s="137">
        <v>17</v>
      </c>
      <c r="B24" s="144"/>
      <c r="C24" s="154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 ht="15">
      <c r="A26" s="137">
        <v>19</v>
      </c>
      <c r="B26" s="148"/>
      <c r="C26" s="147"/>
      <c r="D26" s="149"/>
      <c r="E26" s="147"/>
    </row>
    <row r="27" spans="1:5" ht="15">
      <c r="A27" s="137">
        <v>20</v>
      </c>
      <c r="B27" s="148" t="s">
        <v>308</v>
      </c>
      <c r="C27" s="147">
        <f>SUM(C18:C26)</f>
        <v>61.000000000000007</v>
      </c>
      <c r="D27" s="149"/>
      <c r="E27" s="147">
        <f>SUM(E18:E26)</f>
        <v>0</v>
      </c>
    </row>
    <row r="28" spans="1:5" ht="15">
      <c r="A28" s="220"/>
      <c r="B28" s="221"/>
      <c r="C28" s="222"/>
      <c r="D28" s="223"/>
      <c r="E28" s="222"/>
    </row>
    <row r="29" spans="1:5" ht="15">
      <c r="A29" s="136"/>
      <c r="B29" s="305" t="s">
        <v>309</v>
      </c>
      <c r="C29" s="439" t="s">
        <v>310</v>
      </c>
      <c r="D29" s="439"/>
      <c r="E29" s="439"/>
    </row>
    <row r="30" spans="1:5" ht="15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30.6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22.9" customHeight="1">
      <c r="B32" s="434"/>
      <c r="C32" s="433"/>
      <c r="D32" s="433"/>
      <c r="E32" s="433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2"/>
  <sheetViews>
    <sheetView workbookViewId="0">
      <selection sqref="A1:E1"/>
    </sheetView>
  </sheetViews>
  <sheetFormatPr defaultColWidth="12.625" defaultRowHeight="15" customHeight="1"/>
  <cols>
    <col min="1" max="1" width="2.75" style="135" customWidth="1"/>
    <col min="2" max="2" width="28.625" style="135" customWidth="1"/>
    <col min="3" max="3" width="14" style="135" customWidth="1"/>
    <col min="4" max="4" width="11.75" style="135" customWidth="1"/>
    <col min="5" max="5" width="13.125" style="135" bestFit="1" customWidth="1"/>
    <col min="6" max="6" width="7.625" style="135" customWidth="1"/>
    <col min="7" max="7" width="16.875" style="135" bestFit="1" customWidth="1"/>
    <col min="8" max="26" width="7.625" style="135" customWidth="1"/>
    <col min="27" max="16384" width="12.625" style="135"/>
  </cols>
  <sheetData>
    <row r="1" spans="1:5" ht="15.75">
      <c r="A1" s="445" t="s">
        <v>327</v>
      </c>
      <c r="B1" s="446"/>
      <c r="C1" s="446"/>
      <c r="D1" s="446"/>
      <c r="E1" s="446"/>
    </row>
    <row r="2" spans="1:5" ht="15.75">
      <c r="A2" s="447" t="s">
        <v>304</v>
      </c>
      <c r="B2" s="445"/>
      <c r="C2" s="445"/>
      <c r="D2" s="445"/>
      <c r="E2" s="445"/>
    </row>
    <row r="3" spans="1:5" ht="15.75">
      <c r="A3" s="448" t="str">
        <f>'Автомат. ввод'!N10</f>
        <v>МКОУ " СовхознаяСОШ"</v>
      </c>
      <c r="B3" s="448"/>
      <c r="C3" s="448"/>
      <c r="D3" s="448"/>
      <c r="E3" s="448"/>
    </row>
    <row r="4" spans="1:5">
      <c r="E4" s="298" t="s">
        <v>408</v>
      </c>
    </row>
    <row r="5" spans="1:5">
      <c r="A5" s="174" t="s">
        <v>305</v>
      </c>
      <c r="B5" s="174" t="s">
        <v>328</v>
      </c>
      <c r="C5" s="174" t="s">
        <v>329</v>
      </c>
      <c r="D5" s="174" t="s">
        <v>306</v>
      </c>
      <c r="E5" s="174" t="s">
        <v>133</v>
      </c>
    </row>
    <row r="6" spans="1:5">
      <c r="A6" s="174">
        <v>1</v>
      </c>
      <c r="B6" s="299" t="s">
        <v>330</v>
      </c>
      <c r="C6" s="175">
        <v>44228</v>
      </c>
      <c r="D6" s="176">
        <f>'1акт'!D7+'1акт'!D19</f>
        <v>131</v>
      </c>
      <c r="E6" s="177">
        <f>'1акт'!E15+'1акт'!E27</f>
        <v>7991</v>
      </c>
    </row>
    <row r="7" spans="1:5">
      <c r="A7" s="174">
        <v>2</v>
      </c>
      <c r="B7" s="299" t="s">
        <v>331</v>
      </c>
      <c r="C7" s="175">
        <v>44229</v>
      </c>
      <c r="D7" s="176">
        <f>'2акт'!D7+'2акт'!D19</f>
        <v>133</v>
      </c>
      <c r="E7" s="177">
        <f>'2акт'!E15+'2акт'!E27</f>
        <v>8113</v>
      </c>
    </row>
    <row r="8" spans="1:5">
      <c r="A8" s="174">
        <v>3</v>
      </c>
      <c r="B8" s="299" t="s">
        <v>332</v>
      </c>
      <c r="C8" s="175">
        <v>44230</v>
      </c>
      <c r="D8" s="176">
        <f>'3акт'!D7+'3акт'!D19</f>
        <v>132</v>
      </c>
      <c r="E8" s="177">
        <f>'3акт'!E15+'3акт'!E27</f>
        <v>8052.0000000000009</v>
      </c>
    </row>
    <row r="9" spans="1:5">
      <c r="A9" s="174">
        <v>4</v>
      </c>
      <c r="B9" s="299" t="s">
        <v>333</v>
      </c>
      <c r="C9" s="175">
        <v>44231</v>
      </c>
      <c r="D9" s="176">
        <f>'4акт'!D7+'4акт'!D19</f>
        <v>133</v>
      </c>
      <c r="E9" s="177">
        <f>'4акт'!E15+'4акт'!E27</f>
        <v>8113</v>
      </c>
    </row>
    <row r="10" spans="1:5">
      <c r="A10" s="174">
        <v>5</v>
      </c>
      <c r="B10" s="299" t="s">
        <v>334</v>
      </c>
      <c r="C10" s="175">
        <v>44232</v>
      </c>
      <c r="D10" s="176">
        <f>'5акт'!D7+'5акт'!D19</f>
        <v>130</v>
      </c>
      <c r="E10" s="177">
        <f>'5акт'!E15+'5акт'!E27</f>
        <v>7930</v>
      </c>
    </row>
    <row r="11" spans="1:5">
      <c r="A11" s="174">
        <v>6</v>
      </c>
      <c r="B11" s="299" t="s">
        <v>335</v>
      </c>
      <c r="C11" s="175">
        <v>44233</v>
      </c>
      <c r="D11" s="176">
        <f>'6акт'!D7+'6акт'!D19</f>
        <v>95</v>
      </c>
      <c r="E11" s="177">
        <f>'6акт'!E15+'6акт'!E27</f>
        <v>5795</v>
      </c>
    </row>
    <row r="12" spans="1:5">
      <c r="A12" s="174">
        <v>7</v>
      </c>
      <c r="B12" s="299" t="s">
        <v>336</v>
      </c>
      <c r="C12" s="175">
        <v>44235</v>
      </c>
      <c r="D12" s="176">
        <f>'7акт'!D7+'7акт'!D19</f>
        <v>0</v>
      </c>
      <c r="E12" s="177">
        <f>'7акт'!E15+'7акт'!E27</f>
        <v>0</v>
      </c>
    </row>
    <row r="13" spans="1:5">
      <c r="A13" s="174">
        <v>8</v>
      </c>
      <c r="B13" s="299" t="s">
        <v>337</v>
      </c>
      <c r="C13" s="175">
        <v>44236</v>
      </c>
      <c r="D13" s="176">
        <f>'8акт'!D7+'8акт'!D19</f>
        <v>131</v>
      </c>
      <c r="E13" s="177">
        <f>'8акт'!E15+'8акт'!E27</f>
        <v>7991</v>
      </c>
    </row>
    <row r="14" spans="1:5">
      <c r="A14" s="174">
        <v>9</v>
      </c>
      <c r="B14" s="299" t="s">
        <v>338</v>
      </c>
      <c r="C14" s="175">
        <v>44237</v>
      </c>
      <c r="D14" s="176">
        <f>'9акт'!D7+'9акт'!D19</f>
        <v>132</v>
      </c>
      <c r="E14" s="177">
        <f>'9акт'!E15+'9акт'!E27</f>
        <v>8052</v>
      </c>
    </row>
    <row r="15" spans="1:5">
      <c r="A15" s="174">
        <v>10</v>
      </c>
      <c r="B15" s="299" t="s">
        <v>339</v>
      </c>
      <c r="C15" s="175">
        <v>44238</v>
      </c>
      <c r="D15" s="292">
        <f>'10акт'!D7+'10акт'!D19</f>
        <v>129</v>
      </c>
      <c r="E15" s="293">
        <f>'10акт'!E15+'10акт'!E27</f>
        <v>7869</v>
      </c>
    </row>
    <row r="16" spans="1:5">
      <c r="A16" s="174">
        <v>11</v>
      </c>
      <c r="B16" s="299" t="s">
        <v>340</v>
      </c>
      <c r="C16" s="175">
        <v>44239</v>
      </c>
      <c r="D16" s="296">
        <f>'11акт'!D7+'11акт'!D19</f>
        <v>122</v>
      </c>
      <c r="E16" s="297">
        <f>'11акт'!E15+'11акт'!E27</f>
        <v>7442</v>
      </c>
    </row>
    <row r="17" spans="1:7">
      <c r="A17" s="174">
        <v>12</v>
      </c>
      <c r="B17" s="299" t="s">
        <v>341</v>
      </c>
      <c r="C17" s="175">
        <v>44240</v>
      </c>
      <c r="D17" s="294">
        <f>'12акт'!D7+'12акт'!D19</f>
        <v>104</v>
      </c>
      <c r="E17" s="295">
        <f>'12акт'!E15+'12акт'!E27</f>
        <v>6344</v>
      </c>
    </row>
    <row r="18" spans="1:7" hidden="1">
      <c r="A18" s="174"/>
      <c r="B18" s="299" t="s">
        <v>342</v>
      </c>
      <c r="C18" s="175">
        <v>44241</v>
      </c>
      <c r="D18" s="176"/>
      <c r="E18" s="177"/>
    </row>
    <row r="19" spans="1:7" hidden="1">
      <c r="A19" s="174"/>
      <c r="B19" s="299" t="s">
        <v>343</v>
      </c>
      <c r="C19" s="175">
        <v>44242</v>
      </c>
      <c r="D19" s="176"/>
      <c r="E19" s="177"/>
    </row>
    <row r="20" spans="1:7" hidden="1">
      <c r="A20" s="174"/>
      <c r="B20" s="299" t="s">
        <v>344</v>
      </c>
      <c r="C20" s="175">
        <v>44243</v>
      </c>
      <c r="D20" s="176"/>
      <c r="E20" s="177"/>
    </row>
    <row r="21" spans="1:7" hidden="1">
      <c r="A21" s="174"/>
      <c r="B21" s="299" t="s">
        <v>345</v>
      </c>
      <c r="C21" s="175">
        <v>44244</v>
      </c>
      <c r="D21" s="176"/>
      <c r="E21" s="177"/>
    </row>
    <row r="22" spans="1:7" hidden="1">
      <c r="A22" s="174"/>
      <c r="B22" s="299" t="s">
        <v>346</v>
      </c>
      <c r="C22" s="175">
        <v>44245</v>
      </c>
      <c r="D22" s="176"/>
      <c r="E22" s="177"/>
    </row>
    <row r="23" spans="1:7" hidden="1">
      <c r="A23" s="174"/>
      <c r="B23" s="299" t="s">
        <v>347</v>
      </c>
      <c r="C23" s="175">
        <v>44246</v>
      </c>
      <c r="D23" s="176"/>
      <c r="E23" s="177"/>
    </row>
    <row r="24" spans="1:7" hidden="1">
      <c r="A24" s="174"/>
      <c r="B24" s="299" t="s">
        <v>348</v>
      </c>
      <c r="C24" s="175">
        <v>44247</v>
      </c>
      <c r="D24" s="176"/>
      <c r="E24" s="177"/>
    </row>
    <row r="25" spans="1:7" hidden="1">
      <c r="A25" s="174"/>
      <c r="B25" s="299" t="s">
        <v>349</v>
      </c>
      <c r="C25" s="175">
        <v>44248</v>
      </c>
      <c r="D25" s="176"/>
      <c r="E25" s="177"/>
    </row>
    <row r="26" spans="1:7" hidden="1">
      <c r="A26" s="174"/>
      <c r="B26" s="299" t="s">
        <v>350</v>
      </c>
      <c r="C26" s="175">
        <v>44249</v>
      </c>
      <c r="D26" s="176"/>
      <c r="E26" s="177"/>
    </row>
    <row r="27" spans="1:7" hidden="1">
      <c r="A27" s="174"/>
      <c r="B27" s="299" t="s">
        <v>351</v>
      </c>
      <c r="C27" s="175">
        <v>44250</v>
      </c>
      <c r="D27" s="176"/>
      <c r="E27" s="177"/>
    </row>
    <row r="28" spans="1:7" hidden="1">
      <c r="A28" s="174"/>
      <c r="B28" s="299" t="s">
        <v>352</v>
      </c>
      <c r="C28" s="175">
        <v>44251</v>
      </c>
      <c r="D28" s="176"/>
      <c r="E28" s="177"/>
    </row>
    <row r="29" spans="1:7" hidden="1">
      <c r="A29" s="174"/>
      <c r="B29" s="299" t="s">
        <v>353</v>
      </c>
      <c r="C29" s="175">
        <v>44252</v>
      </c>
      <c r="D29" s="176"/>
      <c r="E29" s="177"/>
    </row>
    <row r="30" spans="1:7" hidden="1">
      <c r="A30" s="174"/>
      <c r="B30" s="299" t="s">
        <v>354</v>
      </c>
      <c r="C30" s="175">
        <v>44253</v>
      </c>
      <c r="D30" s="176"/>
      <c r="E30" s="177"/>
    </row>
    <row r="31" spans="1:7" hidden="1">
      <c r="A31" s="174"/>
      <c r="B31" s="299" t="s">
        <v>357</v>
      </c>
      <c r="C31" s="175">
        <v>44254</v>
      </c>
      <c r="D31" s="176"/>
      <c r="E31" s="177"/>
    </row>
    <row r="32" spans="1:7" hidden="1">
      <c r="A32" s="174"/>
      <c r="B32" s="299" t="s">
        <v>409</v>
      </c>
      <c r="C32" s="175">
        <v>44255</v>
      </c>
      <c r="D32" s="176"/>
      <c r="E32" s="177"/>
      <c r="G32" s="191"/>
    </row>
    <row r="33" spans="1:12">
      <c r="A33" s="178"/>
      <c r="B33" s="174"/>
      <c r="C33" s="175"/>
      <c r="D33" s="176"/>
      <c r="E33" s="177"/>
    </row>
    <row r="34" spans="1:12" ht="15.75" customHeight="1">
      <c r="A34" s="174"/>
      <c r="B34" s="179" t="s">
        <v>308</v>
      </c>
      <c r="C34" s="177"/>
      <c r="D34" s="180">
        <f>SUM(D6:D33)</f>
        <v>1372</v>
      </c>
      <c r="E34" s="181">
        <f>SUM(E6:E32)</f>
        <v>83692</v>
      </c>
    </row>
    <row r="35" spans="1:12" ht="15.75" customHeight="1">
      <c r="A35" s="182"/>
      <c r="B35" s="183"/>
      <c r="C35" s="184"/>
      <c r="D35" s="185"/>
      <c r="E35" s="186"/>
    </row>
    <row r="36" spans="1:12" ht="15.75" customHeight="1">
      <c r="A36" s="182"/>
      <c r="B36" s="187" t="s">
        <v>355</v>
      </c>
      <c r="C36" s="449">
        <f>E34/D34</f>
        <v>61</v>
      </c>
      <c r="D36" s="449"/>
      <c r="E36" s="186"/>
      <c r="L36" s="193"/>
    </row>
    <row r="37" spans="1:12" ht="15.75" customHeight="1">
      <c r="B37" s="188"/>
      <c r="C37" s="189"/>
      <c r="D37" s="189"/>
    </row>
    <row r="38" spans="1:12" ht="15.75" customHeight="1">
      <c r="B38" s="151" t="s">
        <v>309</v>
      </c>
      <c r="C38" s="439" t="s">
        <v>310</v>
      </c>
      <c r="D38" s="446"/>
      <c r="E38" s="446"/>
    </row>
    <row r="39" spans="1:12" ht="15.75" customHeight="1">
      <c r="B39" s="192" t="str">
        <f>'Автомат. ввод'!N10</f>
        <v>МКОУ " СовхознаяСОШ"</v>
      </c>
      <c r="C39" s="433" t="s">
        <v>311</v>
      </c>
      <c r="D39" s="444"/>
      <c r="E39" s="444"/>
    </row>
    <row r="40" spans="1:12" ht="15.6" customHeight="1">
      <c r="B40" s="434" t="str">
        <f>'Автомат. ввод'!N4</f>
        <v xml:space="preserve">Утверждаю.
Директор школы 
___________(Магомедгаджиев М.Г.)
</v>
      </c>
      <c r="C40" s="444"/>
      <c r="D40" s="444"/>
      <c r="E40" s="444"/>
    </row>
    <row r="41" spans="1:12" ht="39" customHeight="1">
      <c r="B41" s="434"/>
      <c r="C41" s="444"/>
      <c r="D41" s="444"/>
      <c r="E41" s="444"/>
    </row>
    <row r="42" spans="1:12" ht="15.75" customHeight="1">
      <c r="B42" s="190"/>
      <c r="C42" s="188"/>
    </row>
    <row r="43" spans="1:12" ht="15.75" customHeight="1">
      <c r="B43" s="172"/>
      <c r="C43" s="172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5"/>
  <sheetViews>
    <sheetView workbookViewId="0">
      <selection sqref="A1:E1"/>
    </sheetView>
  </sheetViews>
  <sheetFormatPr defaultColWidth="12.625" defaultRowHeight="14.25"/>
  <cols>
    <col min="1" max="1" width="2.75" style="135" customWidth="1"/>
    <col min="2" max="2" width="28.625" style="135" customWidth="1"/>
    <col min="3" max="3" width="14" style="135" customWidth="1"/>
    <col min="4" max="4" width="11.75" style="135" customWidth="1"/>
    <col min="5" max="5" width="13.125" style="135" bestFit="1" customWidth="1"/>
    <col min="6" max="6" width="7.625" style="135" customWidth="1"/>
    <col min="7" max="7" width="16.875" style="135" bestFit="1" customWidth="1"/>
    <col min="8" max="26" width="7.625" style="135" customWidth="1"/>
    <col min="27" max="16384" width="12.625" style="135"/>
  </cols>
  <sheetData>
    <row r="1" spans="1:5" ht="15.75">
      <c r="A1" s="447" t="s">
        <v>356</v>
      </c>
      <c r="B1" s="446"/>
      <c r="C1" s="446"/>
      <c r="D1" s="446"/>
      <c r="E1" s="446"/>
    </row>
    <row r="2" spans="1:5" ht="15.75">
      <c r="A2" s="447" t="s">
        <v>304</v>
      </c>
      <c r="B2" s="445"/>
      <c r="C2" s="445"/>
      <c r="D2" s="445"/>
      <c r="E2" s="445"/>
    </row>
    <row r="3" spans="1:5" ht="15.75">
      <c r="A3" s="448" t="str">
        <f>'Автомат. ввод'!N10</f>
        <v>МКОУ " СовхознаяСОШ"</v>
      </c>
      <c r="B3" s="448"/>
      <c r="C3" s="448"/>
      <c r="D3" s="448"/>
      <c r="E3" s="448"/>
    </row>
    <row r="4" spans="1:5" ht="15">
      <c r="E4" s="173" t="s">
        <v>410</v>
      </c>
    </row>
    <row r="5" spans="1:5" ht="15">
      <c r="A5" s="174" t="s">
        <v>305</v>
      </c>
      <c r="B5" s="174" t="s">
        <v>328</v>
      </c>
      <c r="C5" s="174" t="s">
        <v>329</v>
      </c>
      <c r="D5" s="174" t="s">
        <v>306</v>
      </c>
      <c r="E5" s="174" t="s">
        <v>133</v>
      </c>
    </row>
    <row r="6" spans="1:5" ht="15">
      <c r="A6" s="174">
        <v>13</v>
      </c>
      <c r="B6" s="299" t="s">
        <v>342</v>
      </c>
      <c r="C6" s="175">
        <v>44242</v>
      </c>
      <c r="D6" s="176">
        <f>'13акт'!D7+'13акт'!D19</f>
        <v>128</v>
      </c>
      <c r="E6" s="177">
        <f>'13акт'!E15+'13акт'!E27</f>
        <v>7808</v>
      </c>
    </row>
    <row r="7" spans="1:5" ht="15">
      <c r="A7" s="174">
        <v>14</v>
      </c>
      <c r="B7" s="299" t="s">
        <v>343</v>
      </c>
      <c r="C7" s="175">
        <v>44243</v>
      </c>
      <c r="D7" s="176">
        <f>'14акт'!D7+'14акт'!D19</f>
        <v>130</v>
      </c>
      <c r="E7" s="177">
        <f>'14акт'!E15+'14акт'!E27</f>
        <v>7930</v>
      </c>
    </row>
    <row r="8" spans="1:5" ht="15">
      <c r="A8" s="174">
        <v>15</v>
      </c>
      <c r="B8" s="299" t="s">
        <v>344</v>
      </c>
      <c r="C8" s="175">
        <v>44244</v>
      </c>
      <c r="D8" s="176">
        <f>'15акт'!D7+'15акт'!D19</f>
        <v>133</v>
      </c>
      <c r="E8" s="177">
        <f>'15акт'!E15+'15акт'!E27</f>
        <v>8113</v>
      </c>
    </row>
    <row r="9" spans="1:5" ht="15">
      <c r="A9" s="174">
        <v>16</v>
      </c>
      <c r="B9" s="299" t="s">
        <v>345</v>
      </c>
      <c r="C9" s="175">
        <v>44245</v>
      </c>
      <c r="D9" s="176">
        <f>'16акт'!D7+'16акт'!D19</f>
        <v>131</v>
      </c>
      <c r="E9" s="177">
        <f>'16акт'!E15+'16акт'!E27</f>
        <v>7991</v>
      </c>
    </row>
    <row r="10" spans="1:5" ht="15">
      <c r="A10" s="174">
        <v>17</v>
      </c>
      <c r="B10" s="299" t="s">
        <v>346</v>
      </c>
      <c r="C10" s="175">
        <v>44246</v>
      </c>
      <c r="D10" s="176">
        <f>'17акт'!D7+'17акт'!D19</f>
        <v>130</v>
      </c>
      <c r="E10" s="177">
        <f>'17акт'!E15+'17акт'!E27</f>
        <v>7930</v>
      </c>
    </row>
    <row r="11" spans="1:5" ht="15">
      <c r="A11" s="174">
        <v>18</v>
      </c>
      <c r="B11" s="299" t="s">
        <v>347</v>
      </c>
      <c r="C11" s="175">
        <v>44247</v>
      </c>
      <c r="D11" s="176">
        <f>'18акт'!D7+'18акт'!D19</f>
        <v>100</v>
      </c>
      <c r="E11" s="177">
        <f>'18акт'!E15+'18акт'!E27</f>
        <v>6100</v>
      </c>
    </row>
    <row r="12" spans="1:5" ht="15">
      <c r="A12" s="174">
        <v>19</v>
      </c>
      <c r="B12" s="299" t="s">
        <v>348</v>
      </c>
      <c r="C12" s="175">
        <v>44249</v>
      </c>
      <c r="D12" s="176">
        <f>'19акт'!D7+'19акт'!D19</f>
        <v>126</v>
      </c>
      <c r="E12" s="177">
        <f>'19акт'!E15+'19акт'!E27</f>
        <v>7686</v>
      </c>
    </row>
    <row r="13" spans="1:5" ht="15">
      <c r="A13" s="174">
        <v>20</v>
      </c>
      <c r="B13" s="299" t="s">
        <v>349</v>
      </c>
      <c r="C13" s="175">
        <v>44250</v>
      </c>
      <c r="D13" s="176">
        <f>'20акт'!D7+'20акт'!D19</f>
        <v>0</v>
      </c>
      <c r="E13" s="177">
        <f>'20акт'!E15+'20акт'!E27</f>
        <v>0</v>
      </c>
    </row>
    <row r="14" spans="1:5" ht="15">
      <c r="A14" s="174">
        <v>21</v>
      </c>
      <c r="B14" s="299" t="s">
        <v>350</v>
      </c>
      <c r="C14" s="175">
        <v>44251</v>
      </c>
      <c r="D14" s="176">
        <f>'21акт'!D7+'21акт'!D19</f>
        <v>0</v>
      </c>
      <c r="E14" s="177">
        <f>'21акт'!E15+'21акт'!E27</f>
        <v>0</v>
      </c>
    </row>
    <row r="15" spans="1:5" ht="15">
      <c r="A15" s="174">
        <v>22</v>
      </c>
      <c r="B15" s="299" t="s">
        <v>351</v>
      </c>
      <c r="C15" s="175">
        <v>44252</v>
      </c>
      <c r="D15" s="176">
        <f>'22акт'!D7+'22акт'!D19</f>
        <v>0</v>
      </c>
      <c r="E15" s="177">
        <f>'22акт'!E15+'22акт'!E27</f>
        <v>0</v>
      </c>
    </row>
    <row r="16" spans="1:5" ht="15">
      <c r="A16" s="174">
        <v>23</v>
      </c>
      <c r="B16" s="299" t="s">
        <v>352</v>
      </c>
      <c r="C16" s="175">
        <v>44253</v>
      </c>
      <c r="D16" s="176">
        <f>'23акт'!D7+'23акт'!D19</f>
        <v>0</v>
      </c>
      <c r="E16" s="177">
        <f>'23акт'!E15+'23акт'!E27</f>
        <v>0</v>
      </c>
    </row>
    <row r="17" spans="1:5" ht="15">
      <c r="A17" s="174">
        <v>24</v>
      </c>
      <c r="B17" s="299" t="s">
        <v>353</v>
      </c>
      <c r="C17" s="175">
        <v>44254</v>
      </c>
      <c r="D17" s="176">
        <f>'24акт'!D7+'24акт'!D19</f>
        <v>0</v>
      </c>
      <c r="E17" s="177">
        <f>'24акт'!E15+'24акт'!E27</f>
        <v>0</v>
      </c>
    </row>
    <row r="18" spans="1:5" ht="15">
      <c r="A18" s="174"/>
      <c r="B18" s="174"/>
      <c r="C18" s="175"/>
      <c r="D18" s="176"/>
      <c r="E18" s="177"/>
    </row>
    <row r="19" spans="1:5" ht="15" hidden="1">
      <c r="A19" s="174"/>
      <c r="B19" s="174"/>
      <c r="C19" s="175"/>
      <c r="D19" s="176"/>
      <c r="E19" s="177"/>
    </row>
    <row r="20" spans="1:5" ht="15" hidden="1">
      <c r="A20" s="174"/>
      <c r="B20" s="174"/>
      <c r="C20" s="175"/>
      <c r="D20" s="176"/>
      <c r="E20" s="177"/>
    </row>
    <row r="21" spans="1:5" ht="15" hidden="1">
      <c r="A21" s="174"/>
      <c r="B21" s="174"/>
      <c r="C21" s="175"/>
      <c r="D21" s="176"/>
      <c r="E21" s="177"/>
    </row>
    <row r="22" spans="1:5" ht="15.75" hidden="1" customHeight="1">
      <c r="A22" s="174"/>
      <c r="B22" s="174"/>
      <c r="C22" s="175"/>
      <c r="D22" s="176"/>
      <c r="E22" s="177"/>
    </row>
    <row r="23" spans="1:5" ht="15.75" hidden="1" customHeight="1">
      <c r="A23" s="174"/>
      <c r="B23" s="174"/>
      <c r="C23" s="175"/>
      <c r="D23" s="176"/>
      <c r="E23" s="177"/>
    </row>
    <row r="24" spans="1:5" ht="15.75" hidden="1" customHeight="1">
      <c r="A24" s="174"/>
      <c r="B24" s="174"/>
      <c r="C24" s="175"/>
      <c r="D24" s="176"/>
      <c r="E24" s="177"/>
    </row>
    <row r="25" spans="1:5" s="291" customFormat="1" ht="15.75" hidden="1" customHeight="1">
      <c r="A25" s="174"/>
      <c r="B25" s="174"/>
      <c r="C25" s="175"/>
      <c r="D25" s="176"/>
      <c r="E25" s="177"/>
    </row>
    <row r="26" spans="1:5" ht="15.75" hidden="1" customHeight="1">
      <c r="A26" s="174"/>
      <c r="B26" s="174"/>
      <c r="C26" s="175"/>
      <c r="D26" s="176"/>
      <c r="E26" s="177"/>
    </row>
    <row r="27" spans="1:5" s="291" customFormat="1" ht="15.75" hidden="1" customHeight="1">
      <c r="A27" s="174"/>
      <c r="B27" s="174"/>
      <c r="C27" s="175"/>
      <c r="D27" s="176"/>
      <c r="E27" s="177"/>
    </row>
    <row r="28" spans="1:5" ht="15.75" hidden="1" customHeight="1">
      <c r="A28" s="174"/>
      <c r="B28" s="174"/>
      <c r="C28" s="175"/>
      <c r="D28" s="176"/>
      <c r="E28" s="177"/>
    </row>
    <row r="29" spans="1:5" s="291" customFormat="1" ht="15.75" hidden="1" customHeight="1">
      <c r="A29" s="174"/>
      <c r="B29" s="174"/>
      <c r="C29" s="175"/>
      <c r="D29" s="176"/>
      <c r="E29" s="177"/>
    </row>
    <row r="30" spans="1:5" ht="15.75" hidden="1" customHeight="1">
      <c r="A30" s="174"/>
      <c r="B30" s="174"/>
      <c r="C30" s="175"/>
      <c r="D30" s="176"/>
      <c r="E30" s="177"/>
    </row>
    <row r="31" spans="1:5" ht="15.75" hidden="1" customHeight="1">
      <c r="A31" s="174"/>
      <c r="B31" s="174"/>
      <c r="C31" s="175"/>
      <c r="D31" s="176"/>
      <c r="E31" s="177"/>
    </row>
    <row r="32" spans="1:5" ht="15.75" hidden="1" customHeight="1">
      <c r="A32" s="174"/>
      <c r="B32" s="174"/>
      <c r="C32" s="175"/>
      <c r="D32" s="176"/>
      <c r="E32" s="177"/>
    </row>
    <row r="33" spans="1:12" ht="15" hidden="1">
      <c r="A33" s="174"/>
      <c r="B33" s="174"/>
      <c r="C33" s="175"/>
      <c r="D33" s="176"/>
      <c r="E33" s="177"/>
    </row>
    <row r="34" spans="1:12" s="291" customFormat="1" ht="15" hidden="1">
      <c r="A34" s="174"/>
      <c r="B34" s="174"/>
      <c r="C34" s="175"/>
      <c r="D34" s="176"/>
      <c r="E34" s="177"/>
    </row>
    <row r="35" spans="1:12" ht="15" hidden="1">
      <c r="A35" s="174"/>
      <c r="B35" s="174"/>
      <c r="C35" s="175"/>
      <c r="D35" s="176"/>
      <c r="E35" s="177"/>
    </row>
    <row r="36" spans="1:12" ht="15" hidden="1">
      <c r="A36" s="178"/>
      <c r="B36" s="174"/>
      <c r="C36" s="175"/>
      <c r="D36" s="176"/>
      <c r="E36" s="177"/>
    </row>
    <row r="37" spans="1:12" ht="15.75" customHeight="1">
      <c r="A37" s="174"/>
      <c r="B37" s="179" t="s">
        <v>308</v>
      </c>
      <c r="C37" s="177"/>
      <c r="D37" s="180">
        <f>SUM(D6:D36)</f>
        <v>878</v>
      </c>
      <c r="E37" s="181">
        <f>SUM(E6:E17)</f>
        <v>53558</v>
      </c>
    </row>
    <row r="38" spans="1:12" ht="15.75" customHeight="1">
      <c r="A38" s="182"/>
      <c r="B38" s="183"/>
      <c r="C38" s="184"/>
      <c r="D38" s="185"/>
      <c r="E38" s="186"/>
    </row>
    <row r="39" spans="1:12" ht="15.75" customHeight="1">
      <c r="A39" s="182"/>
      <c r="B39" s="187" t="s">
        <v>355</v>
      </c>
      <c r="C39" s="449">
        <f>E37/D37</f>
        <v>61</v>
      </c>
      <c r="D39" s="449"/>
      <c r="E39" s="186"/>
      <c r="L39" s="193"/>
    </row>
    <row r="40" spans="1:12" ht="15.75" customHeight="1">
      <c r="B40" s="188"/>
      <c r="C40" s="189"/>
      <c r="D40" s="189"/>
    </row>
    <row r="41" spans="1:12" ht="15.75" customHeight="1">
      <c r="B41" s="151" t="s">
        <v>309</v>
      </c>
      <c r="C41" s="439" t="s">
        <v>310</v>
      </c>
      <c r="D41" s="446"/>
      <c r="E41" s="446"/>
    </row>
    <row r="42" spans="1:12" ht="15.75" customHeight="1">
      <c r="B42" s="192" t="str">
        <f>'Автомат. ввод'!N10</f>
        <v>МКОУ " СовхознаяСОШ"</v>
      </c>
      <c r="C42" s="433" t="s">
        <v>311</v>
      </c>
      <c r="D42" s="444"/>
      <c r="E42" s="444"/>
    </row>
    <row r="43" spans="1:12" ht="15.6" customHeight="1">
      <c r="B43" s="434" t="str">
        <f>'Автомат. ввод'!N4</f>
        <v xml:space="preserve">Утверждаю.
Директор школы 
___________(Магомедгаджиев М.Г.)
</v>
      </c>
      <c r="C43" s="444"/>
      <c r="D43" s="444"/>
      <c r="E43" s="444"/>
    </row>
    <row r="44" spans="1:12" ht="39" customHeight="1">
      <c r="B44" s="434"/>
      <c r="C44" s="444"/>
      <c r="D44" s="444"/>
      <c r="E44" s="444"/>
    </row>
    <row r="45" spans="1:12" ht="15.75" customHeight="1">
      <c r="B45" s="190"/>
      <c r="C45" s="188"/>
    </row>
    <row r="46" spans="1:12" ht="15.75" customHeight="1">
      <c r="B46" s="172"/>
      <c r="C46" s="172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5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D35" sqref="D35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8.375" style="291" bestFit="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 ht="15">
      <c r="A1" s="442" t="s">
        <v>358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3</v>
      </c>
      <c r="E4" s="218" t="s">
        <v>431</v>
      </c>
    </row>
    <row r="5" spans="1:5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 ht="15">
      <c r="A6" s="137">
        <v>1</v>
      </c>
      <c r="B6" s="143" t="s">
        <v>101</v>
      </c>
      <c r="C6" s="152">
        <v>12.109</v>
      </c>
      <c r="D6" s="137">
        <f>VLOOKUP(D4,Фактически_присутствующих,3,FALSE)</f>
        <v>44</v>
      </c>
      <c r="E6" s="141">
        <f t="shared" ref="E6:E12" si="0">C6*D6</f>
        <v>532.79600000000005</v>
      </c>
    </row>
    <row r="7" spans="1:5" ht="15">
      <c r="A7" s="137">
        <v>2</v>
      </c>
      <c r="B7" s="143" t="s">
        <v>102</v>
      </c>
      <c r="C7" s="152">
        <v>19.965</v>
      </c>
      <c r="D7" s="137">
        <f>D6</f>
        <v>44</v>
      </c>
      <c r="E7" s="141">
        <f t="shared" si="0"/>
        <v>878.46</v>
      </c>
    </row>
    <row r="8" spans="1:5" ht="15">
      <c r="A8" s="137">
        <v>3</v>
      </c>
      <c r="B8" s="143" t="s">
        <v>103</v>
      </c>
      <c r="C8" s="153">
        <v>3.7494999999999998</v>
      </c>
      <c r="D8" s="137">
        <f>D6</f>
        <v>44</v>
      </c>
      <c r="E8" s="141">
        <f t="shared" si="0"/>
        <v>164.97799999999998</v>
      </c>
    </row>
    <row r="9" spans="1:5" ht="15">
      <c r="A9" s="137">
        <v>4</v>
      </c>
      <c r="B9" s="143" t="s">
        <v>61</v>
      </c>
      <c r="C9" s="153">
        <v>2.4</v>
      </c>
      <c r="D9" s="137">
        <f>D6</f>
        <v>44</v>
      </c>
      <c r="E9" s="141">
        <f t="shared" si="0"/>
        <v>105.6</v>
      </c>
    </row>
    <row r="10" spans="1:5" ht="15">
      <c r="A10" s="137">
        <v>5</v>
      </c>
      <c r="B10" s="143" t="s">
        <v>93</v>
      </c>
      <c r="C10" s="153">
        <v>14</v>
      </c>
      <c r="D10" s="137">
        <f>D6</f>
        <v>44</v>
      </c>
      <c r="E10" s="141">
        <f t="shared" si="0"/>
        <v>616</v>
      </c>
    </row>
    <row r="11" spans="1:5" ht="15">
      <c r="A11" s="137">
        <v>6</v>
      </c>
      <c r="B11" s="144" t="s">
        <v>312</v>
      </c>
      <c r="C11" s="145">
        <v>0.77649999999999997</v>
      </c>
      <c r="D11" s="137">
        <f>D6</f>
        <v>44</v>
      </c>
      <c r="E11" s="141">
        <f t="shared" si="0"/>
        <v>34.165999999999997</v>
      </c>
    </row>
    <row r="12" spans="1:5" ht="15">
      <c r="A12" s="137">
        <v>7</v>
      </c>
      <c r="B12" s="144" t="s">
        <v>114</v>
      </c>
      <c r="C12" s="154">
        <v>8</v>
      </c>
      <c r="D12" s="137">
        <f>D6</f>
        <v>44</v>
      </c>
      <c r="E12" s="141">
        <f t="shared" si="0"/>
        <v>352</v>
      </c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60.999999999999993</v>
      </c>
      <c r="D15" s="149"/>
      <c r="E15" s="147">
        <f>SUM(E6:E14)</f>
        <v>2684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">
      <c r="A18" s="137">
        <v>11</v>
      </c>
      <c r="B18" s="143" t="s">
        <v>143</v>
      </c>
      <c r="C18" s="152">
        <v>28.3</v>
      </c>
      <c r="D18" s="137">
        <f>VLOOKUP(D4,завтрак_факт,3,FALSE)</f>
        <v>88</v>
      </c>
      <c r="E18" s="141">
        <f t="shared" ref="E18:E23" si="1">C18*D18</f>
        <v>2490.4</v>
      </c>
    </row>
    <row r="19" spans="1:5" ht="15">
      <c r="A19" s="137">
        <v>12</v>
      </c>
      <c r="B19" s="143" t="s">
        <v>110</v>
      </c>
      <c r="C19" s="152">
        <v>4.3</v>
      </c>
      <c r="D19" s="137">
        <f>D18</f>
        <v>88</v>
      </c>
      <c r="E19" s="141">
        <f t="shared" si="1"/>
        <v>378.4</v>
      </c>
    </row>
    <row r="20" spans="1:5" ht="15">
      <c r="A20" s="137">
        <v>13</v>
      </c>
      <c r="B20" s="143" t="s">
        <v>83</v>
      </c>
      <c r="C20" s="153">
        <v>10.8</v>
      </c>
      <c r="D20" s="137">
        <f>D18</f>
        <v>88</v>
      </c>
      <c r="E20" s="141">
        <f t="shared" si="1"/>
        <v>950.40000000000009</v>
      </c>
    </row>
    <row r="21" spans="1:5" ht="15">
      <c r="A21" s="137">
        <v>14</v>
      </c>
      <c r="B21" s="143" t="s">
        <v>114</v>
      </c>
      <c r="C21" s="153">
        <v>8</v>
      </c>
      <c r="D21" s="137">
        <f>D18</f>
        <v>88</v>
      </c>
      <c r="E21" s="141">
        <f t="shared" si="1"/>
        <v>704</v>
      </c>
    </row>
    <row r="22" spans="1:5" ht="15">
      <c r="A22" s="137">
        <v>15</v>
      </c>
      <c r="B22" s="143" t="s">
        <v>61</v>
      </c>
      <c r="C22" s="153">
        <v>2.4</v>
      </c>
      <c r="D22" s="137">
        <f>D18</f>
        <v>88</v>
      </c>
      <c r="E22" s="141">
        <f t="shared" si="1"/>
        <v>211.2</v>
      </c>
    </row>
    <row r="23" spans="1:5" ht="15">
      <c r="A23" s="137">
        <v>16</v>
      </c>
      <c r="B23" s="144" t="s">
        <v>98</v>
      </c>
      <c r="C23" s="145">
        <v>7.2</v>
      </c>
      <c r="D23" s="137">
        <f>D18</f>
        <v>88</v>
      </c>
      <c r="E23" s="141">
        <f t="shared" si="1"/>
        <v>633.6</v>
      </c>
    </row>
    <row r="24" spans="1:5" ht="13.9" hidden="1" customHeight="1">
      <c r="A24" s="137"/>
      <c r="B24" s="144"/>
      <c r="C24" s="154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 ht="15">
      <c r="A26" s="137">
        <v>19</v>
      </c>
      <c r="B26" s="148"/>
      <c r="C26" s="147"/>
      <c r="D26" s="149"/>
      <c r="E26" s="147"/>
    </row>
    <row r="27" spans="1:5" ht="15">
      <c r="A27" s="137">
        <v>20</v>
      </c>
      <c r="B27" s="148" t="s">
        <v>308</v>
      </c>
      <c r="C27" s="147">
        <f>SUM(C18:C26)</f>
        <v>61.000000000000007</v>
      </c>
      <c r="D27" s="149"/>
      <c r="E27" s="147">
        <f>SUM(E18:E26)</f>
        <v>5368.0000000000009</v>
      </c>
    </row>
    <row r="28" spans="1:5" ht="15">
      <c r="A28" s="220"/>
      <c r="B28" s="221"/>
      <c r="C28" s="222"/>
      <c r="D28" s="223"/>
      <c r="E28" s="222"/>
    </row>
    <row r="29" spans="1:5" ht="15">
      <c r="A29" s="136"/>
      <c r="B29" s="290" t="s">
        <v>309</v>
      </c>
      <c r="C29" s="439" t="s">
        <v>310</v>
      </c>
      <c r="D29" s="439"/>
      <c r="E29" s="439"/>
    </row>
    <row r="30" spans="1:5" ht="15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30.6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22.9" customHeight="1">
      <c r="B32" s="434"/>
      <c r="C32" s="433"/>
      <c r="D32" s="433"/>
      <c r="E32" s="433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L1001"/>
  <sheetViews>
    <sheetView tabSelected="1" workbookViewId="0">
      <selection activeCell="C23" sqref="C23"/>
    </sheetView>
  </sheetViews>
  <sheetFormatPr defaultColWidth="12.625" defaultRowHeight="14.25"/>
  <cols>
    <col min="1" max="1" width="2.75" style="135" customWidth="1"/>
    <col min="2" max="2" width="28.625" style="135" customWidth="1"/>
    <col min="3" max="3" width="14" style="135" customWidth="1"/>
    <col min="4" max="4" width="11.75" style="135" customWidth="1"/>
    <col min="5" max="6" width="13.25" style="135" customWidth="1"/>
    <col min="7" max="7" width="16.875" style="135" bestFit="1" customWidth="1"/>
    <col min="8" max="26" width="7.625" style="135" customWidth="1"/>
    <col min="27" max="16384" width="12.625" style="135"/>
  </cols>
  <sheetData>
    <row r="1" spans="1:5" ht="15.75">
      <c r="A1" s="445" t="s">
        <v>439</v>
      </c>
      <c r="B1" s="446"/>
      <c r="C1" s="446"/>
      <c r="D1" s="446"/>
      <c r="E1" s="446"/>
    </row>
    <row r="2" spans="1:5" ht="15.75">
      <c r="A2" s="447" t="s">
        <v>304</v>
      </c>
      <c r="B2" s="445"/>
      <c r="C2" s="445"/>
      <c r="D2" s="445"/>
      <c r="E2" s="445"/>
    </row>
    <row r="3" spans="1:5" ht="15.75">
      <c r="A3" s="448" t="str">
        <f>'Автомат. ввод'!N10</f>
        <v>МКОУ " СовхознаяСОШ"</v>
      </c>
      <c r="B3" s="448"/>
      <c r="C3" s="448"/>
      <c r="D3" s="448"/>
      <c r="E3" s="448"/>
    </row>
    <row r="4" spans="1:5" ht="15">
      <c r="E4" s="173" t="s">
        <v>438</v>
      </c>
    </row>
    <row r="5" spans="1:5" ht="15">
      <c r="A5" s="174" t="s">
        <v>305</v>
      </c>
      <c r="B5" s="174" t="s">
        <v>328</v>
      </c>
      <c r="C5" s="174" t="s">
        <v>329</v>
      </c>
      <c r="D5" s="174" t="s">
        <v>306</v>
      </c>
      <c r="E5" s="174" t="s">
        <v>133</v>
      </c>
    </row>
    <row r="6" spans="1:5" ht="15">
      <c r="A6" s="174">
        <v>1</v>
      </c>
      <c r="B6" s="174" t="s">
        <v>330</v>
      </c>
      <c r="C6" s="175">
        <v>44228</v>
      </c>
      <c r="D6" s="176">
        <f>'1акт'!D7+'1акт'!D19</f>
        <v>131</v>
      </c>
      <c r="E6" s="177">
        <f>'1акт'!E15+'1акт'!E27</f>
        <v>7991</v>
      </c>
    </row>
    <row r="7" spans="1:5" ht="15">
      <c r="A7" s="174">
        <v>2</v>
      </c>
      <c r="B7" s="174" t="s">
        <v>331</v>
      </c>
      <c r="C7" s="175">
        <v>44257</v>
      </c>
      <c r="D7" s="176">
        <f>'2акт'!D7+'2акт'!D19</f>
        <v>133</v>
      </c>
      <c r="E7" s="177">
        <f>'2акт'!E15+'2акт'!E27</f>
        <v>8113</v>
      </c>
    </row>
    <row r="8" spans="1:5" ht="15">
      <c r="A8" s="174">
        <v>3</v>
      </c>
      <c r="B8" s="174" t="s">
        <v>332</v>
      </c>
      <c r="C8" s="175">
        <v>44258</v>
      </c>
      <c r="D8" s="176">
        <f>'3акт'!D7+'3акт'!D19</f>
        <v>132</v>
      </c>
      <c r="E8" s="177">
        <f>'3акт'!E15+'3акт'!E27</f>
        <v>8052.0000000000009</v>
      </c>
    </row>
    <row r="9" spans="1:5" ht="15">
      <c r="A9" s="174">
        <v>4</v>
      </c>
      <c r="B9" s="174" t="s">
        <v>333</v>
      </c>
      <c r="C9" s="175">
        <v>44259</v>
      </c>
      <c r="D9" s="176">
        <f>'4акт'!D7+'4акт'!D19</f>
        <v>133</v>
      </c>
      <c r="E9" s="177">
        <f>'4акт'!E15+'4акт'!E27</f>
        <v>8113</v>
      </c>
    </row>
    <row r="10" spans="1:5" ht="15">
      <c r="A10" s="174">
        <v>5</v>
      </c>
      <c r="B10" s="174" t="s">
        <v>334</v>
      </c>
      <c r="C10" s="175">
        <v>44260</v>
      </c>
      <c r="D10" s="176">
        <f>'5акт'!D7+'5акт'!D19</f>
        <v>130</v>
      </c>
      <c r="E10" s="177">
        <f>'5акт'!E15+'5акт'!E27</f>
        <v>7930</v>
      </c>
    </row>
    <row r="11" spans="1:5" ht="15">
      <c r="A11" s="174">
        <v>6</v>
      </c>
      <c r="B11" s="174" t="s">
        <v>335</v>
      </c>
      <c r="C11" s="175">
        <v>44261</v>
      </c>
      <c r="D11" s="176">
        <f>'6акт'!D7+'6акт'!D19</f>
        <v>95</v>
      </c>
      <c r="E11" s="177">
        <f>'6акт'!E15+'6акт'!E27</f>
        <v>5795</v>
      </c>
    </row>
    <row r="12" spans="1:5" ht="15">
      <c r="A12" s="174">
        <v>7</v>
      </c>
      <c r="B12" s="174" t="s">
        <v>336</v>
      </c>
      <c r="C12" s="175">
        <v>44264</v>
      </c>
      <c r="D12" s="176">
        <f>'8акт'!D7+'8акт'!D19</f>
        <v>131</v>
      </c>
      <c r="E12" s="177">
        <f>'8акт'!E15+'8акт'!E27</f>
        <v>7991</v>
      </c>
    </row>
    <row r="13" spans="1:5" ht="15">
      <c r="A13" s="174">
        <v>8</v>
      </c>
      <c r="B13" s="174" t="s">
        <v>337</v>
      </c>
      <c r="C13" s="175">
        <v>44265</v>
      </c>
      <c r="D13" s="176">
        <f>'9акт'!D7+'9акт'!D19</f>
        <v>132</v>
      </c>
      <c r="E13" s="177">
        <f>'9акт'!E15+'9акт'!E27</f>
        <v>8052</v>
      </c>
    </row>
    <row r="14" spans="1:5" ht="15">
      <c r="A14" s="174">
        <v>9</v>
      </c>
      <c r="B14" s="174" t="s">
        <v>338</v>
      </c>
      <c r="C14" s="175">
        <v>44266</v>
      </c>
      <c r="D14" s="176">
        <f>'10акт'!D7+'10акт'!D19</f>
        <v>129</v>
      </c>
      <c r="E14" s="177">
        <f>'10акт'!E15+'10акт'!E27</f>
        <v>7869</v>
      </c>
    </row>
    <row r="15" spans="1:5" ht="15">
      <c r="A15" s="174">
        <v>10</v>
      </c>
      <c r="B15" s="174" t="s">
        <v>339</v>
      </c>
      <c r="C15" s="175">
        <v>44267</v>
      </c>
      <c r="D15" s="176">
        <f>'11акт'!D7+'11акт'!D19</f>
        <v>122</v>
      </c>
      <c r="E15" s="177">
        <f>'11акт'!E15+'11акт'!E27</f>
        <v>7442</v>
      </c>
    </row>
    <row r="16" spans="1:5" ht="15">
      <c r="A16" s="174">
        <v>11</v>
      </c>
      <c r="B16" s="174" t="s">
        <v>340</v>
      </c>
      <c r="C16" s="175">
        <v>44268</v>
      </c>
      <c r="D16" s="176">
        <f>'12акт'!D7+'12акт'!D19</f>
        <v>104</v>
      </c>
      <c r="E16" s="177">
        <f>'12акт'!E15+'12акт'!E27</f>
        <v>6344</v>
      </c>
    </row>
    <row r="17" spans="1:7" s="291" customFormat="1" ht="15">
      <c r="A17" s="174">
        <v>12</v>
      </c>
      <c r="B17" s="174" t="s">
        <v>341</v>
      </c>
      <c r="C17" s="175">
        <v>44269</v>
      </c>
      <c r="D17" s="176">
        <f>'13акт'!D7+'13акт'!D19</f>
        <v>128</v>
      </c>
      <c r="E17" s="177">
        <f>'13акт'!E15+'13акт'!E27</f>
        <v>7808</v>
      </c>
    </row>
    <row r="18" spans="1:7" ht="15">
      <c r="A18" s="174">
        <v>13</v>
      </c>
      <c r="B18" s="174" t="s">
        <v>342</v>
      </c>
      <c r="C18" s="175">
        <v>44270</v>
      </c>
      <c r="D18" s="176">
        <f>'14акт'!D7+'14акт'!D19</f>
        <v>130</v>
      </c>
      <c r="E18" s="177">
        <f>'14акт'!E15+'14акт'!E27</f>
        <v>7930</v>
      </c>
    </row>
    <row r="19" spans="1:7" ht="15">
      <c r="A19" s="174">
        <v>14</v>
      </c>
      <c r="B19" s="174" t="s">
        <v>343</v>
      </c>
      <c r="C19" s="175">
        <v>44271</v>
      </c>
      <c r="D19" s="176">
        <f>'15акт'!D7+'15акт'!D19</f>
        <v>133</v>
      </c>
      <c r="E19" s="177">
        <f>'15акт'!E15+'15акт'!E27</f>
        <v>8113</v>
      </c>
    </row>
    <row r="20" spans="1:7" ht="15">
      <c r="A20" s="174">
        <v>15</v>
      </c>
      <c r="B20" s="174" t="s">
        <v>344</v>
      </c>
      <c r="C20" s="175">
        <v>44273</v>
      </c>
      <c r="D20" s="176">
        <f>'16акт'!D7+'16акт'!D19</f>
        <v>131</v>
      </c>
      <c r="E20" s="177">
        <f>'16акт'!E15+'16акт'!E27</f>
        <v>7991</v>
      </c>
    </row>
    <row r="21" spans="1:7" ht="15">
      <c r="A21" s="174">
        <v>16</v>
      </c>
      <c r="B21" s="174" t="s">
        <v>345</v>
      </c>
      <c r="C21" s="175">
        <v>44274</v>
      </c>
      <c r="D21" s="176">
        <f>'17акт'!D7+'17акт'!D19</f>
        <v>130</v>
      </c>
      <c r="E21" s="177">
        <f>'17акт'!E15+'17акт'!E27</f>
        <v>7930</v>
      </c>
    </row>
    <row r="22" spans="1:7" ht="15.75" customHeight="1">
      <c r="A22" s="174">
        <v>17</v>
      </c>
      <c r="B22" s="174" t="s">
        <v>346</v>
      </c>
      <c r="C22" s="175">
        <v>44275</v>
      </c>
      <c r="D22" s="176">
        <f>'18акт'!D7+'18акт'!D19</f>
        <v>100</v>
      </c>
      <c r="E22" s="177">
        <f>'18акт'!E15+'18акт'!E27</f>
        <v>6100</v>
      </c>
    </row>
    <row r="23" spans="1:7" ht="15.75" customHeight="1">
      <c r="A23" s="174">
        <v>18</v>
      </c>
      <c r="B23" s="174" t="s">
        <v>347</v>
      </c>
      <c r="C23" s="175">
        <v>44277</v>
      </c>
      <c r="D23" s="176">
        <f>'19акт'!D7+'19акт'!D19</f>
        <v>126</v>
      </c>
      <c r="E23" s="177">
        <f>'19акт'!E15+'19акт'!E27</f>
        <v>7686</v>
      </c>
    </row>
    <row r="24" spans="1:7" ht="15.75" customHeight="1">
      <c r="A24" s="174">
        <v>20</v>
      </c>
      <c r="B24" s="174"/>
      <c r="C24" s="175"/>
      <c r="D24" s="176"/>
      <c r="E24" s="177"/>
    </row>
    <row r="25" spans="1:7" ht="15.75" customHeight="1">
      <c r="A25" s="174">
        <v>21</v>
      </c>
      <c r="B25" s="174"/>
      <c r="C25" s="175"/>
      <c r="D25" s="176"/>
      <c r="E25" s="177"/>
    </row>
    <row r="26" spans="1:7" ht="15.75" customHeight="1">
      <c r="A26" s="174">
        <v>22</v>
      </c>
      <c r="B26" s="174"/>
      <c r="C26" s="175"/>
      <c r="D26" s="176"/>
      <c r="E26" s="177"/>
    </row>
    <row r="27" spans="1:7" ht="15.75" customHeight="1">
      <c r="A27" s="174">
        <v>23</v>
      </c>
      <c r="B27" s="174"/>
      <c r="C27" s="175"/>
      <c r="D27" s="176"/>
      <c r="E27" s="177"/>
    </row>
    <row r="28" spans="1:7" ht="15">
      <c r="A28" s="174">
        <v>24</v>
      </c>
      <c r="B28" s="174"/>
      <c r="C28" s="175"/>
      <c r="D28" s="176"/>
      <c r="E28" s="177"/>
    </row>
    <row r="29" spans="1:7" ht="15">
      <c r="A29" s="174">
        <v>25</v>
      </c>
      <c r="B29" s="174"/>
      <c r="C29" s="175"/>
      <c r="D29" s="176"/>
      <c r="E29" s="177"/>
    </row>
    <row r="30" spans="1:7" ht="15">
      <c r="A30" s="174">
        <v>26</v>
      </c>
      <c r="B30" s="174"/>
      <c r="C30" s="175"/>
      <c r="D30" s="176"/>
      <c r="E30" s="177"/>
    </row>
    <row r="31" spans="1:7" ht="15">
      <c r="A31" s="174">
        <v>27</v>
      </c>
      <c r="B31" s="174"/>
      <c r="C31" s="175"/>
      <c r="D31" s="176"/>
      <c r="E31" s="177"/>
      <c r="G31" s="191"/>
    </row>
    <row r="32" spans="1:7" ht="15">
      <c r="A32" s="178"/>
      <c r="B32" s="174"/>
      <c r="C32" s="175"/>
      <c r="D32" s="176"/>
      <c r="E32" s="177"/>
    </row>
    <row r="33" spans="1:12" ht="15.75" customHeight="1">
      <c r="A33" s="174"/>
      <c r="B33" s="179" t="s">
        <v>308</v>
      </c>
      <c r="C33" s="177"/>
      <c r="D33" s="180">
        <f>SUM(D6:D32)</f>
        <v>2250</v>
      </c>
      <c r="E33" s="181">
        <f>SUM(E6:E31)</f>
        <v>137250</v>
      </c>
    </row>
    <row r="34" spans="1:12" ht="15.75" customHeight="1">
      <c r="A34" s="182"/>
      <c r="B34" s="183"/>
      <c r="C34" s="184"/>
      <c r="D34" s="185"/>
      <c r="E34" s="186"/>
    </row>
    <row r="35" spans="1:12" ht="15.75" customHeight="1">
      <c r="A35" s="182"/>
      <c r="B35" s="187" t="s">
        <v>355</v>
      </c>
      <c r="C35" s="449">
        <f>E33/D33</f>
        <v>61</v>
      </c>
      <c r="D35" s="449"/>
      <c r="E35" s="186"/>
      <c r="L35" s="193"/>
    </row>
    <row r="36" spans="1:12" ht="15.75" customHeight="1">
      <c r="B36" s="188"/>
      <c r="C36" s="189"/>
      <c r="D36" s="189"/>
    </row>
    <row r="37" spans="1:12" ht="15.75" customHeight="1">
      <c r="B37" s="151" t="s">
        <v>309</v>
      </c>
      <c r="C37" s="439" t="s">
        <v>310</v>
      </c>
      <c r="D37" s="446"/>
      <c r="E37" s="446"/>
    </row>
    <row r="38" spans="1:12" ht="15.75" customHeight="1">
      <c r="B38" s="192" t="str">
        <f>'Автомат. ввод'!N10</f>
        <v>МКОУ " СовхознаяСОШ"</v>
      </c>
      <c r="C38" s="433" t="s">
        <v>311</v>
      </c>
      <c r="D38" s="433"/>
      <c r="E38" s="433"/>
    </row>
    <row r="39" spans="1:12" ht="15.6" customHeight="1">
      <c r="B39" s="434" t="str">
        <f>'Автомат. ввод'!N4</f>
        <v xml:space="preserve">Утверждаю.
Директор школы 
___________(Магомедгаджиев М.Г.)
</v>
      </c>
      <c r="C39" s="433"/>
      <c r="D39" s="433"/>
      <c r="E39" s="433"/>
    </row>
    <row r="40" spans="1:12" ht="39" customHeight="1">
      <c r="B40" s="434"/>
      <c r="C40" s="433"/>
      <c r="D40" s="433"/>
      <c r="E40" s="433"/>
    </row>
    <row r="41" spans="1:12" ht="15.75" customHeight="1">
      <c r="B41" s="190"/>
      <c r="C41" s="188"/>
    </row>
    <row r="42" spans="1:12" ht="15.75" customHeight="1">
      <c r="B42" s="172"/>
      <c r="C42" s="172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38:E40"/>
    <mergeCell ref="B39:B40"/>
    <mergeCell ref="A1:E1"/>
    <mergeCell ref="A2:E2"/>
    <mergeCell ref="A3:E3"/>
    <mergeCell ref="C35:D35"/>
    <mergeCell ref="C37:E37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workbookViewId="0">
      <selection activeCell="A5" sqref="A5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413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360</v>
      </c>
      <c r="V2" s="3" t="s">
        <v>18</v>
      </c>
      <c r="W2" s="3" t="s">
        <v>19</v>
      </c>
      <c r="X2" s="3" t="s">
        <v>364</v>
      </c>
      <c r="Y2" s="3" t="s">
        <v>20</v>
      </c>
      <c r="Z2" s="3" t="s">
        <v>21</v>
      </c>
      <c r="AA2" s="3" t="s">
        <v>22</v>
      </c>
      <c r="AB2" s="125" t="s">
        <v>144</v>
      </c>
      <c r="AC2" s="125" t="s">
        <v>150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11" t="s">
        <v>389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11" t="s">
        <v>402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142</v>
      </c>
      <c r="BF2" s="4" t="s">
        <v>412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53</v>
      </c>
      <c r="BM2" s="3" t="s">
        <v>54</v>
      </c>
      <c r="BN2" s="125" t="s">
        <v>414</v>
      </c>
      <c r="BO2" s="3" t="s">
        <v>55</v>
      </c>
      <c r="BP2" s="3" t="s">
        <v>56</v>
      </c>
      <c r="BQ2" s="3" t="s">
        <v>57</v>
      </c>
      <c r="BR2" s="3" t="s">
        <v>58</v>
      </c>
      <c r="BS2" s="3" t="s">
        <v>59</v>
      </c>
      <c r="BT2" s="3" t="s">
        <v>60</v>
      </c>
      <c r="BU2" s="125" t="s">
        <v>148</v>
      </c>
      <c r="BV2" s="3" t="s">
        <v>61</v>
      </c>
      <c r="BW2" s="3" t="s">
        <v>62</v>
      </c>
      <c r="BX2" s="4" t="s">
        <v>63</v>
      </c>
    </row>
    <row r="3" spans="1:76" ht="67.5" customHeight="1">
      <c r="A3" s="5" t="s">
        <v>64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4.2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427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topLeftCell="A19" zoomScale="80" zoomScaleNormal="80" workbookViewId="0">
      <selection activeCell="J58" sqref="J58"/>
    </sheetView>
  </sheetViews>
  <sheetFormatPr defaultColWidth="9" defaultRowHeight="14.25"/>
  <cols>
    <col min="1" max="1" width="4" style="69" customWidth="1"/>
    <col min="2" max="2" width="16.875" style="69" customWidth="1"/>
    <col min="3" max="4" width="9" style="69"/>
    <col min="5" max="5" width="9.375" style="69" customWidth="1"/>
    <col min="6" max="6" width="11.875" style="69" bestFit="1" customWidth="1"/>
    <col min="7" max="7" width="13.25" style="69" customWidth="1"/>
    <col min="8" max="9" width="9" style="69"/>
    <col min="10" max="10" width="11.875" style="69" bestFit="1" customWidth="1"/>
    <col min="11" max="11" width="9" style="69"/>
    <col min="12" max="12" width="9.875" style="69" customWidth="1"/>
    <col min="13" max="13" width="9" style="69"/>
    <col min="14" max="14" width="11.875" style="69" bestFit="1" customWidth="1"/>
    <col min="15" max="21" width="9" style="69"/>
    <col min="22" max="22" width="8" style="69" customWidth="1"/>
    <col min="23" max="23" width="3.75" style="69" customWidth="1"/>
    <col min="24" max="24" width="8.375" style="69" customWidth="1"/>
    <col min="25" max="25" width="7.375" style="69" customWidth="1"/>
    <col min="26" max="26" width="7.75" style="69" customWidth="1"/>
    <col min="27" max="16384" width="9" style="69"/>
  </cols>
  <sheetData>
    <row r="1" spans="1:22" ht="30.75" thickBot="1">
      <c r="B1" s="479" t="s">
        <v>395</v>
      </c>
      <c r="C1" s="479"/>
      <c r="D1" s="479"/>
      <c r="E1" s="479"/>
      <c r="F1" s="75"/>
      <c r="G1" s="479" t="s">
        <v>397</v>
      </c>
      <c r="H1" s="479"/>
      <c r="I1" s="479"/>
      <c r="J1" s="479"/>
      <c r="K1" s="479"/>
      <c r="L1" s="75"/>
    </row>
    <row r="2" spans="1:22" ht="15" customHeight="1" thickBot="1">
      <c r="A2" s="450" t="s">
        <v>134</v>
      </c>
      <c r="B2" s="451"/>
      <c r="C2" s="77"/>
      <c r="D2" s="454" t="s">
        <v>135</v>
      </c>
      <c r="E2" s="455"/>
      <c r="F2" s="75"/>
      <c r="G2" s="450" t="s">
        <v>134</v>
      </c>
      <c r="H2" s="451"/>
      <c r="I2" s="77"/>
      <c r="J2" s="454" t="s">
        <v>135</v>
      </c>
      <c r="K2" s="455"/>
      <c r="L2" s="75"/>
    </row>
    <row r="3" spans="1:22" ht="15" customHeight="1">
      <c r="A3" s="452"/>
      <c r="B3" s="453"/>
      <c r="C3" s="78"/>
      <c r="D3" s="456"/>
      <c r="E3" s="457"/>
      <c r="F3" s="75"/>
      <c r="G3" s="452"/>
      <c r="H3" s="453"/>
      <c r="I3" s="78"/>
      <c r="J3" s="456"/>
      <c r="K3" s="457"/>
      <c r="L3" s="75"/>
      <c r="N3" s="84"/>
      <c r="O3" s="85"/>
      <c r="P3" s="85"/>
      <c r="Q3" s="85"/>
      <c r="R3" s="85"/>
      <c r="S3" s="85"/>
      <c r="T3" s="85"/>
      <c r="U3" s="85"/>
      <c r="V3" s="86"/>
    </row>
    <row r="4" spans="1:22" ht="15" customHeight="1" thickBot="1">
      <c r="A4" s="464"/>
      <c r="B4" s="486"/>
      <c r="C4" s="79"/>
      <c r="D4" s="464"/>
      <c r="E4" s="465"/>
      <c r="F4" s="75"/>
      <c r="G4" s="464"/>
      <c r="H4" s="486"/>
      <c r="I4" s="79"/>
      <c r="J4" s="464"/>
      <c r="K4" s="465"/>
      <c r="L4" s="75"/>
      <c r="N4" s="471" t="s">
        <v>434</v>
      </c>
      <c r="O4" s="472"/>
      <c r="P4" s="472"/>
      <c r="Q4" s="472"/>
      <c r="R4" s="472"/>
      <c r="S4" s="74"/>
      <c r="V4" s="87"/>
    </row>
    <row r="5" spans="1:22" ht="14.25" customHeight="1">
      <c r="A5" s="458">
        <v>100</v>
      </c>
      <c r="B5" s="459"/>
      <c r="C5" s="276"/>
      <c r="D5" s="458">
        <v>85</v>
      </c>
      <c r="E5" s="459"/>
      <c r="F5" s="274"/>
      <c r="G5" s="458">
        <v>90</v>
      </c>
      <c r="H5" s="459"/>
      <c r="I5" s="276"/>
      <c r="J5" s="458">
        <v>75</v>
      </c>
      <c r="K5" s="459"/>
      <c r="L5" s="274"/>
      <c r="N5" s="473"/>
      <c r="O5" s="472"/>
      <c r="P5" s="472"/>
      <c r="Q5" s="472"/>
      <c r="R5" s="472"/>
      <c r="S5" s="74"/>
      <c r="V5" s="87"/>
    </row>
    <row r="6" spans="1:22" ht="14.25" customHeight="1" thickBot="1">
      <c r="A6" s="460"/>
      <c r="B6" s="461"/>
      <c r="C6" s="277"/>
      <c r="D6" s="460"/>
      <c r="E6" s="461"/>
      <c r="F6" s="274"/>
      <c r="G6" s="460"/>
      <c r="H6" s="461"/>
      <c r="I6" s="277"/>
      <c r="J6" s="460"/>
      <c r="K6" s="461"/>
      <c r="L6" s="274"/>
      <c r="N6" s="473"/>
      <c r="O6" s="472"/>
      <c r="P6" s="472"/>
      <c r="Q6" s="472"/>
      <c r="R6" s="472"/>
      <c r="S6" s="74"/>
      <c r="T6" s="493" t="s">
        <v>401</v>
      </c>
      <c r="U6" s="493"/>
      <c r="V6" s="494"/>
    </row>
    <row r="7" spans="1:22" ht="14.25" customHeight="1">
      <c r="A7" s="275"/>
      <c r="B7" s="76"/>
      <c r="C7" s="75"/>
      <c r="D7" s="76"/>
      <c r="E7" s="76"/>
      <c r="F7" s="75"/>
      <c r="G7" s="275"/>
      <c r="H7" s="76"/>
      <c r="I7" s="75"/>
      <c r="J7" s="76"/>
      <c r="K7" s="76"/>
      <c r="L7" s="75"/>
      <c r="N7" s="473"/>
      <c r="O7" s="472"/>
      <c r="P7" s="472"/>
      <c r="Q7" s="472"/>
      <c r="R7" s="472"/>
      <c r="S7" s="74"/>
      <c r="T7" s="493"/>
      <c r="U7" s="493"/>
      <c r="V7" s="494"/>
    </row>
    <row r="8" spans="1:22" ht="14.25" customHeight="1">
      <c r="A8" s="80"/>
      <c r="B8" s="75"/>
      <c r="C8" s="75"/>
      <c r="D8" s="75"/>
      <c r="E8" s="75"/>
      <c r="F8" s="75"/>
      <c r="G8" s="80"/>
      <c r="H8" s="75"/>
      <c r="I8" s="75"/>
      <c r="J8" s="75"/>
      <c r="K8" s="75"/>
      <c r="L8" s="75"/>
      <c r="N8" s="473"/>
      <c r="O8" s="472"/>
      <c r="P8" s="472"/>
      <c r="Q8" s="472"/>
      <c r="R8" s="472"/>
      <c r="S8" s="497" t="s">
        <v>137</v>
      </c>
      <c r="T8" s="493"/>
      <c r="U8" s="493"/>
      <c r="V8" s="494"/>
    </row>
    <row r="9" spans="1:22" ht="14.25" customHeight="1">
      <c r="A9" s="80"/>
      <c r="B9" s="75"/>
      <c r="C9" s="75"/>
      <c r="D9" s="75"/>
      <c r="E9" s="75"/>
      <c r="F9" s="75"/>
      <c r="G9" s="80"/>
      <c r="H9" s="75"/>
      <c r="I9" s="75"/>
      <c r="J9" s="75"/>
      <c r="K9" s="75"/>
      <c r="L9" s="75"/>
      <c r="N9" s="88"/>
      <c r="O9" s="74"/>
      <c r="P9" s="74"/>
      <c r="Q9" s="74"/>
      <c r="R9" s="74"/>
      <c r="S9" s="497"/>
      <c r="T9" s="493"/>
      <c r="U9" s="493"/>
      <c r="V9" s="494"/>
    </row>
    <row r="10" spans="1:22" ht="14.25" customHeight="1">
      <c r="A10" s="470" t="s">
        <v>136</v>
      </c>
      <c r="B10" s="470"/>
      <c r="C10" s="470"/>
      <c r="D10" s="470"/>
      <c r="E10" s="470"/>
      <c r="F10" s="75"/>
      <c r="G10" s="470" t="s">
        <v>136</v>
      </c>
      <c r="H10" s="470"/>
      <c r="I10" s="470"/>
      <c r="J10" s="470"/>
      <c r="K10" s="470"/>
      <c r="L10" s="75"/>
      <c r="N10" s="466" t="s">
        <v>433</v>
      </c>
      <c r="O10" s="467"/>
      <c r="P10" s="467"/>
      <c r="Q10" s="467"/>
      <c r="R10" s="467"/>
      <c r="S10" s="83"/>
      <c r="T10" s="493"/>
      <c r="U10" s="493"/>
      <c r="V10" s="494"/>
    </row>
    <row r="11" spans="1:22" ht="15" customHeight="1">
      <c r="A11" s="470"/>
      <c r="B11" s="470"/>
      <c r="C11" s="470"/>
      <c r="D11" s="470"/>
      <c r="E11" s="470"/>
      <c r="F11" s="75"/>
      <c r="G11" s="470"/>
      <c r="H11" s="470"/>
      <c r="I11" s="470"/>
      <c r="J11" s="470"/>
      <c r="K11" s="470"/>
      <c r="L11" s="75"/>
      <c r="N11" s="466"/>
      <c r="O11" s="467"/>
      <c r="P11" s="467"/>
      <c r="Q11" s="467"/>
      <c r="R11" s="467"/>
      <c r="S11" s="83"/>
      <c r="V11" s="87"/>
    </row>
    <row r="12" spans="1:22" ht="15" thickBot="1">
      <c r="A12" s="470"/>
      <c r="B12" s="470"/>
      <c r="C12" s="470"/>
      <c r="D12" s="470"/>
      <c r="E12" s="470"/>
      <c r="F12" s="75"/>
      <c r="G12" s="470"/>
      <c r="H12" s="470"/>
      <c r="I12" s="470"/>
      <c r="J12" s="470"/>
      <c r="K12" s="470"/>
      <c r="L12" s="75"/>
      <c r="M12" s="116"/>
      <c r="N12" s="468"/>
      <c r="O12" s="469"/>
      <c r="P12" s="469"/>
      <c r="Q12" s="469"/>
      <c r="R12" s="469"/>
      <c r="S12" s="89"/>
      <c r="T12" s="90"/>
      <c r="U12" s="90"/>
      <c r="V12" s="91"/>
    </row>
    <row r="13" spans="1:22" ht="14.25" customHeight="1">
      <c r="A13" s="470"/>
      <c r="B13" s="470"/>
      <c r="C13" s="470"/>
      <c r="D13" s="470"/>
      <c r="E13" s="470"/>
      <c r="F13" s="75"/>
      <c r="G13" s="470"/>
      <c r="H13" s="470"/>
      <c r="I13" s="470"/>
      <c r="J13" s="470"/>
      <c r="K13" s="470"/>
      <c r="L13" s="75"/>
      <c r="M13" s="116"/>
      <c r="N13" s="115"/>
      <c r="O13" s="117"/>
      <c r="P13" s="117"/>
      <c r="Q13" s="117"/>
    </row>
    <row r="14" spans="1:22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115"/>
      <c r="N14" s="115"/>
      <c r="O14" s="117"/>
      <c r="P14" s="117"/>
      <c r="Q14" s="117"/>
    </row>
    <row r="15" spans="1:22" ht="15" thickBo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115"/>
      <c r="N15" s="115"/>
      <c r="O15" s="117"/>
      <c r="P15" s="117"/>
      <c r="Q15" s="117"/>
    </row>
    <row r="16" spans="1:22">
      <c r="A16" s="75"/>
      <c r="B16" s="75"/>
      <c r="C16" s="75"/>
      <c r="D16" s="75"/>
      <c r="E16" s="75"/>
      <c r="F16" s="462">
        <v>1</v>
      </c>
      <c r="G16" s="75"/>
      <c r="H16" s="75"/>
      <c r="I16" s="75"/>
      <c r="J16" s="75"/>
      <c r="K16" s="75"/>
      <c r="L16" s="462">
        <v>2</v>
      </c>
      <c r="M16" s="115"/>
      <c r="N16" s="115"/>
      <c r="O16" s="115"/>
      <c r="P16" s="115"/>
      <c r="Q16" s="115"/>
    </row>
    <row r="17" spans="1:24" ht="15" thickBot="1">
      <c r="A17" s="75"/>
      <c r="B17" s="75"/>
      <c r="C17" s="75"/>
      <c r="D17" s="75"/>
      <c r="E17" s="75"/>
      <c r="F17" s="463"/>
      <c r="G17" s="75"/>
      <c r="H17" s="75"/>
      <c r="I17" s="75"/>
      <c r="J17" s="75"/>
      <c r="K17" s="75"/>
      <c r="L17" s="463"/>
      <c r="N17" s="115"/>
      <c r="O17" s="115"/>
      <c r="P17" s="115"/>
    </row>
    <row r="18" spans="1:24" ht="15" thickBot="1">
      <c r="N18" s="115"/>
      <c r="O18" s="115"/>
      <c r="P18" s="115"/>
      <c r="Q18" s="115"/>
    </row>
    <row r="19" spans="1:24" ht="22.15" customHeight="1" thickBot="1">
      <c r="A19" s="115"/>
      <c r="C19" s="476" t="s">
        <v>395</v>
      </c>
      <c r="D19" s="477"/>
      <c r="E19" s="478"/>
      <c r="F19" s="252"/>
      <c r="G19" s="252"/>
      <c r="H19" s="115"/>
      <c r="I19" s="115"/>
      <c r="J19" s="115"/>
      <c r="K19" s="476" t="s">
        <v>396</v>
      </c>
      <c r="L19" s="477"/>
      <c r="M19" s="478"/>
      <c r="N19" s="115"/>
      <c r="O19" s="115"/>
      <c r="P19" s="118"/>
      <c r="Q19" s="118"/>
      <c r="T19"/>
    </row>
    <row r="20" spans="1:24" ht="18">
      <c r="A20" s="487" t="s">
        <v>151</v>
      </c>
      <c r="B20" s="488"/>
      <c r="C20" s="489"/>
      <c r="E20" s="490" t="s">
        <v>228</v>
      </c>
      <c r="F20" s="491"/>
      <c r="G20" s="492"/>
      <c r="I20" s="495" t="s">
        <v>151</v>
      </c>
      <c r="J20" s="495"/>
      <c r="K20" s="496"/>
      <c r="M20" s="474" t="s">
        <v>228</v>
      </c>
      <c r="N20" s="475"/>
      <c r="O20" s="475"/>
      <c r="P20" s="118"/>
      <c r="Q20" s="118"/>
    </row>
    <row r="21" spans="1:24" ht="21">
      <c r="A21" s="119">
        <v>1</v>
      </c>
      <c r="B21" s="120" t="s">
        <v>90</v>
      </c>
      <c r="C21" s="121">
        <v>89</v>
      </c>
      <c r="E21" s="119">
        <v>1</v>
      </c>
      <c r="F21" s="120" t="str">
        <f t="shared" ref="F21:F50" si="0">B21</f>
        <v>Понедельник</v>
      </c>
      <c r="G21" s="121">
        <f t="shared" ref="G21:G50" si="1">C21</f>
        <v>89</v>
      </c>
      <c r="I21" s="119">
        <v>1</v>
      </c>
      <c r="J21" s="120" t="s">
        <v>90</v>
      </c>
      <c r="K21" s="121">
        <v>42</v>
      </c>
      <c r="M21" s="119">
        <v>1</v>
      </c>
      <c r="N21" s="120" t="str">
        <f t="shared" ref="N21:N50" si="2">J21</f>
        <v>Понедельник</v>
      </c>
      <c r="O21" s="121">
        <f t="shared" ref="O21:O50" si="3">K21</f>
        <v>42</v>
      </c>
      <c r="Q21" s="115"/>
      <c r="S21" s="267"/>
      <c r="T21" s="267"/>
      <c r="U21" s="267"/>
      <c r="V21" s="267"/>
      <c r="W21" s="267"/>
      <c r="X21" s="267"/>
    </row>
    <row r="22" spans="1:24" ht="21">
      <c r="A22" s="119">
        <v>2</v>
      </c>
      <c r="B22" s="120" t="s">
        <v>94</v>
      </c>
      <c r="C22" s="121">
        <v>90</v>
      </c>
      <c r="E22" s="119">
        <v>2</v>
      </c>
      <c r="F22" s="120" t="str">
        <f t="shared" si="0"/>
        <v>Вторник</v>
      </c>
      <c r="G22" s="121">
        <f t="shared" si="1"/>
        <v>90</v>
      </c>
      <c r="I22" s="119">
        <v>2</v>
      </c>
      <c r="J22" s="120" t="s">
        <v>94</v>
      </c>
      <c r="K22" s="121">
        <v>43</v>
      </c>
      <c r="M22" s="119">
        <v>2</v>
      </c>
      <c r="N22" s="120" t="str">
        <f t="shared" si="2"/>
        <v>Вторник</v>
      </c>
      <c r="O22" s="121">
        <f t="shared" si="3"/>
        <v>43</v>
      </c>
      <c r="Q22" s="115"/>
      <c r="S22" s="267"/>
      <c r="T22" s="267"/>
      <c r="U22" s="267"/>
      <c r="V22" s="267"/>
      <c r="W22" s="267"/>
      <c r="X22" s="267"/>
    </row>
    <row r="23" spans="1:24" ht="21">
      <c r="A23" s="119">
        <v>3</v>
      </c>
      <c r="B23" s="120" t="s">
        <v>100</v>
      </c>
      <c r="C23" s="121">
        <v>88</v>
      </c>
      <c r="E23" s="119">
        <v>3</v>
      </c>
      <c r="F23" s="120" t="str">
        <f t="shared" si="0"/>
        <v>Среда</v>
      </c>
      <c r="G23" s="121">
        <f t="shared" si="1"/>
        <v>88</v>
      </c>
      <c r="I23" s="119">
        <v>3</v>
      </c>
      <c r="J23" s="120" t="s">
        <v>100</v>
      </c>
      <c r="K23" s="121">
        <v>44</v>
      </c>
      <c r="M23" s="119">
        <v>3</v>
      </c>
      <c r="N23" s="120" t="str">
        <f t="shared" si="2"/>
        <v>Среда</v>
      </c>
      <c r="O23" s="121">
        <f t="shared" si="3"/>
        <v>44</v>
      </c>
      <c r="Q23" s="115"/>
      <c r="S23" s="267"/>
      <c r="T23" s="267"/>
      <c r="U23" s="267"/>
      <c r="V23" s="267"/>
      <c r="W23" s="267"/>
      <c r="X23" s="267"/>
    </row>
    <row r="24" spans="1:24" ht="21">
      <c r="A24" s="119">
        <v>4</v>
      </c>
      <c r="B24" s="120" t="s">
        <v>67</v>
      </c>
      <c r="C24" s="121">
        <v>88</v>
      </c>
      <c r="E24" s="119">
        <v>4</v>
      </c>
      <c r="F24" s="120" t="str">
        <f t="shared" si="0"/>
        <v>Четверг</v>
      </c>
      <c r="G24" s="121">
        <f t="shared" si="1"/>
        <v>88</v>
      </c>
      <c r="I24" s="119">
        <v>4</v>
      </c>
      <c r="J24" s="120" t="s">
        <v>67</v>
      </c>
      <c r="K24" s="121">
        <v>45</v>
      </c>
      <c r="M24" s="119">
        <v>4</v>
      </c>
      <c r="N24" s="120" t="str">
        <f t="shared" si="2"/>
        <v>Четверг</v>
      </c>
      <c r="O24" s="121">
        <f t="shared" si="3"/>
        <v>45</v>
      </c>
      <c r="Q24" s="115"/>
      <c r="S24" s="267"/>
      <c r="T24" s="267"/>
      <c r="U24" s="267"/>
      <c r="V24" s="267"/>
      <c r="W24" s="267"/>
      <c r="X24" s="267"/>
    </row>
    <row r="25" spans="1:24" ht="21">
      <c r="A25" s="119">
        <v>5</v>
      </c>
      <c r="B25" s="120" t="s">
        <v>80</v>
      </c>
      <c r="C25" s="121">
        <v>88</v>
      </c>
      <c r="E25" s="119">
        <v>5</v>
      </c>
      <c r="F25" s="120" t="str">
        <f t="shared" si="0"/>
        <v>Пятница</v>
      </c>
      <c r="G25" s="121">
        <v>88</v>
      </c>
      <c r="I25" s="119">
        <v>5</v>
      </c>
      <c r="J25" s="120" t="s">
        <v>80</v>
      </c>
      <c r="K25" s="121">
        <v>42</v>
      </c>
      <c r="M25" s="119">
        <v>5</v>
      </c>
      <c r="N25" s="120" t="str">
        <f t="shared" si="2"/>
        <v>Пятница</v>
      </c>
      <c r="O25" s="121">
        <f t="shared" si="3"/>
        <v>42</v>
      </c>
      <c r="Q25" s="115"/>
      <c r="S25" s="267"/>
      <c r="T25" s="267"/>
      <c r="U25" s="267"/>
      <c r="V25" s="267"/>
      <c r="W25" s="267"/>
      <c r="X25" s="267"/>
    </row>
    <row r="26" spans="1:24" ht="21">
      <c r="A26" s="119">
        <v>6</v>
      </c>
      <c r="B26" s="120" t="s">
        <v>84</v>
      </c>
      <c r="C26" s="121">
        <v>95</v>
      </c>
      <c r="E26" s="119">
        <v>6</v>
      </c>
      <c r="F26" s="120" t="str">
        <f t="shared" si="0"/>
        <v>Суббота</v>
      </c>
      <c r="G26" s="121">
        <f t="shared" si="1"/>
        <v>95</v>
      </c>
      <c r="I26" s="119">
        <v>6</v>
      </c>
      <c r="J26" s="120" t="s">
        <v>84</v>
      </c>
      <c r="K26" s="121">
        <v>0</v>
      </c>
      <c r="M26" s="119">
        <v>6</v>
      </c>
      <c r="N26" s="120" t="str">
        <f t="shared" si="2"/>
        <v>Суббота</v>
      </c>
      <c r="O26" s="121">
        <f t="shared" si="3"/>
        <v>0</v>
      </c>
      <c r="Q26" s="115"/>
      <c r="S26" s="267"/>
      <c r="T26" s="267"/>
      <c r="U26" s="267"/>
      <c r="V26" s="267"/>
      <c r="W26" s="267"/>
      <c r="X26" s="267"/>
    </row>
    <row r="27" spans="1:24" ht="21" hidden="1">
      <c r="A27" s="119">
        <v>7</v>
      </c>
      <c r="B27" s="120" t="s">
        <v>89</v>
      </c>
      <c r="C27" s="121">
        <v>0</v>
      </c>
      <c r="E27" s="119">
        <v>7</v>
      </c>
      <c r="F27" s="120" t="str">
        <f t="shared" si="0"/>
        <v>Воскресенье</v>
      </c>
      <c r="G27" s="121">
        <f t="shared" si="1"/>
        <v>0</v>
      </c>
      <c r="I27" s="119">
        <v>7</v>
      </c>
      <c r="J27" s="120" t="s">
        <v>89</v>
      </c>
      <c r="K27" s="121">
        <v>0</v>
      </c>
      <c r="M27" s="119">
        <v>7</v>
      </c>
      <c r="N27" s="120" t="str">
        <f t="shared" si="2"/>
        <v>Воскресенье</v>
      </c>
      <c r="O27" s="121">
        <f t="shared" si="3"/>
        <v>0</v>
      </c>
      <c r="Q27" s="115"/>
      <c r="S27" s="267"/>
      <c r="T27" s="267"/>
      <c r="U27" s="267"/>
      <c r="V27" s="267"/>
      <c r="W27" s="267"/>
      <c r="X27" s="267"/>
    </row>
    <row r="28" spans="1:24" ht="21">
      <c r="A28" s="119">
        <v>8</v>
      </c>
      <c r="B28" s="120" t="s">
        <v>90</v>
      </c>
      <c r="C28" s="121">
        <v>0</v>
      </c>
      <c r="E28" s="119">
        <v>8</v>
      </c>
      <c r="F28" s="120" t="str">
        <f t="shared" si="0"/>
        <v>Понедельник</v>
      </c>
      <c r="G28" s="121">
        <f>C28</f>
        <v>0</v>
      </c>
      <c r="I28" s="119">
        <v>8</v>
      </c>
      <c r="J28" s="120" t="s">
        <v>90</v>
      </c>
      <c r="K28" s="121">
        <v>0</v>
      </c>
      <c r="M28" s="119">
        <v>8</v>
      </c>
      <c r="N28" s="120" t="str">
        <f t="shared" si="2"/>
        <v>Понедельник</v>
      </c>
      <c r="O28" s="121">
        <f t="shared" si="3"/>
        <v>0</v>
      </c>
      <c r="Q28" s="115"/>
      <c r="S28" s="267"/>
      <c r="T28" s="267"/>
      <c r="U28" s="267"/>
      <c r="V28" s="267"/>
      <c r="W28" s="267"/>
      <c r="X28" s="267"/>
    </row>
    <row r="29" spans="1:24" ht="21">
      <c r="A29" s="119">
        <v>9</v>
      </c>
      <c r="B29" s="120" t="s">
        <v>94</v>
      </c>
      <c r="C29" s="121">
        <v>91</v>
      </c>
      <c r="E29" s="119">
        <v>9</v>
      </c>
      <c r="F29" s="120" t="str">
        <f t="shared" si="0"/>
        <v>Вторник</v>
      </c>
      <c r="G29" s="121">
        <f t="shared" si="1"/>
        <v>91</v>
      </c>
      <c r="I29" s="119">
        <v>9</v>
      </c>
      <c r="J29" s="120" t="s">
        <v>94</v>
      </c>
      <c r="K29" s="121">
        <v>40</v>
      </c>
      <c r="M29" s="119">
        <v>9</v>
      </c>
      <c r="N29" s="120" t="str">
        <f t="shared" si="2"/>
        <v>Вторник</v>
      </c>
      <c r="O29" s="121">
        <f t="shared" si="3"/>
        <v>40</v>
      </c>
      <c r="Q29" s="115"/>
      <c r="R29" s="480" t="s">
        <v>227</v>
      </c>
      <c r="S29" s="481"/>
      <c r="T29" s="481"/>
      <c r="U29" s="481"/>
      <c r="V29" s="481"/>
      <c r="W29" s="482"/>
      <c r="X29" s="267"/>
    </row>
    <row r="30" spans="1:24" ht="21">
      <c r="A30" s="119">
        <v>10</v>
      </c>
      <c r="B30" s="120" t="s">
        <v>100</v>
      </c>
      <c r="C30" s="121">
        <v>90</v>
      </c>
      <c r="E30" s="119">
        <v>10</v>
      </c>
      <c r="F30" s="120" t="str">
        <f t="shared" si="0"/>
        <v>Среда</v>
      </c>
      <c r="G30" s="121">
        <f t="shared" si="1"/>
        <v>90</v>
      </c>
      <c r="I30" s="119">
        <v>10</v>
      </c>
      <c r="J30" s="120" t="s">
        <v>100</v>
      </c>
      <c r="K30" s="121">
        <v>42</v>
      </c>
      <c r="M30" s="119">
        <v>10</v>
      </c>
      <c r="N30" s="120" t="str">
        <f t="shared" si="2"/>
        <v>Среда</v>
      </c>
      <c r="O30" s="121">
        <f t="shared" si="3"/>
        <v>42</v>
      </c>
      <c r="Q30" s="115"/>
      <c r="R30" s="480"/>
      <c r="S30" s="481"/>
      <c r="T30" s="481"/>
      <c r="U30" s="481"/>
      <c r="V30" s="481"/>
      <c r="W30" s="482"/>
      <c r="X30" s="267"/>
    </row>
    <row r="31" spans="1:24" ht="21">
      <c r="A31" s="119">
        <v>11</v>
      </c>
      <c r="B31" s="120" t="s">
        <v>67</v>
      </c>
      <c r="C31" s="121">
        <v>87</v>
      </c>
      <c r="E31" s="119">
        <v>11</v>
      </c>
      <c r="F31" s="120" t="str">
        <f t="shared" si="0"/>
        <v>Четверг</v>
      </c>
      <c r="G31" s="121">
        <f t="shared" si="1"/>
        <v>87</v>
      </c>
      <c r="I31" s="119">
        <v>11</v>
      </c>
      <c r="J31" s="120" t="s">
        <v>67</v>
      </c>
      <c r="K31" s="121">
        <v>42</v>
      </c>
      <c r="M31" s="119">
        <v>11</v>
      </c>
      <c r="N31" s="120" t="str">
        <f t="shared" si="2"/>
        <v>Четверг</v>
      </c>
      <c r="O31" s="121">
        <f t="shared" si="3"/>
        <v>42</v>
      </c>
      <c r="R31" s="480"/>
      <c r="S31" s="481"/>
      <c r="T31" s="481"/>
      <c r="U31" s="481"/>
      <c r="V31" s="481"/>
      <c r="W31" s="482"/>
      <c r="X31" s="267"/>
    </row>
    <row r="32" spans="1:24" ht="21">
      <c r="A32" s="119">
        <v>12</v>
      </c>
      <c r="B32" s="120" t="s">
        <v>80</v>
      </c>
      <c r="C32" s="121">
        <v>79</v>
      </c>
      <c r="E32" s="119">
        <v>12</v>
      </c>
      <c r="F32" s="120" t="str">
        <f t="shared" si="0"/>
        <v>Пятница</v>
      </c>
      <c r="G32" s="121">
        <f t="shared" si="1"/>
        <v>79</v>
      </c>
      <c r="I32" s="119">
        <v>12</v>
      </c>
      <c r="J32" s="120" t="s">
        <v>80</v>
      </c>
      <c r="K32" s="121">
        <v>43</v>
      </c>
      <c r="M32" s="119">
        <v>12</v>
      </c>
      <c r="N32" s="120" t="str">
        <f t="shared" si="2"/>
        <v>Пятница</v>
      </c>
      <c r="O32" s="121">
        <f t="shared" si="3"/>
        <v>43</v>
      </c>
      <c r="R32" s="480"/>
      <c r="S32" s="481"/>
      <c r="T32" s="481"/>
      <c r="U32" s="481"/>
      <c r="V32" s="481"/>
      <c r="W32" s="482"/>
      <c r="X32" s="267"/>
    </row>
    <row r="33" spans="1:23" ht="21">
      <c r="A33" s="119">
        <v>13</v>
      </c>
      <c r="B33" s="120" t="s">
        <v>84</v>
      </c>
      <c r="C33" s="121">
        <v>104</v>
      </c>
      <c r="E33" s="119">
        <v>13</v>
      </c>
      <c r="F33" s="120" t="str">
        <f t="shared" si="0"/>
        <v>Суббота</v>
      </c>
      <c r="G33" s="121">
        <v>104</v>
      </c>
      <c r="I33" s="119">
        <v>13</v>
      </c>
      <c r="J33" s="120" t="s">
        <v>84</v>
      </c>
      <c r="K33" s="121">
        <v>0</v>
      </c>
      <c r="M33" s="119">
        <v>13</v>
      </c>
      <c r="N33" s="120" t="str">
        <f t="shared" si="2"/>
        <v>Суббота</v>
      </c>
      <c r="O33" s="121">
        <f t="shared" si="3"/>
        <v>0</v>
      </c>
      <c r="R33" s="480"/>
      <c r="S33" s="481"/>
      <c r="T33" s="481"/>
      <c r="U33" s="481"/>
      <c r="V33" s="481"/>
      <c r="W33" s="482"/>
    </row>
    <row r="34" spans="1:23" ht="21" hidden="1">
      <c r="A34" s="119">
        <v>14</v>
      </c>
      <c r="B34" s="120" t="s">
        <v>89</v>
      </c>
      <c r="C34" s="121">
        <v>0</v>
      </c>
      <c r="E34" s="119">
        <v>14</v>
      </c>
      <c r="F34" s="120" t="str">
        <f t="shared" si="0"/>
        <v>Воскресенье</v>
      </c>
      <c r="G34" s="121">
        <f t="shared" si="1"/>
        <v>0</v>
      </c>
      <c r="I34" s="119">
        <v>14</v>
      </c>
      <c r="J34" s="120" t="s">
        <v>89</v>
      </c>
      <c r="K34" s="121">
        <v>0</v>
      </c>
      <c r="M34" s="119">
        <v>14</v>
      </c>
      <c r="N34" s="120" t="str">
        <f t="shared" si="2"/>
        <v>Воскресенье</v>
      </c>
      <c r="O34" s="121">
        <f t="shared" si="3"/>
        <v>0</v>
      </c>
      <c r="R34" s="480"/>
      <c r="S34" s="481"/>
      <c r="T34" s="481"/>
      <c r="U34" s="481"/>
      <c r="V34" s="481"/>
      <c r="W34" s="482"/>
    </row>
    <row r="35" spans="1:23" ht="21">
      <c r="A35" s="119">
        <v>15</v>
      </c>
      <c r="B35" s="120" t="s">
        <v>90</v>
      </c>
      <c r="C35" s="121">
        <v>86</v>
      </c>
      <c r="E35" s="119">
        <v>15</v>
      </c>
      <c r="F35" s="120" t="str">
        <f t="shared" si="0"/>
        <v>Понедельник</v>
      </c>
      <c r="G35" s="121">
        <f>C35</f>
        <v>86</v>
      </c>
      <c r="I35" s="119">
        <v>15</v>
      </c>
      <c r="J35" s="120" t="s">
        <v>90</v>
      </c>
      <c r="K35" s="121">
        <v>42</v>
      </c>
      <c r="M35" s="119">
        <v>15</v>
      </c>
      <c r="N35" s="120" t="str">
        <f t="shared" si="2"/>
        <v>Понедельник</v>
      </c>
      <c r="O35" s="121">
        <f t="shared" si="3"/>
        <v>42</v>
      </c>
      <c r="R35" s="480"/>
      <c r="S35" s="481"/>
      <c r="T35" s="481"/>
      <c r="U35" s="481"/>
      <c r="V35" s="481"/>
      <c r="W35" s="482"/>
    </row>
    <row r="36" spans="1:23" ht="21">
      <c r="A36" s="119">
        <v>16</v>
      </c>
      <c r="B36" s="120" t="s">
        <v>94</v>
      </c>
      <c r="C36" s="121">
        <v>88</v>
      </c>
      <c r="E36" s="119">
        <v>16</v>
      </c>
      <c r="F36" s="120" t="str">
        <f t="shared" si="0"/>
        <v>Вторник</v>
      </c>
      <c r="G36" s="121">
        <f t="shared" si="1"/>
        <v>88</v>
      </c>
      <c r="I36" s="119">
        <v>16</v>
      </c>
      <c r="J36" s="120" t="s">
        <v>94</v>
      </c>
      <c r="K36" s="121">
        <v>42</v>
      </c>
      <c r="M36" s="119">
        <v>16</v>
      </c>
      <c r="N36" s="120" t="str">
        <f t="shared" si="2"/>
        <v>Вторник</v>
      </c>
      <c r="O36" s="121">
        <f t="shared" si="3"/>
        <v>42</v>
      </c>
      <c r="R36" s="480"/>
      <c r="S36" s="481"/>
      <c r="T36" s="481"/>
      <c r="U36" s="481"/>
      <c r="V36" s="481"/>
      <c r="W36" s="482"/>
    </row>
    <row r="37" spans="1:23" ht="21">
      <c r="A37" s="119">
        <v>17</v>
      </c>
      <c r="B37" s="120" t="s">
        <v>100</v>
      </c>
      <c r="C37" s="121">
        <v>90</v>
      </c>
      <c r="E37" s="119">
        <v>17</v>
      </c>
      <c r="F37" s="120" t="str">
        <f t="shared" si="0"/>
        <v>Среда</v>
      </c>
      <c r="G37" s="121">
        <f t="shared" si="1"/>
        <v>90</v>
      </c>
      <c r="I37" s="119">
        <v>17</v>
      </c>
      <c r="J37" s="120" t="s">
        <v>100</v>
      </c>
      <c r="K37" s="121">
        <v>43</v>
      </c>
      <c r="M37" s="119">
        <v>17</v>
      </c>
      <c r="N37" s="120" t="str">
        <f t="shared" si="2"/>
        <v>Среда</v>
      </c>
      <c r="O37" s="121">
        <f t="shared" si="3"/>
        <v>43</v>
      </c>
      <c r="R37" s="480"/>
      <c r="S37" s="481"/>
      <c r="T37" s="481"/>
      <c r="U37" s="481"/>
      <c r="V37" s="481"/>
      <c r="W37" s="482"/>
    </row>
    <row r="38" spans="1:23" ht="21">
      <c r="A38" s="119">
        <v>18</v>
      </c>
      <c r="B38" s="120" t="s">
        <v>67</v>
      </c>
      <c r="C38" s="121">
        <v>89</v>
      </c>
      <c r="E38" s="119">
        <v>18</v>
      </c>
      <c r="F38" s="120" t="str">
        <f t="shared" si="0"/>
        <v>Четверг</v>
      </c>
      <c r="G38" s="121">
        <f t="shared" si="1"/>
        <v>89</v>
      </c>
      <c r="I38" s="119">
        <v>18</v>
      </c>
      <c r="J38" s="120" t="s">
        <v>67</v>
      </c>
      <c r="K38" s="121">
        <v>42</v>
      </c>
      <c r="M38" s="119">
        <v>18</v>
      </c>
      <c r="N38" s="120" t="str">
        <f t="shared" si="2"/>
        <v>Четверг</v>
      </c>
      <c r="O38" s="121">
        <v>42</v>
      </c>
      <c r="R38" s="480"/>
      <c r="S38" s="481"/>
      <c r="T38" s="481"/>
      <c r="U38" s="481"/>
      <c r="V38" s="481"/>
      <c r="W38" s="482"/>
    </row>
    <row r="39" spans="1:23" ht="21">
      <c r="A39" s="119">
        <v>19</v>
      </c>
      <c r="B39" s="120" t="s">
        <v>80</v>
      </c>
      <c r="C39" s="121">
        <v>88</v>
      </c>
      <c r="E39" s="119">
        <v>19</v>
      </c>
      <c r="F39" s="120" t="str">
        <f t="shared" si="0"/>
        <v>Пятница</v>
      </c>
      <c r="G39" s="121">
        <f t="shared" si="1"/>
        <v>88</v>
      </c>
      <c r="I39" s="119">
        <v>19</v>
      </c>
      <c r="J39" s="120" t="s">
        <v>80</v>
      </c>
      <c r="K39" s="121">
        <v>42</v>
      </c>
      <c r="M39" s="119">
        <v>19</v>
      </c>
      <c r="N39" s="120" t="str">
        <f t="shared" si="2"/>
        <v>Пятница</v>
      </c>
      <c r="O39" s="121">
        <f t="shared" si="3"/>
        <v>42</v>
      </c>
      <c r="R39" s="480"/>
      <c r="S39" s="481"/>
      <c r="T39" s="481"/>
      <c r="U39" s="481"/>
      <c r="V39" s="481"/>
      <c r="W39" s="482"/>
    </row>
    <row r="40" spans="1:23" ht="21.75" thickBot="1">
      <c r="A40" s="119">
        <v>20</v>
      </c>
      <c r="B40" s="120" t="s">
        <v>84</v>
      </c>
      <c r="C40" s="121">
        <v>100</v>
      </c>
      <c r="E40" s="119">
        <v>20</v>
      </c>
      <c r="F40" s="120" t="str">
        <f t="shared" si="0"/>
        <v>Суббота</v>
      </c>
      <c r="G40" s="121">
        <f t="shared" si="1"/>
        <v>100</v>
      </c>
      <c r="I40" s="119">
        <v>20</v>
      </c>
      <c r="J40" s="120" t="s">
        <v>84</v>
      </c>
      <c r="K40" s="121">
        <v>0</v>
      </c>
      <c r="M40" s="119">
        <v>20</v>
      </c>
      <c r="N40" s="120" t="str">
        <f t="shared" si="2"/>
        <v>Суббота</v>
      </c>
      <c r="O40" s="121">
        <f t="shared" si="3"/>
        <v>0</v>
      </c>
      <c r="R40" s="483"/>
      <c r="S40" s="484"/>
      <c r="T40" s="484"/>
      <c r="U40" s="484"/>
      <c r="V40" s="484"/>
      <c r="W40" s="485"/>
    </row>
    <row r="41" spans="1:23" ht="21" hidden="1">
      <c r="A41" s="119">
        <v>21</v>
      </c>
      <c r="B41" s="120" t="s">
        <v>89</v>
      </c>
      <c r="C41" s="121">
        <f t="shared" ref="C41:C48" si="4">IF(B41="Суббота",$D$5,$A$5)</f>
        <v>100</v>
      </c>
      <c r="E41" s="119">
        <v>21</v>
      </c>
      <c r="F41" s="120" t="str">
        <f t="shared" si="0"/>
        <v>Воскресенье</v>
      </c>
      <c r="G41" s="121">
        <f t="shared" si="1"/>
        <v>100</v>
      </c>
      <c r="I41" s="119">
        <v>21</v>
      </c>
      <c r="J41" s="120" t="s">
        <v>89</v>
      </c>
      <c r="K41" s="121">
        <f t="shared" ref="K41:K48" si="5">IF(J41="Суббота",$J$5,$G$5)</f>
        <v>90</v>
      </c>
      <c r="M41" s="119">
        <v>21</v>
      </c>
      <c r="N41" s="120" t="str">
        <f t="shared" si="2"/>
        <v>Воскресенье</v>
      </c>
      <c r="O41" s="121">
        <f t="shared" si="3"/>
        <v>90</v>
      </c>
    </row>
    <row r="42" spans="1:23" ht="21">
      <c r="A42" s="119">
        <v>22</v>
      </c>
      <c r="B42" s="120" t="s">
        <v>90</v>
      </c>
      <c r="C42" s="121">
        <v>86</v>
      </c>
      <c r="E42" s="119">
        <v>22</v>
      </c>
      <c r="F42" s="120" t="str">
        <f t="shared" si="0"/>
        <v>Понедельник</v>
      </c>
      <c r="G42" s="121">
        <f t="shared" si="1"/>
        <v>86</v>
      </c>
      <c r="I42" s="119">
        <v>22</v>
      </c>
      <c r="J42" s="120" t="s">
        <v>90</v>
      </c>
      <c r="K42" s="121">
        <v>40</v>
      </c>
      <c r="M42" s="119">
        <v>22</v>
      </c>
      <c r="N42" s="120" t="str">
        <f t="shared" si="2"/>
        <v>Понедельник</v>
      </c>
      <c r="O42" s="121">
        <f t="shared" si="3"/>
        <v>40</v>
      </c>
    </row>
    <row r="43" spans="1:23" ht="21">
      <c r="A43" s="119">
        <v>23</v>
      </c>
      <c r="B43" s="120" t="s">
        <v>94</v>
      </c>
      <c r="C43" s="121">
        <v>0</v>
      </c>
      <c r="E43" s="119">
        <v>23</v>
      </c>
      <c r="F43" s="120" t="str">
        <f t="shared" si="0"/>
        <v>Вторник</v>
      </c>
      <c r="G43" s="121">
        <f t="shared" si="1"/>
        <v>0</v>
      </c>
      <c r="I43" s="119">
        <v>23</v>
      </c>
      <c r="J43" s="120" t="s">
        <v>94</v>
      </c>
      <c r="K43" s="121">
        <v>0</v>
      </c>
      <c r="M43" s="119">
        <v>23</v>
      </c>
      <c r="N43" s="120" t="str">
        <f t="shared" si="2"/>
        <v>Вторник</v>
      </c>
      <c r="O43" s="121">
        <f t="shared" si="3"/>
        <v>0</v>
      </c>
    </row>
    <row r="44" spans="1:23" ht="21">
      <c r="A44" s="119">
        <v>24</v>
      </c>
      <c r="B44" s="120" t="s">
        <v>100</v>
      </c>
      <c r="C44" s="121">
        <v>0</v>
      </c>
      <c r="E44" s="119">
        <v>24</v>
      </c>
      <c r="F44" s="120" t="str">
        <f t="shared" si="0"/>
        <v>Среда</v>
      </c>
      <c r="G44" s="121">
        <f t="shared" si="1"/>
        <v>0</v>
      </c>
      <c r="I44" s="119">
        <v>24</v>
      </c>
      <c r="J44" s="120" t="s">
        <v>100</v>
      </c>
      <c r="K44" s="121">
        <v>0</v>
      </c>
      <c r="M44" s="119">
        <v>24</v>
      </c>
      <c r="N44" s="120" t="str">
        <f t="shared" si="2"/>
        <v>Среда</v>
      </c>
      <c r="O44" s="121">
        <f t="shared" si="3"/>
        <v>0</v>
      </c>
    </row>
    <row r="45" spans="1:23" ht="21">
      <c r="A45" s="119">
        <v>25</v>
      </c>
      <c r="B45" s="120" t="s">
        <v>67</v>
      </c>
      <c r="C45" s="121">
        <v>0</v>
      </c>
      <c r="E45" s="119">
        <v>25</v>
      </c>
      <c r="F45" s="120" t="str">
        <f t="shared" si="0"/>
        <v>Четверг</v>
      </c>
      <c r="G45" s="121">
        <f t="shared" si="1"/>
        <v>0</v>
      </c>
      <c r="I45" s="119">
        <v>25</v>
      </c>
      <c r="J45" s="120" t="s">
        <v>67</v>
      </c>
      <c r="K45" s="121">
        <v>0</v>
      </c>
      <c r="M45" s="119">
        <v>25</v>
      </c>
      <c r="N45" s="120" t="str">
        <f t="shared" si="2"/>
        <v>Четверг</v>
      </c>
      <c r="O45" s="121">
        <f t="shared" si="3"/>
        <v>0</v>
      </c>
    </row>
    <row r="46" spans="1:23" ht="21">
      <c r="A46" s="119">
        <v>26</v>
      </c>
      <c r="B46" s="120" t="s">
        <v>80</v>
      </c>
      <c r="C46" s="121">
        <v>0</v>
      </c>
      <c r="E46" s="119">
        <v>26</v>
      </c>
      <c r="F46" s="120" t="str">
        <f t="shared" si="0"/>
        <v>Пятница</v>
      </c>
      <c r="G46" s="121">
        <f t="shared" si="1"/>
        <v>0</v>
      </c>
      <c r="I46" s="119">
        <v>26</v>
      </c>
      <c r="J46" s="120" t="s">
        <v>80</v>
      </c>
      <c r="K46" s="121">
        <v>0</v>
      </c>
      <c r="M46" s="119">
        <v>26</v>
      </c>
      <c r="N46" s="120" t="str">
        <f t="shared" si="2"/>
        <v>Пятница</v>
      </c>
      <c r="O46" s="121">
        <f t="shared" si="3"/>
        <v>0</v>
      </c>
    </row>
    <row r="47" spans="1:23" ht="21">
      <c r="A47" s="119">
        <v>27</v>
      </c>
      <c r="B47" s="120" t="s">
        <v>84</v>
      </c>
      <c r="C47" s="121">
        <v>0</v>
      </c>
      <c r="E47" s="119">
        <v>27</v>
      </c>
      <c r="F47" s="120" t="str">
        <f t="shared" si="0"/>
        <v>Суббота</v>
      </c>
      <c r="G47" s="121">
        <f t="shared" si="1"/>
        <v>0</v>
      </c>
      <c r="I47" s="119">
        <v>27</v>
      </c>
      <c r="J47" s="120" t="s">
        <v>84</v>
      </c>
      <c r="K47" s="121">
        <v>0</v>
      </c>
      <c r="M47" s="119">
        <v>27</v>
      </c>
      <c r="N47" s="120" t="str">
        <f t="shared" si="2"/>
        <v>Суббота</v>
      </c>
      <c r="O47" s="121">
        <f t="shared" si="3"/>
        <v>0</v>
      </c>
    </row>
    <row r="48" spans="1:23" ht="21" hidden="1">
      <c r="A48" s="119">
        <v>28</v>
      </c>
      <c r="B48" s="120" t="s">
        <v>89</v>
      </c>
      <c r="C48" s="121">
        <f t="shared" si="4"/>
        <v>100</v>
      </c>
      <c r="E48" s="119">
        <v>28</v>
      </c>
      <c r="F48" s="120" t="str">
        <f t="shared" si="0"/>
        <v>Воскресенье</v>
      </c>
      <c r="G48" s="121">
        <f t="shared" si="1"/>
        <v>100</v>
      </c>
      <c r="I48" s="119">
        <v>28</v>
      </c>
      <c r="J48" s="120" t="s">
        <v>89</v>
      </c>
      <c r="K48" s="121">
        <f t="shared" si="5"/>
        <v>90</v>
      </c>
      <c r="M48" s="119">
        <v>28</v>
      </c>
      <c r="N48" s="120" t="str">
        <f t="shared" si="2"/>
        <v>Воскресенье</v>
      </c>
      <c r="O48" s="121">
        <f t="shared" si="3"/>
        <v>90</v>
      </c>
    </row>
    <row r="49" spans="1:15" ht="21">
      <c r="A49" s="119">
        <v>29</v>
      </c>
      <c r="B49" s="120" t="s">
        <v>90</v>
      </c>
      <c r="C49" s="121">
        <v>0</v>
      </c>
      <c r="E49" s="119">
        <v>29</v>
      </c>
      <c r="F49" s="120" t="str">
        <f t="shared" si="0"/>
        <v>Понедельник</v>
      </c>
      <c r="G49" s="121">
        <f t="shared" si="1"/>
        <v>0</v>
      </c>
      <c r="I49" s="119">
        <v>29</v>
      </c>
      <c r="J49" s="120" t="s">
        <v>90</v>
      </c>
      <c r="K49" s="121">
        <v>0</v>
      </c>
      <c r="M49" s="119">
        <v>29</v>
      </c>
      <c r="N49" s="120" t="str">
        <f t="shared" si="2"/>
        <v>Понедельник</v>
      </c>
      <c r="O49" s="121">
        <f t="shared" si="3"/>
        <v>0</v>
      </c>
    </row>
    <row r="50" spans="1:15" ht="21">
      <c r="A50" s="119">
        <v>30</v>
      </c>
      <c r="B50" s="120" t="s">
        <v>94</v>
      </c>
      <c r="C50" s="121">
        <v>0</v>
      </c>
      <c r="E50" s="119">
        <v>30</v>
      </c>
      <c r="F50" s="120" t="str">
        <f t="shared" si="0"/>
        <v>Вторник</v>
      </c>
      <c r="G50" s="121">
        <f t="shared" si="1"/>
        <v>0</v>
      </c>
      <c r="I50" s="119">
        <v>30</v>
      </c>
      <c r="J50" s="120" t="s">
        <v>94</v>
      </c>
      <c r="K50" s="121">
        <v>0</v>
      </c>
      <c r="M50" s="119">
        <v>30</v>
      </c>
      <c r="N50" s="120" t="str">
        <f t="shared" si="2"/>
        <v>Вторник</v>
      </c>
      <c r="O50" s="121">
        <f t="shared" si="3"/>
        <v>0</v>
      </c>
    </row>
    <row r="51" spans="1:15" ht="21">
      <c r="A51" s="119">
        <v>31</v>
      </c>
      <c r="B51" s="120" t="s">
        <v>100</v>
      </c>
      <c r="C51" s="121">
        <v>0</v>
      </c>
      <c r="E51" s="119">
        <v>31</v>
      </c>
      <c r="F51" s="120" t="str">
        <f t="shared" ref="F51" si="6">B51</f>
        <v>Среда</v>
      </c>
      <c r="G51" s="121">
        <f>C51</f>
        <v>0</v>
      </c>
      <c r="I51" s="119">
        <v>31</v>
      </c>
      <c r="J51" s="120" t="s">
        <v>100</v>
      </c>
      <c r="K51" s="121">
        <v>0</v>
      </c>
      <c r="M51" s="119">
        <v>31</v>
      </c>
      <c r="N51" s="120" t="str">
        <f t="shared" ref="N51" si="7">J51</f>
        <v>Среда</v>
      </c>
      <c r="O51" s="121">
        <f>K51</f>
        <v>0</v>
      </c>
    </row>
    <row r="59" spans="1:15">
      <c r="B59" s="69">
        <f ca="1">SUMPRODUCT(SIGN(CELL("width",OFFSET(D21,,N(INDEX(COLUMN(D21:BZ21)-COLUMN(D21),))))),D21:BZ21)</f>
        <v>176</v>
      </c>
    </row>
  </sheetData>
  <mergeCells count="29"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  <mergeCell ref="N10:R12"/>
    <mergeCell ref="A10:E13"/>
    <mergeCell ref="N4:R8"/>
    <mergeCell ref="M20:O20"/>
    <mergeCell ref="K19:M19"/>
    <mergeCell ref="G10:K13"/>
    <mergeCell ref="L16:L17"/>
    <mergeCell ref="A2:B3"/>
    <mergeCell ref="D2:E3"/>
    <mergeCell ref="A5:B6"/>
    <mergeCell ref="D5:E6"/>
    <mergeCell ref="F16:F17"/>
    <mergeCell ref="D4:E4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7"/>
  <sheetViews>
    <sheetView topLeftCell="A5" zoomScale="80" zoomScaleNormal="80" workbookViewId="0">
      <selection activeCell="AR65" sqref="AR65"/>
    </sheetView>
  </sheetViews>
  <sheetFormatPr defaultColWidth="9" defaultRowHeight="15" customHeight="1"/>
  <cols>
    <col min="1" max="1" width="21.25" style="280" bestFit="1" customWidth="1"/>
    <col min="2" max="2" width="10.75" style="280" customWidth="1"/>
    <col min="3" max="3" width="11.375" style="280" bestFit="1" customWidth="1"/>
    <col min="4" max="4" width="7.375" style="280" hidden="1" customWidth="1"/>
    <col min="5" max="5" width="7.375" style="280" bestFit="1" customWidth="1"/>
    <col min="6" max="6" width="7.375" style="280" hidden="1" customWidth="1"/>
    <col min="7" max="7" width="6.375" style="280" hidden="1" customWidth="1"/>
    <col min="8" max="9" width="8.375" style="280" hidden="1" customWidth="1"/>
    <col min="10" max="11" width="7.375" style="280" hidden="1" customWidth="1"/>
    <col min="12" max="12" width="8.375" style="280" bestFit="1" customWidth="1"/>
    <col min="13" max="14" width="7.375" style="280" bestFit="1" customWidth="1"/>
    <col min="15" max="16" width="8.375" style="280" hidden="1" customWidth="1"/>
    <col min="17" max="17" width="6.375" style="280" hidden="1" customWidth="1"/>
    <col min="18" max="18" width="8.375" style="280" hidden="1" customWidth="1"/>
    <col min="19" max="19" width="7.375" style="280" hidden="1" customWidth="1"/>
    <col min="20" max="20" width="9.5" style="280" bestFit="1" customWidth="1"/>
    <col min="21" max="24" width="8.375" style="280" hidden="1" customWidth="1"/>
    <col min="25" max="25" width="7.375" style="280" bestFit="1" customWidth="1"/>
    <col min="26" max="26" width="8.375" style="280" hidden="1" customWidth="1"/>
    <col min="27" max="27" width="7.375" style="280" hidden="1" customWidth="1"/>
    <col min="28" max="28" width="9.5" style="280" bestFit="1" customWidth="1"/>
    <col min="29" max="29" width="8.375" style="280" bestFit="1" customWidth="1"/>
    <col min="30" max="32" width="7.375" style="280" hidden="1" customWidth="1"/>
    <col min="33" max="33" width="9.5" style="280" bestFit="1" customWidth="1"/>
    <col min="34" max="39" width="7.375" style="280" hidden="1" customWidth="1"/>
    <col min="40" max="40" width="8.625" style="280" bestFit="1" customWidth="1"/>
    <col min="41" max="41" width="7.375" style="280" hidden="1" customWidth="1"/>
    <col min="42" max="43" width="8.375" style="280" hidden="1" customWidth="1"/>
    <col min="44" max="46" width="9.5" style="280" bestFit="1" customWidth="1"/>
    <col min="47" max="47" width="7.375" style="280" hidden="1" customWidth="1"/>
    <col min="48" max="48" width="9.5" style="280" bestFit="1" customWidth="1"/>
    <col min="49" max="49" width="8.375" style="280" hidden="1" customWidth="1"/>
    <col min="50" max="50" width="8.375" style="280" bestFit="1" customWidth="1"/>
    <col min="51" max="51" width="9.5" style="280" bestFit="1" customWidth="1"/>
    <col min="52" max="52" width="8.375" style="280" hidden="1" customWidth="1"/>
    <col min="53" max="53" width="9.5" style="280" bestFit="1" customWidth="1"/>
    <col min="54" max="59" width="8.375" style="280" hidden="1" customWidth="1"/>
    <col min="60" max="60" width="7.375" style="280" hidden="1" customWidth="1"/>
    <col min="61" max="61" width="7.375" style="280" bestFit="1" customWidth="1"/>
    <col min="62" max="62" width="8.625" style="280" bestFit="1" customWidth="1"/>
    <col min="63" max="64" width="7.375" style="280" bestFit="1" customWidth="1"/>
    <col min="65" max="66" width="8.375" style="280" hidden="1" customWidth="1"/>
    <col min="67" max="67" width="8.625" style="280" bestFit="1" customWidth="1"/>
    <col min="68" max="68" width="6.375" style="280" hidden="1" customWidth="1"/>
    <col min="69" max="73" width="8.375" style="280" hidden="1" customWidth="1"/>
    <col min="74" max="75" width="7.375" style="280" hidden="1" customWidth="1"/>
    <col min="76" max="76" width="8.625" style="280" bestFit="1" customWidth="1"/>
    <col min="77" max="77" width="8.375" style="280" hidden="1" customWidth="1"/>
    <col min="78" max="78" width="6.375" style="280" hidden="1" customWidth="1"/>
    <col min="79" max="79" width="8" style="280" customWidth="1"/>
    <col min="80" max="16384" width="9" style="280"/>
  </cols>
  <sheetData>
    <row r="1" spans="1:79" ht="18.75">
      <c r="A1" s="520" t="str">
        <f>'Автомат. ввод'!N10</f>
        <v>МКОУ " СовхознаяСОШ"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21" t="s">
        <v>65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D2" s="521"/>
      <c r="AE2" s="521"/>
      <c r="AF2" s="521"/>
      <c r="AG2" s="521"/>
      <c r="AH2" s="521"/>
      <c r="AI2" s="521"/>
      <c r="AJ2" s="521"/>
      <c r="AK2" s="521"/>
      <c r="AL2" s="521"/>
      <c r="AM2" s="521"/>
      <c r="AN2" s="521"/>
      <c r="AO2" s="521"/>
      <c r="AP2" s="521"/>
      <c r="AQ2" s="521"/>
      <c r="AR2" s="521"/>
      <c r="AS2" s="521"/>
      <c r="AT2" s="521"/>
      <c r="AU2" s="521"/>
      <c r="AV2" s="521"/>
      <c r="AW2" s="521"/>
      <c r="AX2" s="521"/>
      <c r="AY2" s="521"/>
      <c r="AZ2" s="521"/>
      <c r="BA2" s="521"/>
      <c r="BB2" s="521"/>
      <c r="BC2" s="521"/>
      <c r="BD2" s="521"/>
      <c r="BE2" s="521"/>
      <c r="BF2" s="521"/>
      <c r="BG2" s="521"/>
      <c r="BH2" s="521"/>
      <c r="BI2" s="521"/>
      <c r="BJ2" s="521"/>
      <c r="BK2" s="5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522" t="s">
        <v>66</v>
      </c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522"/>
      <c r="AR3" s="522"/>
      <c r="AS3" s="522"/>
      <c r="AT3" s="522"/>
      <c r="AU3" s="522"/>
      <c r="AV3" s="522"/>
      <c r="AW3" s="522"/>
      <c r="AX3" s="522"/>
      <c r="AY3" s="522"/>
      <c r="AZ3" s="522"/>
      <c r="BA3" s="522"/>
      <c r="BB3" s="522"/>
      <c r="BC3" s="522"/>
      <c r="BD3" s="522"/>
      <c r="BE3" s="522"/>
      <c r="BF3" s="522"/>
      <c r="BG3" s="522"/>
      <c r="BH3" s="522"/>
      <c r="BI3" s="522"/>
      <c r="BJ3" s="522"/>
      <c r="BK3" s="52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523" t="str">
        <f>ССЫЛКИ!A5</f>
        <v>Март 2021 г.</v>
      </c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  <c r="AV4" s="523"/>
      <c r="AW4" s="523"/>
      <c r="AX4" s="523"/>
      <c r="AY4" s="523"/>
      <c r="AZ4" s="523"/>
      <c r="BA4" s="523"/>
      <c r="BB4" s="523"/>
      <c r="BC4" s="523"/>
      <c r="BD4" s="523"/>
      <c r="BE4" s="523"/>
      <c r="BF4" s="523"/>
      <c r="BG4" s="523"/>
      <c r="BH4" s="523"/>
      <c r="BI4" s="523"/>
      <c r="BJ4" s="523"/>
      <c r="BK4" s="523"/>
      <c r="BL4" s="523"/>
      <c r="BM4" s="523"/>
      <c r="BN4" s="523"/>
      <c r="BO4" s="523"/>
      <c r="BP4" s="523"/>
      <c r="BQ4" s="523"/>
      <c r="BR4" s="523"/>
      <c r="BS4" s="523"/>
      <c r="BT4" s="523"/>
      <c r="BU4" s="523"/>
      <c r="BV4" s="523"/>
      <c r="BW4" s="523"/>
      <c r="BX4" s="523"/>
      <c r="BY4" s="1"/>
      <c r="BZ4" s="1"/>
      <c r="CA4" s="1"/>
    </row>
    <row r="5" spans="1:79" ht="24" customHeight="1">
      <c r="A5" s="1"/>
      <c r="B5" s="259" t="s">
        <v>395</v>
      </c>
      <c r="C5" s="10"/>
      <c r="D5" s="10"/>
      <c r="E5" s="10"/>
      <c r="F5" s="10"/>
      <c r="G5" s="10"/>
      <c r="H5" s="10"/>
      <c r="I5" s="10"/>
      <c r="J5" s="10"/>
      <c r="K5" s="11"/>
      <c r="L5" s="528" t="str">
        <f>VLOOKUP(B4,Общее_количество_учащихся,2,FALSE)</f>
        <v>Понедельник</v>
      </c>
      <c r="M5" s="528"/>
      <c r="N5" s="528"/>
      <c r="O5" s="528"/>
      <c r="P5" s="528"/>
      <c r="Q5" s="528"/>
      <c r="R5" s="528"/>
      <c r="S5" s="528"/>
      <c r="T5" s="528"/>
      <c r="U5" s="528"/>
      <c r="V5" s="528"/>
      <c r="W5" s="528"/>
      <c r="X5" s="528"/>
      <c r="Y5" s="528"/>
      <c r="Z5" s="528"/>
      <c r="AA5" s="528"/>
      <c r="AB5" s="528"/>
      <c r="AC5" s="1"/>
      <c r="AD5" s="27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524" t="s">
        <v>68</v>
      </c>
      <c r="B6" s="525"/>
      <c r="C6" s="13"/>
      <c r="D6" s="529" t="s">
        <v>69</v>
      </c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0"/>
      <c r="AF6" s="530"/>
      <c r="AG6" s="530"/>
      <c r="AH6" s="530"/>
      <c r="AI6" s="530"/>
      <c r="AJ6" s="530"/>
      <c r="AK6" s="530"/>
      <c r="AL6" s="530"/>
      <c r="AM6" s="530"/>
      <c r="AN6" s="530"/>
      <c r="AO6" s="530"/>
      <c r="AP6" s="530"/>
      <c r="AQ6" s="530"/>
      <c r="AR6" s="530"/>
      <c r="AS6" s="530"/>
      <c r="AT6" s="530"/>
      <c r="AU6" s="530"/>
      <c r="AV6" s="530"/>
      <c r="AW6" s="530"/>
      <c r="AX6" s="530"/>
      <c r="AY6" s="530"/>
      <c r="AZ6" s="530"/>
      <c r="BA6" s="530"/>
      <c r="BB6" s="530"/>
      <c r="BC6" s="530"/>
      <c r="BD6" s="530"/>
      <c r="BE6" s="530"/>
      <c r="BF6" s="530"/>
      <c r="BG6" s="530"/>
      <c r="BH6" s="530"/>
      <c r="BI6" s="530"/>
      <c r="BJ6" s="530"/>
      <c r="BK6" s="530"/>
      <c r="BL6" s="530"/>
      <c r="BM6" s="530"/>
      <c r="BN6" s="530"/>
      <c r="BO6" s="530"/>
      <c r="BP6" s="530"/>
      <c r="BQ6" s="530"/>
      <c r="BR6" s="530"/>
      <c r="BS6" s="530"/>
      <c r="BT6" s="530"/>
      <c r="BU6" s="530"/>
      <c r="BV6" s="530"/>
      <c r="BW6" s="530"/>
      <c r="BX6" s="530"/>
      <c r="BY6" s="1"/>
      <c r="BZ6" s="1"/>
      <c r="CA6" s="1"/>
    </row>
    <row r="7" spans="1:79" ht="159" customHeight="1">
      <c r="A7" s="526"/>
      <c r="B7" s="52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85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361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362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5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507"/>
      <c r="B14" s="50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507"/>
      <c r="B15" s="50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507"/>
      <c r="B16" s="508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509" t="s">
        <v>74</v>
      </c>
      <c r="B17" s="510"/>
      <c r="C17" s="15">
        <f>C18</f>
        <v>89</v>
      </c>
      <c r="D17" s="15">
        <f t="shared" ref="D17:BO17" si="1">C17</f>
        <v>89</v>
      </c>
      <c r="E17" s="15">
        <f t="shared" si="1"/>
        <v>89</v>
      </c>
      <c r="F17" s="15">
        <f t="shared" si="1"/>
        <v>89</v>
      </c>
      <c r="G17" s="15">
        <f t="shared" si="1"/>
        <v>89</v>
      </c>
      <c r="H17" s="15">
        <f t="shared" si="1"/>
        <v>89</v>
      </c>
      <c r="I17" s="15">
        <f t="shared" si="1"/>
        <v>89</v>
      </c>
      <c r="J17" s="15">
        <f t="shared" si="1"/>
        <v>89</v>
      </c>
      <c r="K17" s="15">
        <f t="shared" si="1"/>
        <v>89</v>
      </c>
      <c r="L17" s="15">
        <f t="shared" si="1"/>
        <v>89</v>
      </c>
      <c r="M17" s="15">
        <f t="shared" si="1"/>
        <v>89</v>
      </c>
      <c r="N17" s="15">
        <f t="shared" si="1"/>
        <v>89</v>
      </c>
      <c r="O17" s="15">
        <f t="shared" si="1"/>
        <v>89</v>
      </c>
      <c r="P17" s="15">
        <f t="shared" si="1"/>
        <v>89</v>
      </c>
      <c r="Q17" s="15">
        <f t="shared" si="1"/>
        <v>89</v>
      </c>
      <c r="R17" s="15">
        <f t="shared" si="1"/>
        <v>89</v>
      </c>
      <c r="S17" s="15">
        <f t="shared" si="1"/>
        <v>89</v>
      </c>
      <c r="T17" s="15">
        <f t="shared" si="1"/>
        <v>89</v>
      </c>
      <c r="U17" s="15">
        <f t="shared" si="1"/>
        <v>89</v>
      </c>
      <c r="V17" s="15">
        <f t="shared" si="1"/>
        <v>89</v>
      </c>
      <c r="W17" s="15">
        <f t="shared" si="1"/>
        <v>89</v>
      </c>
      <c r="X17" s="15">
        <f t="shared" si="1"/>
        <v>89</v>
      </c>
      <c r="Y17" s="15">
        <f t="shared" si="1"/>
        <v>89</v>
      </c>
      <c r="Z17" s="15">
        <f t="shared" si="1"/>
        <v>89</v>
      </c>
      <c r="AA17" s="15">
        <f t="shared" si="1"/>
        <v>89</v>
      </c>
      <c r="AB17" s="15">
        <f t="shared" si="1"/>
        <v>89</v>
      </c>
      <c r="AC17" s="15">
        <f t="shared" si="1"/>
        <v>89</v>
      </c>
      <c r="AD17" s="15">
        <f t="shared" si="1"/>
        <v>89</v>
      </c>
      <c r="AE17" s="15">
        <f t="shared" si="1"/>
        <v>89</v>
      </c>
      <c r="AF17" s="15">
        <f t="shared" si="1"/>
        <v>89</v>
      </c>
      <c r="AG17" s="15">
        <f t="shared" si="1"/>
        <v>89</v>
      </c>
      <c r="AH17" s="15">
        <f t="shared" si="1"/>
        <v>89</v>
      </c>
      <c r="AI17" s="15">
        <f t="shared" si="1"/>
        <v>89</v>
      </c>
      <c r="AJ17" s="15">
        <f t="shared" si="1"/>
        <v>89</v>
      </c>
      <c r="AK17" s="15">
        <f t="shared" si="1"/>
        <v>89</v>
      </c>
      <c r="AL17" s="15">
        <f t="shared" si="1"/>
        <v>89</v>
      </c>
      <c r="AM17" s="15">
        <f t="shared" si="1"/>
        <v>89</v>
      </c>
      <c r="AN17" s="15">
        <f t="shared" si="1"/>
        <v>89</v>
      </c>
      <c r="AO17" s="15">
        <f t="shared" si="1"/>
        <v>89</v>
      </c>
      <c r="AP17" s="15">
        <f t="shared" si="1"/>
        <v>89</v>
      </c>
      <c r="AQ17" s="15">
        <f t="shared" si="1"/>
        <v>89</v>
      </c>
      <c r="AR17" s="15">
        <f t="shared" si="1"/>
        <v>89</v>
      </c>
      <c r="AS17" s="15">
        <f t="shared" si="1"/>
        <v>89</v>
      </c>
      <c r="AT17" s="15">
        <f t="shared" si="1"/>
        <v>89</v>
      </c>
      <c r="AU17" s="15">
        <f t="shared" si="1"/>
        <v>89</v>
      </c>
      <c r="AV17" s="15">
        <f t="shared" si="1"/>
        <v>89</v>
      </c>
      <c r="AW17" s="15">
        <f t="shared" si="1"/>
        <v>89</v>
      </c>
      <c r="AX17" s="15">
        <f t="shared" si="1"/>
        <v>89</v>
      </c>
      <c r="AY17" s="15">
        <f t="shared" si="1"/>
        <v>89</v>
      </c>
      <c r="AZ17" s="15">
        <f t="shared" si="1"/>
        <v>89</v>
      </c>
      <c r="BA17" s="15">
        <f t="shared" si="1"/>
        <v>89</v>
      </c>
      <c r="BB17" s="15">
        <f t="shared" si="1"/>
        <v>89</v>
      </c>
      <c r="BC17" s="15">
        <f t="shared" si="1"/>
        <v>89</v>
      </c>
      <c r="BD17" s="15">
        <f t="shared" si="1"/>
        <v>89</v>
      </c>
      <c r="BE17" s="15">
        <f t="shared" si="1"/>
        <v>89</v>
      </c>
      <c r="BF17" s="15">
        <f t="shared" si="1"/>
        <v>89</v>
      </c>
      <c r="BG17" s="15">
        <f t="shared" si="1"/>
        <v>89</v>
      </c>
      <c r="BH17" s="15">
        <f t="shared" si="1"/>
        <v>89</v>
      </c>
      <c r="BI17" s="15">
        <f t="shared" si="1"/>
        <v>89</v>
      </c>
      <c r="BJ17" s="15">
        <f t="shared" si="1"/>
        <v>89</v>
      </c>
      <c r="BK17" s="15">
        <f t="shared" si="1"/>
        <v>89</v>
      </c>
      <c r="BL17" s="15">
        <f t="shared" si="1"/>
        <v>89</v>
      </c>
      <c r="BM17" s="15">
        <f t="shared" si="1"/>
        <v>89</v>
      </c>
      <c r="BN17" s="15">
        <f t="shared" si="1"/>
        <v>89</v>
      </c>
      <c r="BO17" s="15">
        <f t="shared" si="1"/>
        <v>89</v>
      </c>
      <c r="BP17" s="15">
        <f t="shared" ref="BP17:BZ17" si="2">BO17</f>
        <v>89</v>
      </c>
      <c r="BQ17" s="15">
        <f t="shared" si="2"/>
        <v>89</v>
      </c>
      <c r="BR17" s="15">
        <f t="shared" si="2"/>
        <v>89</v>
      </c>
      <c r="BS17" s="15">
        <f t="shared" si="2"/>
        <v>89</v>
      </c>
      <c r="BT17" s="15">
        <f t="shared" si="2"/>
        <v>89</v>
      </c>
      <c r="BU17" s="15">
        <f t="shared" si="2"/>
        <v>89</v>
      </c>
      <c r="BV17" s="15">
        <f t="shared" si="2"/>
        <v>89</v>
      </c>
      <c r="BW17" s="15">
        <f t="shared" si="2"/>
        <v>89</v>
      </c>
      <c r="BX17" s="15">
        <f t="shared" si="2"/>
        <v>89</v>
      </c>
      <c r="BY17" s="18">
        <f t="shared" si="2"/>
        <v>89</v>
      </c>
      <c r="BZ17" s="18">
        <f t="shared" si="2"/>
        <v>89</v>
      </c>
      <c r="CA17" s="1"/>
    </row>
    <row r="18" spans="1:79" ht="20.25" thickBot="1">
      <c r="A18" s="511" t="s">
        <v>74</v>
      </c>
      <c r="B18" s="512"/>
      <c r="C18" s="19">
        <f>VLOOKUP(B4, завтрак_факт,3,FALSE)</f>
        <v>89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511" t="s">
        <v>75</v>
      </c>
      <c r="B19" s="512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0.2848</v>
      </c>
      <c r="N19" s="23">
        <f t="shared" si="5"/>
        <v>0.27412000000000003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4.2720000000000002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0.80100000000000005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10.234999999999999</v>
      </c>
      <c r="AS19" s="23">
        <f t="shared" si="6"/>
        <v>8.9</v>
      </c>
      <c r="AT19" s="23">
        <f t="shared" si="6"/>
        <v>0.53400000000000003</v>
      </c>
      <c r="AU19" s="23">
        <f t="shared" si="6"/>
        <v>0</v>
      </c>
      <c r="AV19" s="23">
        <f t="shared" si="6"/>
        <v>10.502000000000001</v>
      </c>
      <c r="AW19" s="23">
        <f t="shared" si="6"/>
        <v>0</v>
      </c>
      <c r="AX19" s="23">
        <f t="shared" si="6"/>
        <v>0</v>
      </c>
      <c r="AY19" s="23">
        <f t="shared" si="6"/>
        <v>1.4239999999999999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5.34</v>
      </c>
      <c r="BY19" s="21">
        <f t="shared" si="7"/>
        <v>0</v>
      </c>
      <c r="BZ19" s="21">
        <f>BZ16*BZ17</f>
        <v>0</v>
      </c>
      <c r="CA19" s="1"/>
    </row>
    <row r="20" spans="1:79">
      <c r="A20" s="511" t="s">
        <v>64</v>
      </c>
      <c r="B20" s="51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511" t="s">
        <v>76</v>
      </c>
      <c r="B21" s="512"/>
      <c r="C21" s="25">
        <f>SUM(D21:BZ21)</f>
        <v>5429.0000000000009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15.9488</v>
      </c>
      <c r="N21" s="23">
        <f t="shared" si="8"/>
        <v>2.7412000000000001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640.80000000000007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48.06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2047</v>
      </c>
      <c r="AS21" s="23">
        <f t="shared" si="8"/>
        <v>712</v>
      </c>
      <c r="AT21" s="23">
        <f t="shared" si="8"/>
        <v>320.40000000000003</v>
      </c>
      <c r="AU21" s="23">
        <f t="shared" si="8"/>
        <v>0</v>
      </c>
      <c r="AV21" s="23">
        <f t="shared" si="8"/>
        <v>787.65000000000009</v>
      </c>
      <c r="AW21" s="23">
        <f t="shared" si="8"/>
        <v>0</v>
      </c>
      <c r="AX21" s="23">
        <f t="shared" si="8"/>
        <v>0</v>
      </c>
      <c r="AY21" s="23">
        <f t="shared" si="8"/>
        <v>640.79999999999995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213.6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511" t="s">
        <v>77</v>
      </c>
      <c r="B22" s="512"/>
      <c r="C22" s="25">
        <f>C21/C18</f>
        <v>61.000000000000007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507"/>
      <c r="B28" s="508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509" t="s">
        <v>74</v>
      </c>
      <c r="B29" s="510"/>
      <c r="C29" s="15">
        <f>C30</f>
        <v>89</v>
      </c>
      <c r="D29" s="96">
        <f>C29</f>
        <v>89</v>
      </c>
      <c r="E29" s="96">
        <f t="shared" ref="E29:BP29" si="11">D29</f>
        <v>89</v>
      </c>
      <c r="F29" s="96">
        <f t="shared" si="11"/>
        <v>89</v>
      </c>
      <c r="G29" s="96">
        <f t="shared" si="11"/>
        <v>89</v>
      </c>
      <c r="H29" s="96">
        <f t="shared" si="11"/>
        <v>89</v>
      </c>
      <c r="I29" s="96">
        <f t="shared" si="11"/>
        <v>89</v>
      </c>
      <c r="J29" s="96">
        <f t="shared" si="11"/>
        <v>89</v>
      </c>
      <c r="K29" s="96">
        <f t="shared" si="11"/>
        <v>89</v>
      </c>
      <c r="L29" s="96">
        <f t="shared" si="11"/>
        <v>89</v>
      </c>
      <c r="M29" s="96">
        <f t="shared" si="11"/>
        <v>89</v>
      </c>
      <c r="N29" s="96">
        <f t="shared" si="11"/>
        <v>89</v>
      </c>
      <c r="O29" s="96">
        <f t="shared" si="11"/>
        <v>89</v>
      </c>
      <c r="P29" s="96">
        <f t="shared" si="11"/>
        <v>89</v>
      </c>
      <c r="Q29" s="96">
        <f t="shared" si="11"/>
        <v>89</v>
      </c>
      <c r="R29" s="96">
        <f t="shared" si="11"/>
        <v>89</v>
      </c>
      <c r="S29" s="96">
        <f t="shared" si="11"/>
        <v>89</v>
      </c>
      <c r="T29" s="96">
        <f t="shared" si="11"/>
        <v>89</v>
      </c>
      <c r="U29" s="96">
        <f t="shared" si="11"/>
        <v>89</v>
      </c>
      <c r="V29" s="96">
        <f t="shared" si="11"/>
        <v>89</v>
      </c>
      <c r="W29" s="96">
        <f t="shared" si="11"/>
        <v>89</v>
      </c>
      <c r="X29" s="96">
        <f t="shared" si="11"/>
        <v>89</v>
      </c>
      <c r="Y29" s="96">
        <f t="shared" si="11"/>
        <v>89</v>
      </c>
      <c r="Z29" s="96">
        <f t="shared" si="11"/>
        <v>89</v>
      </c>
      <c r="AA29" s="96">
        <f t="shared" si="11"/>
        <v>89</v>
      </c>
      <c r="AB29" s="96">
        <f t="shared" si="11"/>
        <v>89</v>
      </c>
      <c r="AC29" s="96">
        <f t="shared" si="11"/>
        <v>89</v>
      </c>
      <c r="AD29" s="96">
        <f t="shared" si="11"/>
        <v>89</v>
      </c>
      <c r="AE29" s="96">
        <f t="shared" si="11"/>
        <v>89</v>
      </c>
      <c r="AF29" s="96">
        <f t="shared" si="11"/>
        <v>89</v>
      </c>
      <c r="AG29" s="96">
        <f t="shared" si="11"/>
        <v>89</v>
      </c>
      <c r="AH29" s="96">
        <f t="shared" si="11"/>
        <v>89</v>
      </c>
      <c r="AI29" s="96">
        <f t="shared" si="11"/>
        <v>89</v>
      </c>
      <c r="AJ29" s="96">
        <f t="shared" si="11"/>
        <v>89</v>
      </c>
      <c r="AK29" s="96">
        <f t="shared" si="11"/>
        <v>89</v>
      </c>
      <c r="AL29" s="96">
        <f t="shared" si="11"/>
        <v>89</v>
      </c>
      <c r="AM29" s="96">
        <f t="shared" si="11"/>
        <v>89</v>
      </c>
      <c r="AN29" s="96">
        <f t="shared" si="11"/>
        <v>89</v>
      </c>
      <c r="AO29" s="96">
        <f t="shared" si="11"/>
        <v>89</v>
      </c>
      <c r="AP29" s="96">
        <f t="shared" si="11"/>
        <v>89</v>
      </c>
      <c r="AQ29" s="96">
        <f t="shared" si="11"/>
        <v>89</v>
      </c>
      <c r="AR29" s="96">
        <f t="shared" si="11"/>
        <v>89</v>
      </c>
      <c r="AS29" s="96">
        <f t="shared" si="11"/>
        <v>89</v>
      </c>
      <c r="AT29" s="96">
        <f t="shared" si="11"/>
        <v>89</v>
      </c>
      <c r="AU29" s="96">
        <f t="shared" si="11"/>
        <v>89</v>
      </c>
      <c r="AV29" s="96">
        <f t="shared" si="11"/>
        <v>89</v>
      </c>
      <c r="AW29" s="96">
        <f t="shared" si="11"/>
        <v>89</v>
      </c>
      <c r="AX29" s="96">
        <f t="shared" si="11"/>
        <v>89</v>
      </c>
      <c r="AY29" s="96">
        <f t="shared" si="11"/>
        <v>89</v>
      </c>
      <c r="AZ29" s="96">
        <f t="shared" si="11"/>
        <v>89</v>
      </c>
      <c r="BA29" s="96">
        <f t="shared" si="11"/>
        <v>89</v>
      </c>
      <c r="BB29" s="96">
        <f t="shared" si="11"/>
        <v>89</v>
      </c>
      <c r="BC29" s="96">
        <f t="shared" si="11"/>
        <v>89</v>
      </c>
      <c r="BD29" s="96">
        <f t="shared" si="11"/>
        <v>89</v>
      </c>
      <c r="BE29" s="96">
        <f t="shared" si="11"/>
        <v>89</v>
      </c>
      <c r="BF29" s="96">
        <f t="shared" si="11"/>
        <v>89</v>
      </c>
      <c r="BG29" s="96">
        <f t="shared" si="11"/>
        <v>89</v>
      </c>
      <c r="BH29" s="96">
        <f t="shared" si="11"/>
        <v>89</v>
      </c>
      <c r="BI29" s="96">
        <f t="shared" si="11"/>
        <v>89</v>
      </c>
      <c r="BJ29" s="96">
        <f t="shared" si="11"/>
        <v>89</v>
      </c>
      <c r="BK29" s="96">
        <f t="shared" si="11"/>
        <v>89</v>
      </c>
      <c r="BL29" s="96">
        <f t="shared" si="11"/>
        <v>89</v>
      </c>
      <c r="BM29" s="96">
        <f t="shared" si="11"/>
        <v>89</v>
      </c>
      <c r="BN29" s="96">
        <f t="shared" si="11"/>
        <v>89</v>
      </c>
      <c r="BO29" s="96">
        <f t="shared" si="11"/>
        <v>89</v>
      </c>
      <c r="BP29" s="96">
        <f t="shared" si="11"/>
        <v>89</v>
      </c>
      <c r="BQ29" s="96">
        <f t="shared" ref="BQ29:BZ29" si="12">BP29</f>
        <v>89</v>
      </c>
      <c r="BR29" s="96">
        <f t="shared" si="12"/>
        <v>89</v>
      </c>
      <c r="BS29" s="96">
        <f t="shared" si="12"/>
        <v>89</v>
      </c>
      <c r="BT29" s="96">
        <f t="shared" si="12"/>
        <v>89</v>
      </c>
      <c r="BU29" s="96">
        <f t="shared" si="12"/>
        <v>89</v>
      </c>
      <c r="BV29" s="96">
        <f t="shared" si="12"/>
        <v>89</v>
      </c>
      <c r="BW29" s="96">
        <f t="shared" si="12"/>
        <v>89</v>
      </c>
      <c r="BX29" s="96">
        <f t="shared" si="12"/>
        <v>89</v>
      </c>
      <c r="BY29" s="18">
        <f t="shared" si="12"/>
        <v>89</v>
      </c>
      <c r="BZ29" s="18">
        <f t="shared" si="12"/>
        <v>89</v>
      </c>
      <c r="CA29" s="1"/>
    </row>
    <row r="30" spans="1:79" ht="21" hidden="1" thickBot="1">
      <c r="A30" s="505" t="s">
        <v>138</v>
      </c>
      <c r="B30" s="506"/>
      <c r="C30" s="98">
        <f>VLOOKUP(B4,завтрак_общ,3,FALSE)</f>
        <v>89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5.75" hidden="1" thickTop="1">
      <c r="A31" s="511" t="s">
        <v>75</v>
      </c>
      <c r="B31" s="512"/>
      <c r="C31" s="20"/>
      <c r="D31" s="97">
        <f>D28*D29/1000</f>
        <v>0</v>
      </c>
      <c r="E31" s="97">
        <f t="shared" ref="E31:BP31" si="13">E28*E29/1000</f>
        <v>0</v>
      </c>
      <c r="F31" s="97">
        <f t="shared" si="13"/>
        <v>0</v>
      </c>
      <c r="G31" s="97">
        <f t="shared" si="13"/>
        <v>0</v>
      </c>
      <c r="H31" s="97">
        <f t="shared" si="13"/>
        <v>0</v>
      </c>
      <c r="I31" s="97">
        <f t="shared" si="13"/>
        <v>0</v>
      </c>
      <c r="J31" s="97">
        <f t="shared" si="13"/>
        <v>0</v>
      </c>
      <c r="K31" s="110">
        <f>K28*K29</f>
        <v>0</v>
      </c>
      <c r="L31" s="110">
        <f t="shared" si="13"/>
        <v>0</v>
      </c>
      <c r="M31" s="110">
        <f t="shared" si="13"/>
        <v>0.2848</v>
      </c>
      <c r="N31" s="110">
        <f t="shared" si="13"/>
        <v>0.27412000000000003</v>
      </c>
      <c r="O31" s="110">
        <f t="shared" si="13"/>
        <v>0</v>
      </c>
      <c r="P31" s="110">
        <f t="shared" si="13"/>
        <v>0</v>
      </c>
      <c r="Q31" s="110">
        <f>Q28*Q29</f>
        <v>0</v>
      </c>
      <c r="R31" s="110">
        <f t="shared" si="13"/>
        <v>0</v>
      </c>
      <c r="S31" s="110">
        <f>S28*S29</f>
        <v>0</v>
      </c>
      <c r="T31" s="110">
        <f t="shared" si="13"/>
        <v>4.2720000000000002</v>
      </c>
      <c r="U31" s="110">
        <f t="shared" si="13"/>
        <v>0</v>
      </c>
      <c r="V31" s="110">
        <f t="shared" si="13"/>
        <v>0</v>
      </c>
      <c r="W31" s="110">
        <f t="shared" si="13"/>
        <v>0</v>
      </c>
      <c r="X31" s="110">
        <f t="shared" si="13"/>
        <v>0</v>
      </c>
      <c r="Y31" s="110">
        <f t="shared" si="13"/>
        <v>0</v>
      </c>
      <c r="Z31" s="110">
        <f t="shared" si="13"/>
        <v>0</v>
      </c>
      <c r="AA31" s="110">
        <f t="shared" si="13"/>
        <v>0</v>
      </c>
      <c r="AB31" s="110">
        <f t="shared" si="13"/>
        <v>0</v>
      </c>
      <c r="AC31" s="110">
        <f t="shared" si="13"/>
        <v>0</v>
      </c>
      <c r="AD31" s="110">
        <f t="shared" si="13"/>
        <v>0</v>
      </c>
      <c r="AE31" s="110">
        <f t="shared" si="13"/>
        <v>0</v>
      </c>
      <c r="AF31" s="110">
        <f t="shared" si="13"/>
        <v>0</v>
      </c>
      <c r="AG31" s="110">
        <f t="shared" si="13"/>
        <v>0</v>
      </c>
      <c r="AH31" s="110">
        <f t="shared" si="13"/>
        <v>0</v>
      </c>
      <c r="AI31" s="110">
        <f t="shared" si="13"/>
        <v>0</v>
      </c>
      <c r="AJ31" s="110">
        <f t="shared" si="13"/>
        <v>0</v>
      </c>
      <c r="AK31" s="110">
        <f t="shared" si="13"/>
        <v>0</v>
      </c>
      <c r="AL31" s="110">
        <f t="shared" si="13"/>
        <v>0</v>
      </c>
      <c r="AM31" s="110">
        <f t="shared" si="13"/>
        <v>0</v>
      </c>
      <c r="AN31" s="110">
        <f t="shared" si="13"/>
        <v>0.80100000000000005</v>
      </c>
      <c r="AO31" s="110">
        <f t="shared" si="13"/>
        <v>0</v>
      </c>
      <c r="AP31" s="110">
        <f t="shared" si="13"/>
        <v>0</v>
      </c>
      <c r="AQ31" s="110">
        <f t="shared" si="13"/>
        <v>0</v>
      </c>
      <c r="AR31" s="110">
        <f t="shared" si="13"/>
        <v>10.234999999999999</v>
      </c>
      <c r="AS31" s="110">
        <f t="shared" si="13"/>
        <v>8.9</v>
      </c>
      <c r="AT31" s="110">
        <f t="shared" si="13"/>
        <v>0.53400000000000003</v>
      </c>
      <c r="AU31" s="110">
        <f t="shared" si="13"/>
        <v>0</v>
      </c>
      <c r="AV31" s="110">
        <f t="shared" si="13"/>
        <v>10.502000000000001</v>
      </c>
      <c r="AW31" s="110">
        <f t="shared" si="13"/>
        <v>0</v>
      </c>
      <c r="AX31" s="110">
        <f t="shared" si="13"/>
        <v>0</v>
      </c>
      <c r="AY31" s="110">
        <f t="shared" si="13"/>
        <v>1.4239999999999999</v>
      </c>
      <c r="AZ31" s="110">
        <f t="shared" si="13"/>
        <v>0</v>
      </c>
      <c r="BA31" s="110">
        <f t="shared" si="13"/>
        <v>0</v>
      </c>
      <c r="BB31" s="110">
        <f t="shared" si="13"/>
        <v>0</v>
      </c>
      <c r="BC31" s="110">
        <f t="shared" si="13"/>
        <v>0</v>
      </c>
      <c r="BD31" s="110">
        <f t="shared" si="13"/>
        <v>0</v>
      </c>
      <c r="BE31" s="110">
        <f t="shared" si="13"/>
        <v>0</v>
      </c>
      <c r="BF31" s="110">
        <f t="shared" si="13"/>
        <v>0</v>
      </c>
      <c r="BG31" s="110">
        <f t="shared" si="13"/>
        <v>0</v>
      </c>
      <c r="BH31" s="110">
        <f>BH28*BH29</f>
        <v>0</v>
      </c>
      <c r="BI31" s="110">
        <f t="shared" si="13"/>
        <v>0</v>
      </c>
      <c r="BJ31" s="110">
        <f t="shared" si="13"/>
        <v>0</v>
      </c>
      <c r="BK31" s="110">
        <f t="shared" si="13"/>
        <v>0</v>
      </c>
      <c r="BL31" s="110">
        <f t="shared" si="13"/>
        <v>0</v>
      </c>
      <c r="BM31" s="110">
        <f t="shared" si="13"/>
        <v>0</v>
      </c>
      <c r="BN31" s="110">
        <f t="shared" si="13"/>
        <v>0</v>
      </c>
      <c r="BO31" s="110">
        <f t="shared" si="13"/>
        <v>0</v>
      </c>
      <c r="BP31" s="110">
        <f t="shared" si="13"/>
        <v>0</v>
      </c>
      <c r="BQ31" s="110">
        <f t="shared" ref="BQ31:BY31" si="14">BQ28*BQ29/1000</f>
        <v>0</v>
      </c>
      <c r="BR31" s="110">
        <f t="shared" si="14"/>
        <v>0</v>
      </c>
      <c r="BS31" s="110">
        <f t="shared" si="14"/>
        <v>0</v>
      </c>
      <c r="BT31" s="110">
        <f t="shared" si="14"/>
        <v>0</v>
      </c>
      <c r="BU31" s="110">
        <f t="shared" si="14"/>
        <v>0</v>
      </c>
      <c r="BV31" s="110">
        <f t="shared" si="14"/>
        <v>0</v>
      </c>
      <c r="BW31" s="110">
        <f t="shared" si="14"/>
        <v>0</v>
      </c>
      <c r="BX31" s="110">
        <f t="shared" si="14"/>
        <v>5.34</v>
      </c>
      <c r="BY31" s="110">
        <f t="shared" si="14"/>
        <v>0</v>
      </c>
      <c r="BZ31" s="110">
        <f>BZ28*BZ29</f>
        <v>0</v>
      </c>
      <c r="CA31" s="1"/>
    </row>
    <row r="32" spans="1:79" hidden="1">
      <c r="A32" s="511" t="s">
        <v>64</v>
      </c>
      <c r="B32" s="51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12"/>
      <c r="C33" s="94">
        <f>SUM(D33:BZ33)</f>
        <v>5429.0000000000009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1">
        <f t="shared" si="15"/>
        <v>0</v>
      </c>
      <c r="L33" s="111">
        <f t="shared" si="15"/>
        <v>0</v>
      </c>
      <c r="M33" s="111">
        <f t="shared" si="15"/>
        <v>15.9488</v>
      </c>
      <c r="N33" s="111">
        <f t="shared" si="15"/>
        <v>2.7412000000000001</v>
      </c>
      <c r="O33" s="111">
        <f t="shared" si="15"/>
        <v>0</v>
      </c>
      <c r="P33" s="111">
        <f t="shared" si="15"/>
        <v>0</v>
      </c>
      <c r="Q33" s="111">
        <f t="shared" si="15"/>
        <v>0</v>
      </c>
      <c r="R33" s="111">
        <f t="shared" si="15"/>
        <v>0</v>
      </c>
      <c r="S33" s="111">
        <f t="shared" si="15"/>
        <v>0</v>
      </c>
      <c r="T33" s="111">
        <f t="shared" si="15"/>
        <v>640.80000000000007</v>
      </c>
      <c r="U33" s="111">
        <f t="shared" si="15"/>
        <v>0</v>
      </c>
      <c r="V33" s="111">
        <f t="shared" si="15"/>
        <v>0</v>
      </c>
      <c r="W33" s="111">
        <f t="shared" si="15"/>
        <v>0</v>
      </c>
      <c r="X33" s="111">
        <f t="shared" si="15"/>
        <v>0</v>
      </c>
      <c r="Y33" s="111">
        <f t="shared" si="15"/>
        <v>0</v>
      </c>
      <c r="Z33" s="111">
        <f t="shared" si="15"/>
        <v>0</v>
      </c>
      <c r="AA33" s="111">
        <f t="shared" si="15"/>
        <v>0</v>
      </c>
      <c r="AB33" s="111">
        <f t="shared" si="15"/>
        <v>0</v>
      </c>
      <c r="AC33" s="111">
        <f t="shared" si="15"/>
        <v>0</v>
      </c>
      <c r="AD33" s="111">
        <f t="shared" si="15"/>
        <v>0</v>
      </c>
      <c r="AE33" s="111">
        <f t="shared" si="15"/>
        <v>0</v>
      </c>
      <c r="AF33" s="111">
        <f t="shared" si="15"/>
        <v>0</v>
      </c>
      <c r="AG33" s="111">
        <f t="shared" si="15"/>
        <v>0</v>
      </c>
      <c r="AH33" s="111">
        <f t="shared" si="15"/>
        <v>0</v>
      </c>
      <c r="AI33" s="111">
        <f t="shared" si="15"/>
        <v>0</v>
      </c>
      <c r="AJ33" s="111">
        <f t="shared" si="15"/>
        <v>0</v>
      </c>
      <c r="AK33" s="111">
        <f t="shared" si="15"/>
        <v>0</v>
      </c>
      <c r="AL33" s="111">
        <f t="shared" si="15"/>
        <v>0</v>
      </c>
      <c r="AM33" s="111">
        <f t="shared" si="15"/>
        <v>0</v>
      </c>
      <c r="AN33" s="111">
        <f t="shared" si="15"/>
        <v>48.06</v>
      </c>
      <c r="AO33" s="111">
        <f t="shared" si="15"/>
        <v>0</v>
      </c>
      <c r="AP33" s="111">
        <f t="shared" si="15"/>
        <v>0</v>
      </c>
      <c r="AQ33" s="111">
        <f t="shared" si="15"/>
        <v>0</v>
      </c>
      <c r="AR33" s="111">
        <f t="shared" si="15"/>
        <v>2047</v>
      </c>
      <c r="AS33" s="111">
        <f t="shared" si="15"/>
        <v>712</v>
      </c>
      <c r="AT33" s="111">
        <f t="shared" si="15"/>
        <v>320.40000000000003</v>
      </c>
      <c r="AU33" s="111">
        <f t="shared" si="15"/>
        <v>0</v>
      </c>
      <c r="AV33" s="111">
        <f t="shared" si="15"/>
        <v>787.65000000000009</v>
      </c>
      <c r="AW33" s="111">
        <f t="shared" si="15"/>
        <v>0</v>
      </c>
      <c r="AX33" s="111">
        <f t="shared" si="15"/>
        <v>0</v>
      </c>
      <c r="AY33" s="111">
        <f t="shared" si="15"/>
        <v>640.79999999999995</v>
      </c>
      <c r="AZ33" s="111">
        <f t="shared" si="15"/>
        <v>0</v>
      </c>
      <c r="BA33" s="111">
        <f t="shared" si="15"/>
        <v>0</v>
      </c>
      <c r="BB33" s="111">
        <f t="shared" si="15"/>
        <v>0</v>
      </c>
      <c r="BC33" s="111">
        <f t="shared" si="15"/>
        <v>0</v>
      </c>
      <c r="BD33" s="111">
        <f t="shared" si="15"/>
        <v>0</v>
      </c>
      <c r="BE33" s="111">
        <f t="shared" si="15"/>
        <v>0</v>
      </c>
      <c r="BF33" s="111">
        <f t="shared" si="15"/>
        <v>0</v>
      </c>
      <c r="BG33" s="111">
        <f t="shared" si="15"/>
        <v>0</v>
      </c>
      <c r="BH33" s="111">
        <f t="shared" si="15"/>
        <v>0</v>
      </c>
      <c r="BI33" s="111">
        <f t="shared" si="15"/>
        <v>0</v>
      </c>
      <c r="BJ33" s="111">
        <f t="shared" si="15"/>
        <v>0</v>
      </c>
      <c r="BK33" s="111">
        <f t="shared" si="15"/>
        <v>0</v>
      </c>
      <c r="BL33" s="111">
        <f t="shared" si="15"/>
        <v>0</v>
      </c>
      <c r="BM33" s="111">
        <f t="shared" si="15"/>
        <v>0</v>
      </c>
      <c r="BN33" s="111">
        <f t="shared" si="15"/>
        <v>0</v>
      </c>
      <c r="BO33" s="111">
        <f t="shared" si="15"/>
        <v>0</v>
      </c>
      <c r="BP33" s="111">
        <f t="shared" si="15"/>
        <v>0</v>
      </c>
      <c r="BQ33" s="111">
        <f t="shared" ref="BQ33:BW33" si="16">BQ31*BQ32</f>
        <v>0</v>
      </c>
      <c r="BR33" s="111">
        <f t="shared" si="16"/>
        <v>0</v>
      </c>
      <c r="BS33" s="111">
        <f t="shared" si="16"/>
        <v>0</v>
      </c>
      <c r="BT33" s="111">
        <f t="shared" si="16"/>
        <v>0</v>
      </c>
      <c r="BU33" s="111">
        <f t="shared" si="16"/>
        <v>0</v>
      </c>
      <c r="BV33" s="111">
        <f>BV31*BV32</f>
        <v>0</v>
      </c>
      <c r="BW33" s="111">
        <f t="shared" si="16"/>
        <v>0</v>
      </c>
      <c r="BX33" s="111">
        <f>BX31*BX32</f>
        <v>213.6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19"/>
      <c r="C34" s="95">
        <f>C33/C30</f>
        <v>61.000000000000007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5" customFormat="1" ht="24" customHeight="1">
      <c r="A36" s="229"/>
      <c r="B36" s="259" t="s">
        <v>397</v>
      </c>
      <c r="C36" s="230"/>
      <c r="D36" s="230" t="str">
        <f>IF(D21=D52,"х",FALSE)</f>
        <v>х</v>
      </c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 t="str">
        <f t="shared" ref="BY36:BZ36" si="17">IF(BY21=BY52,"х",FALSE)</f>
        <v>х</v>
      </c>
      <c r="BZ36" s="230" t="str">
        <f t="shared" si="17"/>
        <v>х</v>
      </c>
      <c r="CA36" s="229"/>
    </row>
    <row r="37" spans="1:79" s="255" customFormat="1" ht="1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  <c r="CA37" s="229"/>
    </row>
    <row r="38" spans="1:79" s="255" customFormat="1" ht="159.7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  <c r="CA38" s="229"/>
    </row>
    <row r="39" spans="1:79" s="255" customFormat="1">
      <c r="A39" s="507" t="s">
        <v>91</v>
      </c>
      <c r="B39" s="502"/>
      <c r="C39" s="253"/>
      <c r="D39" s="235"/>
      <c r="E39" s="235"/>
      <c r="F39" s="235"/>
      <c r="G39" s="235"/>
      <c r="H39" s="235"/>
      <c r="I39" s="235"/>
      <c r="J39" s="235"/>
      <c r="K39" s="235"/>
      <c r="L39" s="235">
        <v>3.1</v>
      </c>
      <c r="M39" s="235"/>
      <c r="N39" s="235">
        <v>3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>
        <v>5</v>
      </c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>
        <v>6</v>
      </c>
      <c r="AY39" s="235"/>
      <c r="AZ39" s="235"/>
      <c r="BA39" s="235">
        <v>50</v>
      </c>
      <c r="BB39" s="235">
        <v>0</v>
      </c>
      <c r="BC39" s="235"/>
      <c r="BD39" s="235"/>
      <c r="BE39" s="235"/>
      <c r="BF39" s="235"/>
      <c r="BG39" s="235"/>
      <c r="BH39" s="235"/>
      <c r="BI39" s="235">
        <v>20</v>
      </c>
      <c r="BJ39" s="235">
        <v>35</v>
      </c>
      <c r="BK39" s="235">
        <v>8</v>
      </c>
      <c r="BL39" s="235">
        <v>10</v>
      </c>
      <c r="BM39" s="235"/>
      <c r="BN39" s="235"/>
      <c r="BO39" s="235">
        <v>14</v>
      </c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29"/>
    </row>
    <row r="40" spans="1:79" s="255" customFormat="1">
      <c r="A40" s="501" t="s">
        <v>92</v>
      </c>
      <c r="B40" s="502"/>
      <c r="C40" s="235"/>
      <c r="D40" s="235"/>
      <c r="E40" s="235">
        <v>1</v>
      </c>
      <c r="F40" s="235"/>
      <c r="G40" s="235"/>
      <c r="H40" s="235"/>
      <c r="I40" s="235"/>
      <c r="J40" s="235"/>
      <c r="K40" s="235"/>
      <c r="L40" s="235">
        <v>0.5</v>
      </c>
      <c r="M40" s="235"/>
      <c r="N40" s="235">
        <v>2.5499999999999998</v>
      </c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>
        <v>58</v>
      </c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>
        <v>5</v>
      </c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29"/>
    </row>
    <row r="41" spans="1:79" s="255" customFormat="1">
      <c r="A41" s="501" t="s">
        <v>93</v>
      </c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>
        <v>200</v>
      </c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56"/>
      <c r="BZ41" s="256"/>
      <c r="CA41" s="229"/>
    </row>
    <row r="42" spans="1:79" s="255" customFormat="1">
      <c r="A42" s="501" t="s">
        <v>61</v>
      </c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256"/>
      <c r="BZ42" s="256"/>
      <c r="CA42" s="229"/>
    </row>
    <row r="43" spans="1:79" s="255" customFormat="1">
      <c r="A43" s="501" t="s">
        <v>146</v>
      </c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>
        <v>1.8</v>
      </c>
      <c r="M43" s="235"/>
      <c r="N43" s="235">
        <v>1</v>
      </c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>
        <v>1</v>
      </c>
      <c r="Z43" s="235"/>
      <c r="AA43" s="235"/>
      <c r="AB43" s="235"/>
      <c r="AC43" s="235">
        <v>2.5</v>
      </c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>
        <v>2</v>
      </c>
      <c r="BL43" s="235">
        <v>1</v>
      </c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56"/>
      <c r="BZ43" s="256"/>
      <c r="CA43" s="229"/>
    </row>
    <row r="44" spans="1:79" s="255" customFormat="1">
      <c r="A44" s="501"/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/>
      <c r="BZ44" s="256"/>
      <c r="CA44" s="229"/>
    </row>
    <row r="45" spans="1:79" s="255" customForma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56"/>
      <c r="BZ45" s="256"/>
      <c r="CA45" s="229"/>
    </row>
    <row r="46" spans="1:79" s="255" customFormat="1" hidden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  <c r="CA46" s="229"/>
    </row>
    <row r="47" spans="1:79" s="255" customFormat="1" ht="13.9" hidden="1" customHeight="1">
      <c r="A47" s="501"/>
      <c r="B47" s="502"/>
      <c r="C47" s="235"/>
      <c r="D47" s="235">
        <f t="shared" ref="D47:AI47" si="18">SUM(D39:D45)</f>
        <v>0</v>
      </c>
      <c r="E47" s="235">
        <f t="shared" si="18"/>
        <v>1</v>
      </c>
      <c r="F47" s="235">
        <f t="shared" si="18"/>
        <v>0</v>
      </c>
      <c r="G47" s="235">
        <f t="shared" si="18"/>
        <v>0</v>
      </c>
      <c r="H47" s="235">
        <f t="shared" si="18"/>
        <v>0</v>
      </c>
      <c r="I47" s="235">
        <f t="shared" si="18"/>
        <v>0</v>
      </c>
      <c r="J47" s="235">
        <f t="shared" si="18"/>
        <v>0</v>
      </c>
      <c r="K47" s="235">
        <f t="shared" si="18"/>
        <v>0</v>
      </c>
      <c r="L47" s="235">
        <f t="shared" si="18"/>
        <v>5.4</v>
      </c>
      <c r="M47" s="235">
        <f t="shared" si="18"/>
        <v>0</v>
      </c>
      <c r="N47" s="235">
        <f t="shared" si="18"/>
        <v>6.55</v>
      </c>
      <c r="O47" s="235">
        <f t="shared" si="18"/>
        <v>0</v>
      </c>
      <c r="P47" s="235">
        <f t="shared" si="18"/>
        <v>0</v>
      </c>
      <c r="Q47" s="235">
        <f t="shared" si="18"/>
        <v>0</v>
      </c>
      <c r="R47" s="235">
        <f t="shared" si="18"/>
        <v>0</v>
      </c>
      <c r="S47" s="235">
        <f t="shared" si="18"/>
        <v>0</v>
      </c>
      <c r="T47" s="235">
        <f t="shared" si="18"/>
        <v>0</v>
      </c>
      <c r="U47" s="235">
        <f t="shared" si="18"/>
        <v>0</v>
      </c>
      <c r="V47" s="235">
        <f t="shared" si="18"/>
        <v>0</v>
      </c>
      <c r="W47" s="235">
        <f t="shared" si="18"/>
        <v>0</v>
      </c>
      <c r="X47" s="235">
        <f t="shared" si="18"/>
        <v>0</v>
      </c>
      <c r="Y47" s="235">
        <f t="shared" si="18"/>
        <v>1</v>
      </c>
      <c r="Z47" s="235">
        <f t="shared" si="18"/>
        <v>0</v>
      </c>
      <c r="AA47" s="235">
        <f t="shared" si="18"/>
        <v>0</v>
      </c>
      <c r="AB47" s="235">
        <f t="shared" si="18"/>
        <v>200</v>
      </c>
      <c r="AC47" s="235">
        <f t="shared" si="18"/>
        <v>7.5</v>
      </c>
      <c r="AD47" s="235">
        <f t="shared" si="18"/>
        <v>0</v>
      </c>
      <c r="AE47" s="235">
        <f t="shared" si="18"/>
        <v>0</v>
      </c>
      <c r="AF47" s="235">
        <f t="shared" si="18"/>
        <v>0</v>
      </c>
      <c r="AG47" s="235">
        <f t="shared" si="18"/>
        <v>58</v>
      </c>
      <c r="AH47" s="235">
        <f t="shared" si="18"/>
        <v>0</v>
      </c>
      <c r="AI47" s="235">
        <f t="shared" si="18"/>
        <v>0</v>
      </c>
      <c r="AJ47" s="235">
        <f t="shared" ref="AJ47:BZ47" si="19">SUM(AJ39:AJ45)</f>
        <v>0</v>
      </c>
      <c r="AK47" s="235">
        <f t="shared" si="19"/>
        <v>0</v>
      </c>
      <c r="AL47" s="235">
        <f t="shared" si="19"/>
        <v>0</v>
      </c>
      <c r="AM47" s="235">
        <f t="shared" si="19"/>
        <v>0</v>
      </c>
      <c r="AN47" s="235">
        <f t="shared" si="19"/>
        <v>0</v>
      </c>
      <c r="AO47" s="235">
        <f t="shared" si="19"/>
        <v>0</v>
      </c>
      <c r="AP47" s="235">
        <f t="shared" si="19"/>
        <v>0</v>
      </c>
      <c r="AQ47" s="235">
        <f t="shared" si="19"/>
        <v>0</v>
      </c>
      <c r="AR47" s="235">
        <f t="shared" si="19"/>
        <v>0</v>
      </c>
      <c r="AS47" s="235">
        <f t="shared" si="19"/>
        <v>0</v>
      </c>
      <c r="AT47" s="235">
        <f t="shared" si="19"/>
        <v>5</v>
      </c>
      <c r="AU47" s="235">
        <f t="shared" si="19"/>
        <v>0</v>
      </c>
      <c r="AV47" s="235">
        <f t="shared" si="19"/>
        <v>0</v>
      </c>
      <c r="AW47" s="235">
        <f t="shared" si="19"/>
        <v>0</v>
      </c>
      <c r="AX47" s="235">
        <f t="shared" si="19"/>
        <v>6</v>
      </c>
      <c r="AY47" s="235">
        <f t="shared" si="19"/>
        <v>0</v>
      </c>
      <c r="AZ47" s="235">
        <f t="shared" si="19"/>
        <v>0</v>
      </c>
      <c r="BA47" s="235">
        <f t="shared" si="19"/>
        <v>50</v>
      </c>
      <c r="BB47" s="235">
        <f t="shared" si="19"/>
        <v>0</v>
      </c>
      <c r="BC47" s="235">
        <f t="shared" si="19"/>
        <v>0</v>
      </c>
      <c r="BD47" s="235">
        <f t="shared" si="19"/>
        <v>0</v>
      </c>
      <c r="BE47" s="235">
        <f t="shared" si="19"/>
        <v>0</v>
      </c>
      <c r="BF47" s="235">
        <f t="shared" si="19"/>
        <v>0</v>
      </c>
      <c r="BG47" s="235">
        <f t="shared" si="19"/>
        <v>0</v>
      </c>
      <c r="BH47" s="235">
        <f t="shared" si="19"/>
        <v>0</v>
      </c>
      <c r="BI47" s="235">
        <f t="shared" si="19"/>
        <v>20</v>
      </c>
      <c r="BJ47" s="235">
        <f t="shared" si="19"/>
        <v>35</v>
      </c>
      <c r="BK47" s="235">
        <f t="shared" si="19"/>
        <v>10</v>
      </c>
      <c r="BL47" s="235">
        <f t="shared" si="19"/>
        <v>11</v>
      </c>
      <c r="BM47" s="235">
        <f t="shared" si="19"/>
        <v>0</v>
      </c>
      <c r="BN47" s="235">
        <f t="shared" si="19"/>
        <v>0</v>
      </c>
      <c r="BO47" s="235">
        <f t="shared" si="19"/>
        <v>14</v>
      </c>
      <c r="BP47" s="235">
        <f t="shared" si="19"/>
        <v>0</v>
      </c>
      <c r="BQ47" s="235">
        <f t="shared" si="19"/>
        <v>0</v>
      </c>
      <c r="BR47" s="235">
        <f t="shared" si="19"/>
        <v>0</v>
      </c>
      <c r="BS47" s="235">
        <f t="shared" si="19"/>
        <v>0</v>
      </c>
      <c r="BT47" s="235">
        <f t="shared" si="19"/>
        <v>0</v>
      </c>
      <c r="BU47" s="235">
        <f t="shared" si="19"/>
        <v>0</v>
      </c>
      <c r="BV47" s="235">
        <f t="shared" si="19"/>
        <v>0</v>
      </c>
      <c r="BW47" s="235">
        <f t="shared" si="19"/>
        <v>0</v>
      </c>
      <c r="BX47" s="235">
        <f t="shared" si="19"/>
        <v>60</v>
      </c>
      <c r="BY47" s="256">
        <f t="shared" si="19"/>
        <v>0</v>
      </c>
      <c r="BZ47" s="256">
        <f t="shared" si="19"/>
        <v>0</v>
      </c>
      <c r="CA47" s="229"/>
    </row>
    <row r="48" spans="1:79" s="255" customFormat="1" ht="13.9" hidden="1" customHeight="1">
      <c r="A48" s="503" t="s">
        <v>74</v>
      </c>
      <c r="B48" s="504"/>
      <c r="C48" s="235">
        <f>C49</f>
        <v>42</v>
      </c>
      <c r="D48" s="235">
        <f>C48</f>
        <v>42</v>
      </c>
      <c r="E48" s="235">
        <f t="shared" ref="E48:BP48" si="20">D48</f>
        <v>42</v>
      </c>
      <c r="F48" s="235">
        <f t="shared" si="20"/>
        <v>42</v>
      </c>
      <c r="G48" s="235">
        <f t="shared" si="20"/>
        <v>42</v>
      </c>
      <c r="H48" s="235">
        <f t="shared" si="20"/>
        <v>42</v>
      </c>
      <c r="I48" s="235">
        <f t="shared" si="20"/>
        <v>42</v>
      </c>
      <c r="J48" s="235">
        <f t="shared" si="20"/>
        <v>42</v>
      </c>
      <c r="K48" s="235">
        <f t="shared" si="20"/>
        <v>42</v>
      </c>
      <c r="L48" s="235">
        <f t="shared" si="20"/>
        <v>42</v>
      </c>
      <c r="M48" s="235">
        <f t="shared" si="20"/>
        <v>42</v>
      </c>
      <c r="N48" s="235">
        <f t="shared" si="20"/>
        <v>42</v>
      </c>
      <c r="O48" s="235">
        <f t="shared" si="20"/>
        <v>42</v>
      </c>
      <c r="P48" s="235">
        <f t="shared" si="20"/>
        <v>42</v>
      </c>
      <c r="Q48" s="235">
        <f t="shared" si="20"/>
        <v>42</v>
      </c>
      <c r="R48" s="235">
        <f t="shared" si="20"/>
        <v>42</v>
      </c>
      <c r="S48" s="235">
        <f t="shared" si="20"/>
        <v>42</v>
      </c>
      <c r="T48" s="235">
        <f t="shared" si="20"/>
        <v>42</v>
      </c>
      <c r="U48" s="235">
        <f t="shared" si="20"/>
        <v>42</v>
      </c>
      <c r="V48" s="235">
        <f t="shared" si="20"/>
        <v>42</v>
      </c>
      <c r="W48" s="235">
        <f t="shared" si="20"/>
        <v>42</v>
      </c>
      <c r="X48" s="235">
        <f t="shared" si="20"/>
        <v>42</v>
      </c>
      <c r="Y48" s="235">
        <f t="shared" si="20"/>
        <v>42</v>
      </c>
      <c r="Z48" s="235">
        <f t="shared" si="20"/>
        <v>42</v>
      </c>
      <c r="AA48" s="235">
        <f t="shared" si="20"/>
        <v>42</v>
      </c>
      <c r="AB48" s="235">
        <f t="shared" si="20"/>
        <v>42</v>
      </c>
      <c r="AC48" s="235">
        <f t="shared" si="20"/>
        <v>42</v>
      </c>
      <c r="AD48" s="235">
        <f t="shared" si="20"/>
        <v>42</v>
      </c>
      <c r="AE48" s="235">
        <f t="shared" si="20"/>
        <v>42</v>
      </c>
      <c r="AF48" s="235">
        <f t="shared" si="20"/>
        <v>42</v>
      </c>
      <c r="AG48" s="235">
        <f t="shared" si="20"/>
        <v>42</v>
      </c>
      <c r="AH48" s="235">
        <f t="shared" si="20"/>
        <v>42</v>
      </c>
      <c r="AI48" s="235">
        <f t="shared" si="20"/>
        <v>42</v>
      </c>
      <c r="AJ48" s="235">
        <f t="shared" si="20"/>
        <v>42</v>
      </c>
      <c r="AK48" s="235">
        <f t="shared" si="20"/>
        <v>42</v>
      </c>
      <c r="AL48" s="235">
        <f t="shared" si="20"/>
        <v>42</v>
      </c>
      <c r="AM48" s="235">
        <f t="shared" si="20"/>
        <v>42</v>
      </c>
      <c r="AN48" s="235">
        <f t="shared" si="20"/>
        <v>42</v>
      </c>
      <c r="AO48" s="235">
        <f t="shared" si="20"/>
        <v>42</v>
      </c>
      <c r="AP48" s="235">
        <f t="shared" si="20"/>
        <v>42</v>
      </c>
      <c r="AQ48" s="235">
        <f t="shared" si="20"/>
        <v>42</v>
      </c>
      <c r="AR48" s="235">
        <f t="shared" si="20"/>
        <v>42</v>
      </c>
      <c r="AS48" s="235">
        <f t="shared" si="20"/>
        <v>42</v>
      </c>
      <c r="AT48" s="235">
        <f t="shared" si="20"/>
        <v>42</v>
      </c>
      <c r="AU48" s="235">
        <f t="shared" si="20"/>
        <v>42</v>
      </c>
      <c r="AV48" s="235">
        <f t="shared" si="20"/>
        <v>42</v>
      </c>
      <c r="AW48" s="235">
        <f t="shared" si="20"/>
        <v>42</v>
      </c>
      <c r="AX48" s="235">
        <f t="shared" si="20"/>
        <v>42</v>
      </c>
      <c r="AY48" s="235">
        <f t="shared" si="20"/>
        <v>42</v>
      </c>
      <c r="AZ48" s="235">
        <f t="shared" si="20"/>
        <v>42</v>
      </c>
      <c r="BA48" s="235">
        <f t="shared" si="20"/>
        <v>42</v>
      </c>
      <c r="BB48" s="235">
        <f t="shared" si="20"/>
        <v>42</v>
      </c>
      <c r="BC48" s="235">
        <f t="shared" si="20"/>
        <v>42</v>
      </c>
      <c r="BD48" s="235">
        <f t="shared" si="20"/>
        <v>42</v>
      </c>
      <c r="BE48" s="235">
        <f t="shared" si="20"/>
        <v>42</v>
      </c>
      <c r="BF48" s="235">
        <f t="shared" si="20"/>
        <v>42</v>
      </c>
      <c r="BG48" s="235">
        <f t="shared" si="20"/>
        <v>42</v>
      </c>
      <c r="BH48" s="235">
        <f t="shared" si="20"/>
        <v>42</v>
      </c>
      <c r="BI48" s="235">
        <f t="shared" si="20"/>
        <v>42</v>
      </c>
      <c r="BJ48" s="235">
        <f t="shared" si="20"/>
        <v>42</v>
      </c>
      <c r="BK48" s="235">
        <f t="shared" si="20"/>
        <v>42</v>
      </c>
      <c r="BL48" s="235">
        <f t="shared" si="20"/>
        <v>42</v>
      </c>
      <c r="BM48" s="235">
        <f t="shared" si="20"/>
        <v>42</v>
      </c>
      <c r="BN48" s="235">
        <f t="shared" si="20"/>
        <v>42</v>
      </c>
      <c r="BO48" s="235">
        <f t="shared" si="20"/>
        <v>42</v>
      </c>
      <c r="BP48" s="235">
        <f t="shared" si="20"/>
        <v>42</v>
      </c>
      <c r="BQ48" s="235">
        <f t="shared" ref="BQ48:BZ48" si="21">BP48</f>
        <v>42</v>
      </c>
      <c r="BR48" s="235">
        <f t="shared" si="21"/>
        <v>42</v>
      </c>
      <c r="BS48" s="235">
        <f t="shared" si="21"/>
        <v>42</v>
      </c>
      <c r="BT48" s="235">
        <f t="shared" si="21"/>
        <v>42</v>
      </c>
      <c r="BU48" s="235">
        <f t="shared" si="21"/>
        <v>42</v>
      </c>
      <c r="BV48" s="235">
        <f t="shared" si="21"/>
        <v>42</v>
      </c>
      <c r="BW48" s="235">
        <f t="shared" si="21"/>
        <v>42</v>
      </c>
      <c r="BX48" s="235">
        <f t="shared" si="21"/>
        <v>42</v>
      </c>
      <c r="BY48" s="257">
        <f t="shared" si="21"/>
        <v>42</v>
      </c>
      <c r="BZ48" s="257">
        <f t="shared" si="21"/>
        <v>42</v>
      </c>
      <c r="CA48" s="229"/>
    </row>
    <row r="49" spans="1:79" s="255" customFormat="1" ht="20.25" thickBot="1">
      <c r="A49" s="498" t="s">
        <v>74</v>
      </c>
      <c r="B49" s="499"/>
      <c r="C49" s="254">
        <f>VLOOKUP(B4,Фактически_присутствующих,3,FALSE)</f>
        <v>42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  <c r="CA49" s="229"/>
    </row>
    <row r="50" spans="1:79" s="255" customFormat="1" ht="15.75" thickTop="1">
      <c r="A50" s="498" t="s">
        <v>75</v>
      </c>
      <c r="B50" s="499"/>
      <c r="C50" s="236"/>
      <c r="D50" s="237">
        <f>D47*D48/1000</f>
        <v>0</v>
      </c>
      <c r="E50" s="237">
        <f>E47*E48</f>
        <v>42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22">L47*L48/1000</f>
        <v>0.2268</v>
      </c>
      <c r="M50" s="239">
        <f t="shared" si="22"/>
        <v>0</v>
      </c>
      <c r="N50" s="239">
        <f t="shared" si="22"/>
        <v>0.27509999999999996</v>
      </c>
      <c r="O50" s="239">
        <f t="shared" si="22"/>
        <v>0</v>
      </c>
      <c r="P50" s="239">
        <f t="shared" si="22"/>
        <v>0</v>
      </c>
      <c r="Q50" s="239">
        <f t="shared" si="22"/>
        <v>0</v>
      </c>
      <c r="R50" s="239">
        <f t="shared" si="22"/>
        <v>0</v>
      </c>
      <c r="S50" s="239">
        <f t="shared" si="22"/>
        <v>0</v>
      </c>
      <c r="T50" s="239">
        <f t="shared" si="22"/>
        <v>0</v>
      </c>
      <c r="U50" s="239">
        <f t="shared" si="22"/>
        <v>0</v>
      </c>
      <c r="V50" s="239">
        <f t="shared" si="22"/>
        <v>0</v>
      </c>
      <c r="W50" s="239">
        <f t="shared" si="22"/>
        <v>0</v>
      </c>
      <c r="X50" s="239">
        <f t="shared" si="22"/>
        <v>0</v>
      </c>
      <c r="Y50" s="239">
        <f t="shared" si="22"/>
        <v>4.2000000000000003E-2</v>
      </c>
      <c r="Z50" s="239">
        <f t="shared" si="22"/>
        <v>0</v>
      </c>
      <c r="AA50" s="239">
        <f t="shared" si="22"/>
        <v>0</v>
      </c>
      <c r="AB50" s="239">
        <f t="shared" si="22"/>
        <v>8.4</v>
      </c>
      <c r="AC50" s="239">
        <f t="shared" si="22"/>
        <v>0.315</v>
      </c>
      <c r="AD50" s="239">
        <f t="shared" si="22"/>
        <v>0</v>
      </c>
      <c r="AE50" s="239">
        <f t="shared" si="22"/>
        <v>0</v>
      </c>
      <c r="AF50" s="239">
        <f t="shared" si="22"/>
        <v>0</v>
      </c>
      <c r="AG50" s="239">
        <f t="shared" si="22"/>
        <v>2.4359999999999999</v>
      </c>
      <c r="AH50" s="239">
        <f t="shared" si="22"/>
        <v>0</v>
      </c>
      <c r="AI50" s="239">
        <f t="shared" si="22"/>
        <v>0</v>
      </c>
      <c r="AJ50" s="239">
        <f t="shared" si="22"/>
        <v>0</v>
      </c>
      <c r="AK50" s="239">
        <f t="shared" si="22"/>
        <v>0</v>
      </c>
      <c r="AL50" s="239">
        <f t="shared" si="22"/>
        <v>0</v>
      </c>
      <c r="AM50" s="239">
        <f t="shared" si="22"/>
        <v>0</v>
      </c>
      <c r="AN50" s="239">
        <f t="shared" si="22"/>
        <v>0</v>
      </c>
      <c r="AO50" s="239">
        <f t="shared" si="22"/>
        <v>0</v>
      </c>
      <c r="AP50" s="239">
        <f t="shared" si="22"/>
        <v>0</v>
      </c>
      <c r="AQ50" s="239">
        <f t="shared" si="22"/>
        <v>0</v>
      </c>
      <c r="AR50" s="239">
        <f t="shared" si="22"/>
        <v>0</v>
      </c>
      <c r="AS50" s="239">
        <f t="shared" si="22"/>
        <v>0</v>
      </c>
      <c r="AT50" s="239">
        <f t="shared" si="22"/>
        <v>0.21</v>
      </c>
      <c r="AU50" s="239">
        <f t="shared" si="22"/>
        <v>0</v>
      </c>
      <c r="AV50" s="239">
        <f t="shared" si="22"/>
        <v>0</v>
      </c>
      <c r="AW50" s="239">
        <f t="shared" si="22"/>
        <v>0</v>
      </c>
      <c r="AX50" s="239">
        <f t="shared" si="22"/>
        <v>0.252</v>
      </c>
      <c r="AY50" s="239">
        <f t="shared" si="22"/>
        <v>0</v>
      </c>
      <c r="AZ50" s="239">
        <f t="shared" si="22"/>
        <v>0</v>
      </c>
      <c r="BA50" s="239">
        <f t="shared" si="22"/>
        <v>2.1</v>
      </c>
      <c r="BB50" s="239">
        <f t="shared" si="22"/>
        <v>0</v>
      </c>
      <c r="BC50" s="239">
        <f t="shared" si="22"/>
        <v>0</v>
      </c>
      <c r="BD50" s="239">
        <f t="shared" si="22"/>
        <v>0</v>
      </c>
      <c r="BE50" s="239">
        <f t="shared" si="22"/>
        <v>0</v>
      </c>
      <c r="BF50" s="239">
        <f t="shared" si="22"/>
        <v>0</v>
      </c>
      <c r="BG50" s="239">
        <f t="shared" si="22"/>
        <v>0</v>
      </c>
      <c r="BH50" s="239">
        <f t="shared" si="22"/>
        <v>0</v>
      </c>
      <c r="BI50" s="239">
        <f t="shared" si="22"/>
        <v>0.84</v>
      </c>
      <c r="BJ50" s="239">
        <f t="shared" si="22"/>
        <v>1.47</v>
      </c>
      <c r="BK50" s="239">
        <f t="shared" si="22"/>
        <v>0.42</v>
      </c>
      <c r="BL50" s="239">
        <f t="shared" si="22"/>
        <v>0.46200000000000002</v>
      </c>
      <c r="BM50" s="239">
        <f t="shared" si="22"/>
        <v>0</v>
      </c>
      <c r="BN50" s="239">
        <f t="shared" si="22"/>
        <v>0</v>
      </c>
      <c r="BO50" s="239">
        <f t="shared" si="22"/>
        <v>0.58799999999999997</v>
      </c>
      <c r="BP50" s="239">
        <f t="shared" si="22"/>
        <v>0</v>
      </c>
      <c r="BQ50" s="239">
        <f t="shared" si="22"/>
        <v>0</v>
      </c>
      <c r="BR50" s="239">
        <f t="shared" si="22"/>
        <v>0</v>
      </c>
      <c r="BS50" s="239">
        <f t="shared" si="22"/>
        <v>0</v>
      </c>
      <c r="BT50" s="239">
        <f t="shared" si="22"/>
        <v>0</v>
      </c>
      <c r="BU50" s="239">
        <f t="shared" si="22"/>
        <v>0</v>
      </c>
      <c r="BV50" s="239">
        <f t="shared" si="22"/>
        <v>0</v>
      </c>
      <c r="BW50" s="239">
        <f t="shared" si="22"/>
        <v>0</v>
      </c>
      <c r="BX50" s="239">
        <f t="shared" ref="BX50:BZ50" si="23">BX47*BX48/1000</f>
        <v>2.52</v>
      </c>
      <c r="BY50" s="237">
        <f t="shared" si="23"/>
        <v>0</v>
      </c>
      <c r="BZ50" s="237">
        <f t="shared" si="23"/>
        <v>0</v>
      </c>
      <c r="CA50" s="229"/>
    </row>
    <row r="51" spans="1:79" s="255" customForma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  <c r="CA51" s="229"/>
    </row>
    <row r="52" spans="1:79" s="255" customFormat="1">
      <c r="A52" s="498" t="s">
        <v>76</v>
      </c>
      <c r="B52" s="499"/>
      <c r="C52" s="241">
        <f>SUM(D52:BZ52)</f>
        <v>2561.9999999999995</v>
      </c>
      <c r="D52" s="242">
        <f t="shared" ref="D52:BZ52" si="24">D50*D51</f>
        <v>0</v>
      </c>
      <c r="E52" s="242">
        <f t="shared" si="24"/>
        <v>882</v>
      </c>
      <c r="F52" s="238">
        <f t="shared" si="24"/>
        <v>0</v>
      </c>
      <c r="G52" s="239">
        <f t="shared" si="24"/>
        <v>0</v>
      </c>
      <c r="H52" s="239">
        <f t="shared" si="24"/>
        <v>0</v>
      </c>
      <c r="I52" s="239">
        <f t="shared" si="24"/>
        <v>0</v>
      </c>
      <c r="J52" s="239">
        <f t="shared" si="24"/>
        <v>0</v>
      </c>
      <c r="K52" s="239">
        <f t="shared" si="24"/>
        <v>0</v>
      </c>
      <c r="L52" s="239">
        <f t="shared" si="24"/>
        <v>31.751999999999999</v>
      </c>
      <c r="M52" s="239">
        <f t="shared" si="24"/>
        <v>0</v>
      </c>
      <c r="N52" s="239">
        <f t="shared" si="24"/>
        <v>2.7509999999999994</v>
      </c>
      <c r="O52" s="239">
        <f t="shared" si="24"/>
        <v>0</v>
      </c>
      <c r="P52" s="239">
        <f t="shared" si="24"/>
        <v>0</v>
      </c>
      <c r="Q52" s="239">
        <f t="shared" si="24"/>
        <v>0</v>
      </c>
      <c r="R52" s="239">
        <f t="shared" si="24"/>
        <v>0</v>
      </c>
      <c r="S52" s="239">
        <f t="shared" si="24"/>
        <v>0</v>
      </c>
      <c r="T52" s="239">
        <f t="shared" si="24"/>
        <v>0</v>
      </c>
      <c r="U52" s="239">
        <f t="shared" si="24"/>
        <v>0</v>
      </c>
      <c r="V52" s="239">
        <f t="shared" si="24"/>
        <v>0</v>
      </c>
      <c r="W52" s="239">
        <f t="shared" si="24"/>
        <v>0</v>
      </c>
      <c r="X52" s="239">
        <f t="shared" si="24"/>
        <v>0</v>
      </c>
      <c r="Y52" s="239">
        <f t="shared" si="24"/>
        <v>1.6800000000000002</v>
      </c>
      <c r="Z52" s="239">
        <f t="shared" si="24"/>
        <v>0</v>
      </c>
      <c r="AA52" s="239">
        <f t="shared" si="24"/>
        <v>0</v>
      </c>
      <c r="AB52" s="239">
        <f t="shared" si="24"/>
        <v>588</v>
      </c>
      <c r="AC52" s="239">
        <f t="shared" si="24"/>
        <v>51.975000000000001</v>
      </c>
      <c r="AD52" s="239">
        <f t="shared" si="24"/>
        <v>0</v>
      </c>
      <c r="AE52" s="239">
        <f t="shared" si="24"/>
        <v>0</v>
      </c>
      <c r="AF52" s="239">
        <f t="shared" si="24"/>
        <v>0</v>
      </c>
      <c r="AG52" s="239">
        <f t="shared" si="24"/>
        <v>219.24</v>
      </c>
      <c r="AH52" s="239">
        <f t="shared" si="24"/>
        <v>0</v>
      </c>
      <c r="AI52" s="239">
        <f t="shared" si="24"/>
        <v>0</v>
      </c>
      <c r="AJ52" s="239">
        <f t="shared" si="24"/>
        <v>0</v>
      </c>
      <c r="AK52" s="239">
        <f t="shared" si="24"/>
        <v>0</v>
      </c>
      <c r="AL52" s="239">
        <f t="shared" si="24"/>
        <v>0</v>
      </c>
      <c r="AM52" s="239">
        <f t="shared" si="24"/>
        <v>0</v>
      </c>
      <c r="AN52" s="239">
        <f t="shared" si="24"/>
        <v>0</v>
      </c>
      <c r="AO52" s="239">
        <f t="shared" si="24"/>
        <v>0</v>
      </c>
      <c r="AP52" s="239">
        <f t="shared" si="24"/>
        <v>0</v>
      </c>
      <c r="AQ52" s="239">
        <f t="shared" si="24"/>
        <v>0</v>
      </c>
      <c r="AR52" s="239">
        <f t="shared" si="24"/>
        <v>0</v>
      </c>
      <c r="AS52" s="239">
        <f t="shared" si="24"/>
        <v>0</v>
      </c>
      <c r="AT52" s="239">
        <f t="shared" si="24"/>
        <v>126</v>
      </c>
      <c r="AU52" s="239">
        <f t="shared" si="24"/>
        <v>0</v>
      </c>
      <c r="AV52" s="239">
        <f t="shared" si="24"/>
        <v>0</v>
      </c>
      <c r="AW52" s="239">
        <f t="shared" si="24"/>
        <v>0</v>
      </c>
      <c r="AX52" s="239">
        <f t="shared" si="24"/>
        <v>69.048000000000002</v>
      </c>
      <c r="AY52" s="239">
        <f t="shared" si="24"/>
        <v>0</v>
      </c>
      <c r="AZ52" s="239">
        <f t="shared" si="24"/>
        <v>0</v>
      </c>
      <c r="BA52" s="239">
        <f t="shared" si="24"/>
        <v>378</v>
      </c>
      <c r="BB52" s="239">
        <f t="shared" si="24"/>
        <v>0</v>
      </c>
      <c r="BC52" s="239">
        <f t="shared" si="24"/>
        <v>0</v>
      </c>
      <c r="BD52" s="239">
        <f t="shared" si="24"/>
        <v>0</v>
      </c>
      <c r="BE52" s="239">
        <f t="shared" si="24"/>
        <v>0</v>
      </c>
      <c r="BF52" s="239">
        <f t="shared" si="24"/>
        <v>0</v>
      </c>
      <c r="BG52" s="239">
        <f t="shared" si="24"/>
        <v>0</v>
      </c>
      <c r="BH52" s="239">
        <f t="shared" si="24"/>
        <v>0</v>
      </c>
      <c r="BI52" s="239">
        <f t="shared" si="24"/>
        <v>17.64</v>
      </c>
      <c r="BJ52" s="239">
        <f t="shared" si="24"/>
        <v>51.449999999999996</v>
      </c>
      <c r="BK52" s="239">
        <f t="shared" si="24"/>
        <v>9.24</v>
      </c>
      <c r="BL52" s="239">
        <f t="shared" si="24"/>
        <v>14.784000000000001</v>
      </c>
      <c r="BM52" s="239">
        <f t="shared" si="24"/>
        <v>0</v>
      </c>
      <c r="BN52" s="239">
        <f t="shared" si="24"/>
        <v>0</v>
      </c>
      <c r="BO52" s="239">
        <f t="shared" si="24"/>
        <v>17.64</v>
      </c>
      <c r="BP52" s="239">
        <f t="shared" si="24"/>
        <v>0</v>
      </c>
      <c r="BQ52" s="239">
        <f t="shared" si="24"/>
        <v>0</v>
      </c>
      <c r="BR52" s="239">
        <f t="shared" si="24"/>
        <v>0</v>
      </c>
      <c r="BS52" s="239">
        <f t="shared" si="24"/>
        <v>0</v>
      </c>
      <c r="BT52" s="239">
        <f t="shared" si="24"/>
        <v>0</v>
      </c>
      <c r="BU52" s="239">
        <f t="shared" si="24"/>
        <v>0</v>
      </c>
      <c r="BV52" s="239">
        <f t="shared" si="24"/>
        <v>0</v>
      </c>
      <c r="BW52" s="239">
        <f t="shared" si="24"/>
        <v>0</v>
      </c>
      <c r="BX52" s="239">
        <f t="shared" si="24"/>
        <v>100.8</v>
      </c>
      <c r="BY52" s="242">
        <f t="shared" si="24"/>
        <v>0</v>
      </c>
      <c r="BZ52" s="242">
        <f t="shared" si="24"/>
        <v>0</v>
      </c>
      <c r="CA52" s="229"/>
    </row>
    <row r="53" spans="1:79" s="255" customFormat="1" ht="15.75" customHeight="1">
      <c r="A53" s="498" t="s">
        <v>77</v>
      </c>
      <c r="B53" s="499"/>
      <c r="C53" s="243">
        <f>C52/C49</f>
        <v>60.999999999999986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>
        <f>ROUND((((61-C53))*100+SUM(N39:N43)),4)</f>
        <v>6.55</v>
      </c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</row>
    <row r="54" spans="1:79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5" customFormat="1" hidden="1">
      <c r="A55" s="501"/>
      <c r="B55" s="502"/>
      <c r="C55" s="235"/>
      <c r="D55" s="235">
        <f t="shared" ref="D55:K55" si="25">SUM(D39:D45)</f>
        <v>0</v>
      </c>
      <c r="E55" s="235">
        <f t="shared" si="25"/>
        <v>1</v>
      </c>
      <c r="F55" s="235">
        <f t="shared" si="25"/>
        <v>0</v>
      </c>
      <c r="G55" s="235">
        <f t="shared" si="25"/>
        <v>0</v>
      </c>
      <c r="H55" s="235">
        <f t="shared" si="25"/>
        <v>0</v>
      </c>
      <c r="I55" s="235">
        <f t="shared" si="25"/>
        <v>0</v>
      </c>
      <c r="J55" s="235">
        <f t="shared" si="25"/>
        <v>0</v>
      </c>
      <c r="K55" s="235">
        <f t="shared" si="25"/>
        <v>0</v>
      </c>
      <c r="L55" s="235">
        <f>SUM(L39:L45)</f>
        <v>5.4</v>
      </c>
      <c r="M55" s="235">
        <f t="shared" ref="M55:BX55" si="26">SUM(M39:M45)</f>
        <v>0</v>
      </c>
      <c r="N55" s="235">
        <f t="shared" si="26"/>
        <v>6.55</v>
      </c>
      <c r="O55" s="235">
        <f t="shared" si="26"/>
        <v>0</v>
      </c>
      <c r="P55" s="235">
        <f t="shared" si="26"/>
        <v>0</v>
      </c>
      <c r="Q55" s="235">
        <f t="shared" si="26"/>
        <v>0</v>
      </c>
      <c r="R55" s="235">
        <f t="shared" si="26"/>
        <v>0</v>
      </c>
      <c r="S55" s="235">
        <f t="shared" si="26"/>
        <v>0</v>
      </c>
      <c r="T55" s="235">
        <f t="shared" si="26"/>
        <v>0</v>
      </c>
      <c r="U55" s="235">
        <f t="shared" si="26"/>
        <v>0</v>
      </c>
      <c r="V55" s="235">
        <f t="shared" si="26"/>
        <v>0</v>
      </c>
      <c r="W55" s="235">
        <f t="shared" si="26"/>
        <v>0</v>
      </c>
      <c r="X55" s="235">
        <f t="shared" si="26"/>
        <v>0</v>
      </c>
      <c r="Y55" s="235">
        <f t="shared" si="26"/>
        <v>1</v>
      </c>
      <c r="Z55" s="235">
        <f t="shared" si="26"/>
        <v>0</v>
      </c>
      <c r="AA55" s="235">
        <f t="shared" si="26"/>
        <v>0</v>
      </c>
      <c r="AB55" s="235">
        <f t="shared" si="26"/>
        <v>200</v>
      </c>
      <c r="AC55" s="235">
        <f t="shared" si="26"/>
        <v>7.5</v>
      </c>
      <c r="AD55" s="235">
        <f t="shared" si="26"/>
        <v>0</v>
      </c>
      <c r="AE55" s="235">
        <f t="shared" si="26"/>
        <v>0</v>
      </c>
      <c r="AF55" s="235">
        <f t="shared" si="26"/>
        <v>0</v>
      </c>
      <c r="AG55" s="235">
        <f t="shared" si="26"/>
        <v>58</v>
      </c>
      <c r="AH55" s="235">
        <f t="shared" si="26"/>
        <v>0</v>
      </c>
      <c r="AI55" s="235">
        <f t="shared" si="26"/>
        <v>0</v>
      </c>
      <c r="AJ55" s="235">
        <f t="shared" si="26"/>
        <v>0</v>
      </c>
      <c r="AK55" s="235">
        <f t="shared" si="26"/>
        <v>0</v>
      </c>
      <c r="AL55" s="235">
        <f t="shared" si="26"/>
        <v>0</v>
      </c>
      <c r="AM55" s="235">
        <f t="shared" si="26"/>
        <v>0</v>
      </c>
      <c r="AN55" s="235">
        <f t="shared" si="26"/>
        <v>0</v>
      </c>
      <c r="AO55" s="235">
        <f t="shared" si="26"/>
        <v>0</v>
      </c>
      <c r="AP55" s="235">
        <f t="shared" si="26"/>
        <v>0</v>
      </c>
      <c r="AQ55" s="235">
        <f t="shared" si="26"/>
        <v>0</v>
      </c>
      <c r="AR55" s="235">
        <f t="shared" si="26"/>
        <v>0</v>
      </c>
      <c r="AS55" s="235">
        <f t="shared" si="26"/>
        <v>0</v>
      </c>
      <c r="AT55" s="235">
        <f t="shared" si="26"/>
        <v>5</v>
      </c>
      <c r="AU55" s="235">
        <f t="shared" si="26"/>
        <v>0</v>
      </c>
      <c r="AV55" s="235">
        <f t="shared" si="26"/>
        <v>0</v>
      </c>
      <c r="AW55" s="235">
        <f t="shared" si="26"/>
        <v>0</v>
      </c>
      <c r="AX55" s="235">
        <f t="shared" si="26"/>
        <v>6</v>
      </c>
      <c r="AY55" s="235">
        <f t="shared" si="26"/>
        <v>0</v>
      </c>
      <c r="AZ55" s="235">
        <f t="shared" si="26"/>
        <v>0</v>
      </c>
      <c r="BA55" s="235">
        <f t="shared" si="26"/>
        <v>50</v>
      </c>
      <c r="BB55" s="235">
        <f t="shared" si="26"/>
        <v>0</v>
      </c>
      <c r="BC55" s="235">
        <f t="shared" si="26"/>
        <v>0</v>
      </c>
      <c r="BD55" s="235">
        <f t="shared" si="26"/>
        <v>0</v>
      </c>
      <c r="BE55" s="235">
        <f t="shared" si="26"/>
        <v>0</v>
      </c>
      <c r="BF55" s="235">
        <f t="shared" si="26"/>
        <v>0</v>
      </c>
      <c r="BG55" s="235">
        <f t="shared" si="26"/>
        <v>0</v>
      </c>
      <c r="BH55" s="235">
        <f t="shared" si="26"/>
        <v>0</v>
      </c>
      <c r="BI55" s="235">
        <f t="shared" si="26"/>
        <v>20</v>
      </c>
      <c r="BJ55" s="235">
        <f t="shared" si="26"/>
        <v>35</v>
      </c>
      <c r="BK55" s="235">
        <f t="shared" si="26"/>
        <v>10</v>
      </c>
      <c r="BL55" s="235">
        <f t="shared" si="26"/>
        <v>11</v>
      </c>
      <c r="BM55" s="235">
        <f t="shared" si="26"/>
        <v>0</v>
      </c>
      <c r="BN55" s="235">
        <f t="shared" si="26"/>
        <v>0</v>
      </c>
      <c r="BO55" s="235">
        <f t="shared" si="26"/>
        <v>14</v>
      </c>
      <c r="BP55" s="235">
        <f t="shared" si="26"/>
        <v>0</v>
      </c>
      <c r="BQ55" s="235">
        <f t="shared" si="26"/>
        <v>0</v>
      </c>
      <c r="BR55" s="235">
        <f t="shared" si="26"/>
        <v>0</v>
      </c>
      <c r="BS55" s="235">
        <f t="shared" si="26"/>
        <v>0</v>
      </c>
      <c r="BT55" s="235">
        <f t="shared" si="26"/>
        <v>0</v>
      </c>
      <c r="BU55" s="235">
        <f t="shared" si="26"/>
        <v>0</v>
      </c>
      <c r="BV55" s="235">
        <f t="shared" si="26"/>
        <v>0</v>
      </c>
      <c r="BW55" s="235">
        <f t="shared" si="26"/>
        <v>0</v>
      </c>
      <c r="BX55" s="235">
        <f t="shared" si="26"/>
        <v>60</v>
      </c>
      <c r="BY55" s="256">
        <f>SUM(BY35:BY43)</f>
        <v>0</v>
      </c>
      <c r="BZ55" s="256">
        <f>SUM(BZ35:BZ43)</f>
        <v>0</v>
      </c>
      <c r="CA55" s="229"/>
    </row>
    <row r="56" spans="1:79" s="255" customFormat="1" hidden="1">
      <c r="A56" s="503" t="s">
        <v>74</v>
      </c>
      <c r="B56" s="504"/>
      <c r="C56" s="235">
        <f>C57</f>
        <v>42</v>
      </c>
      <c r="D56" s="245">
        <f>C56</f>
        <v>42</v>
      </c>
      <c r="E56" s="245">
        <f t="shared" ref="E56:BP56" si="27">D56</f>
        <v>42</v>
      </c>
      <c r="F56" s="245">
        <f t="shared" si="27"/>
        <v>42</v>
      </c>
      <c r="G56" s="245">
        <f t="shared" si="27"/>
        <v>42</v>
      </c>
      <c r="H56" s="245">
        <f t="shared" si="27"/>
        <v>42</v>
      </c>
      <c r="I56" s="245">
        <f t="shared" si="27"/>
        <v>42</v>
      </c>
      <c r="J56" s="245">
        <f t="shared" si="27"/>
        <v>42</v>
      </c>
      <c r="K56" s="245">
        <f t="shared" si="27"/>
        <v>42</v>
      </c>
      <c r="L56" s="245">
        <f t="shared" si="27"/>
        <v>42</v>
      </c>
      <c r="M56" s="245">
        <f t="shared" si="27"/>
        <v>42</v>
      </c>
      <c r="N56" s="245">
        <f t="shared" si="27"/>
        <v>42</v>
      </c>
      <c r="O56" s="245">
        <f t="shared" si="27"/>
        <v>42</v>
      </c>
      <c r="P56" s="245">
        <f t="shared" si="27"/>
        <v>42</v>
      </c>
      <c r="Q56" s="245">
        <f t="shared" si="27"/>
        <v>42</v>
      </c>
      <c r="R56" s="245">
        <f t="shared" si="27"/>
        <v>42</v>
      </c>
      <c r="S56" s="245">
        <f t="shared" si="27"/>
        <v>42</v>
      </c>
      <c r="T56" s="245">
        <f t="shared" si="27"/>
        <v>42</v>
      </c>
      <c r="U56" s="245">
        <f t="shared" si="27"/>
        <v>42</v>
      </c>
      <c r="V56" s="245">
        <f t="shared" si="27"/>
        <v>42</v>
      </c>
      <c r="W56" s="245">
        <f t="shared" si="27"/>
        <v>42</v>
      </c>
      <c r="X56" s="245">
        <f t="shared" si="27"/>
        <v>42</v>
      </c>
      <c r="Y56" s="245">
        <f t="shared" si="27"/>
        <v>42</v>
      </c>
      <c r="Z56" s="245">
        <f t="shared" si="27"/>
        <v>42</v>
      </c>
      <c r="AA56" s="245">
        <f t="shared" si="27"/>
        <v>42</v>
      </c>
      <c r="AB56" s="245">
        <f t="shared" si="27"/>
        <v>42</v>
      </c>
      <c r="AC56" s="245">
        <f t="shared" si="27"/>
        <v>42</v>
      </c>
      <c r="AD56" s="245">
        <f t="shared" si="27"/>
        <v>42</v>
      </c>
      <c r="AE56" s="245">
        <f t="shared" si="27"/>
        <v>42</v>
      </c>
      <c r="AF56" s="245">
        <f t="shared" si="27"/>
        <v>42</v>
      </c>
      <c r="AG56" s="245">
        <f t="shared" si="27"/>
        <v>42</v>
      </c>
      <c r="AH56" s="245">
        <f t="shared" si="27"/>
        <v>42</v>
      </c>
      <c r="AI56" s="245">
        <f t="shared" si="27"/>
        <v>42</v>
      </c>
      <c r="AJ56" s="245">
        <f t="shared" si="27"/>
        <v>42</v>
      </c>
      <c r="AK56" s="245">
        <f t="shared" si="27"/>
        <v>42</v>
      </c>
      <c r="AL56" s="245">
        <f t="shared" si="27"/>
        <v>42</v>
      </c>
      <c r="AM56" s="245">
        <f t="shared" si="27"/>
        <v>42</v>
      </c>
      <c r="AN56" s="245">
        <f t="shared" si="27"/>
        <v>42</v>
      </c>
      <c r="AO56" s="245">
        <f t="shared" si="27"/>
        <v>42</v>
      </c>
      <c r="AP56" s="245">
        <f t="shared" si="27"/>
        <v>42</v>
      </c>
      <c r="AQ56" s="245">
        <f t="shared" si="27"/>
        <v>42</v>
      </c>
      <c r="AR56" s="245">
        <f t="shared" si="27"/>
        <v>42</v>
      </c>
      <c r="AS56" s="245">
        <f t="shared" si="27"/>
        <v>42</v>
      </c>
      <c r="AT56" s="245">
        <f t="shared" si="27"/>
        <v>42</v>
      </c>
      <c r="AU56" s="245">
        <f t="shared" si="27"/>
        <v>42</v>
      </c>
      <c r="AV56" s="245">
        <f t="shared" si="27"/>
        <v>42</v>
      </c>
      <c r="AW56" s="245">
        <f t="shared" si="27"/>
        <v>42</v>
      </c>
      <c r="AX56" s="245">
        <f t="shared" si="27"/>
        <v>42</v>
      </c>
      <c r="AY56" s="245">
        <f t="shared" si="27"/>
        <v>42</v>
      </c>
      <c r="AZ56" s="245">
        <f t="shared" si="27"/>
        <v>42</v>
      </c>
      <c r="BA56" s="245">
        <f t="shared" si="27"/>
        <v>42</v>
      </c>
      <c r="BB56" s="245">
        <f t="shared" si="27"/>
        <v>42</v>
      </c>
      <c r="BC56" s="245">
        <f t="shared" si="27"/>
        <v>42</v>
      </c>
      <c r="BD56" s="245">
        <f t="shared" si="27"/>
        <v>42</v>
      </c>
      <c r="BE56" s="245">
        <f t="shared" si="27"/>
        <v>42</v>
      </c>
      <c r="BF56" s="245">
        <f t="shared" si="27"/>
        <v>42</v>
      </c>
      <c r="BG56" s="245">
        <f t="shared" si="27"/>
        <v>42</v>
      </c>
      <c r="BH56" s="245">
        <f t="shared" si="27"/>
        <v>42</v>
      </c>
      <c r="BI56" s="245">
        <f t="shared" si="27"/>
        <v>42</v>
      </c>
      <c r="BJ56" s="245">
        <f t="shared" si="27"/>
        <v>42</v>
      </c>
      <c r="BK56" s="245">
        <f t="shared" si="27"/>
        <v>42</v>
      </c>
      <c r="BL56" s="245">
        <f t="shared" si="27"/>
        <v>42</v>
      </c>
      <c r="BM56" s="245">
        <f t="shared" si="27"/>
        <v>42</v>
      </c>
      <c r="BN56" s="245">
        <f t="shared" si="27"/>
        <v>42</v>
      </c>
      <c r="BO56" s="245">
        <f t="shared" si="27"/>
        <v>42</v>
      </c>
      <c r="BP56" s="245">
        <f t="shared" si="27"/>
        <v>42</v>
      </c>
      <c r="BQ56" s="245">
        <f t="shared" ref="BQ56:BZ56" si="28">BP56</f>
        <v>42</v>
      </c>
      <c r="BR56" s="245">
        <f t="shared" si="28"/>
        <v>42</v>
      </c>
      <c r="BS56" s="245">
        <f t="shared" si="28"/>
        <v>42</v>
      </c>
      <c r="BT56" s="245">
        <f t="shared" si="28"/>
        <v>42</v>
      </c>
      <c r="BU56" s="245">
        <f t="shared" si="28"/>
        <v>42</v>
      </c>
      <c r="BV56" s="245">
        <f t="shared" si="28"/>
        <v>42</v>
      </c>
      <c r="BW56" s="245">
        <f t="shared" si="28"/>
        <v>42</v>
      </c>
      <c r="BX56" s="245">
        <f t="shared" si="28"/>
        <v>42</v>
      </c>
      <c r="BY56" s="257">
        <f t="shared" si="28"/>
        <v>42</v>
      </c>
      <c r="BZ56" s="257">
        <f t="shared" si="28"/>
        <v>42</v>
      </c>
      <c r="CA56" s="229"/>
    </row>
    <row r="57" spans="1:79" s="255" customFormat="1" ht="21" hidden="1" thickBot="1">
      <c r="A57" s="505" t="s">
        <v>138</v>
      </c>
      <c r="B57" s="506"/>
      <c r="C57" s="98">
        <f>VLOOKUP(B4,Общее_количество_учащихся,3,FALSE)</f>
        <v>42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  <c r="CA57" s="229"/>
    </row>
    <row r="58" spans="1:79" s="255" customFormat="1" ht="15.75" hidden="1" thickTop="1">
      <c r="A58" s="498" t="s">
        <v>75</v>
      </c>
      <c r="B58" s="499"/>
      <c r="C58" s="236"/>
      <c r="D58" s="247">
        <f>D55*D56/1000</f>
        <v>0</v>
      </c>
      <c r="E58" s="247">
        <f>E55*E56</f>
        <v>42</v>
      </c>
      <c r="F58" s="247">
        <f>F55*F56</f>
        <v>0</v>
      </c>
      <c r="G58" s="247">
        <f>G55*G56</f>
        <v>0</v>
      </c>
      <c r="H58" s="247">
        <f t="shared" ref="H58:BS58" si="29">H55*H56/1000</f>
        <v>0</v>
      </c>
      <c r="I58" s="247">
        <f t="shared" si="29"/>
        <v>0</v>
      </c>
      <c r="J58" s="248">
        <f t="shared" si="29"/>
        <v>0</v>
      </c>
      <c r="K58" s="248">
        <f>K55*K56</f>
        <v>0</v>
      </c>
      <c r="L58" s="248">
        <f>L55*L56/1000</f>
        <v>0.2268</v>
      </c>
      <c r="M58" s="248">
        <f t="shared" si="29"/>
        <v>0</v>
      </c>
      <c r="N58" s="248">
        <f t="shared" si="29"/>
        <v>0.27509999999999996</v>
      </c>
      <c r="O58" s="248">
        <f t="shared" si="29"/>
        <v>0</v>
      </c>
      <c r="P58" s="248">
        <f t="shared" si="29"/>
        <v>0</v>
      </c>
      <c r="Q58" s="248">
        <f>Q55*Q56</f>
        <v>0</v>
      </c>
      <c r="R58" s="248">
        <f t="shared" si="29"/>
        <v>0</v>
      </c>
      <c r="S58" s="248">
        <f>S55*S56</f>
        <v>0</v>
      </c>
      <c r="T58" s="248">
        <f t="shared" si="29"/>
        <v>0</v>
      </c>
      <c r="U58" s="248">
        <f t="shared" si="29"/>
        <v>0</v>
      </c>
      <c r="V58" s="248">
        <f t="shared" si="29"/>
        <v>0</v>
      </c>
      <c r="W58" s="248">
        <f t="shared" si="29"/>
        <v>0</v>
      </c>
      <c r="X58" s="248">
        <f t="shared" si="29"/>
        <v>0</v>
      </c>
      <c r="Y58" s="248">
        <f t="shared" si="29"/>
        <v>4.2000000000000003E-2</v>
      </c>
      <c r="Z58" s="248">
        <f t="shared" si="29"/>
        <v>0</v>
      </c>
      <c r="AA58" s="248">
        <f t="shared" si="29"/>
        <v>0</v>
      </c>
      <c r="AB58" s="248">
        <f t="shared" si="29"/>
        <v>8.4</v>
      </c>
      <c r="AC58" s="248">
        <f t="shared" si="29"/>
        <v>0.315</v>
      </c>
      <c r="AD58" s="248">
        <f t="shared" si="29"/>
        <v>0</v>
      </c>
      <c r="AE58" s="248">
        <f t="shared" si="29"/>
        <v>0</v>
      </c>
      <c r="AF58" s="248">
        <f t="shared" si="29"/>
        <v>0</v>
      </c>
      <c r="AG58" s="248">
        <f t="shared" si="29"/>
        <v>2.4359999999999999</v>
      </c>
      <c r="AH58" s="248">
        <f t="shared" si="29"/>
        <v>0</v>
      </c>
      <c r="AI58" s="248">
        <f t="shared" si="29"/>
        <v>0</v>
      </c>
      <c r="AJ58" s="248">
        <f t="shared" si="29"/>
        <v>0</v>
      </c>
      <c r="AK58" s="248">
        <f t="shared" si="29"/>
        <v>0</v>
      </c>
      <c r="AL58" s="248">
        <f t="shared" si="29"/>
        <v>0</v>
      </c>
      <c r="AM58" s="248">
        <f t="shared" si="29"/>
        <v>0</v>
      </c>
      <c r="AN58" s="248">
        <f t="shared" si="29"/>
        <v>0</v>
      </c>
      <c r="AO58" s="248">
        <f t="shared" si="29"/>
        <v>0</v>
      </c>
      <c r="AP58" s="248">
        <f t="shared" si="29"/>
        <v>0</v>
      </c>
      <c r="AQ58" s="248">
        <f t="shared" si="29"/>
        <v>0</v>
      </c>
      <c r="AR58" s="248">
        <f t="shared" si="29"/>
        <v>0</v>
      </c>
      <c r="AS58" s="248">
        <f t="shared" si="29"/>
        <v>0</v>
      </c>
      <c r="AT58" s="248">
        <f t="shared" si="29"/>
        <v>0.21</v>
      </c>
      <c r="AU58" s="248">
        <f t="shared" si="29"/>
        <v>0</v>
      </c>
      <c r="AV58" s="248">
        <f t="shared" si="29"/>
        <v>0</v>
      </c>
      <c r="AW58" s="248">
        <f t="shared" si="29"/>
        <v>0</v>
      </c>
      <c r="AX58" s="248">
        <f t="shared" si="29"/>
        <v>0.252</v>
      </c>
      <c r="AY58" s="248">
        <f t="shared" si="29"/>
        <v>0</v>
      </c>
      <c r="AZ58" s="248">
        <f t="shared" si="29"/>
        <v>0</v>
      </c>
      <c r="BA58" s="248">
        <f t="shared" si="29"/>
        <v>2.1</v>
      </c>
      <c r="BB58" s="248">
        <f t="shared" si="29"/>
        <v>0</v>
      </c>
      <c r="BC58" s="248">
        <f t="shared" si="29"/>
        <v>0</v>
      </c>
      <c r="BD58" s="248">
        <f t="shared" si="29"/>
        <v>0</v>
      </c>
      <c r="BE58" s="248">
        <f t="shared" si="29"/>
        <v>0</v>
      </c>
      <c r="BF58" s="248">
        <f t="shared" si="29"/>
        <v>0</v>
      </c>
      <c r="BG58" s="248">
        <f t="shared" si="29"/>
        <v>0</v>
      </c>
      <c r="BH58" s="248">
        <f>BH55*BH56</f>
        <v>0</v>
      </c>
      <c r="BI58" s="248">
        <f t="shared" si="29"/>
        <v>0.84</v>
      </c>
      <c r="BJ58" s="248">
        <f t="shared" si="29"/>
        <v>1.47</v>
      </c>
      <c r="BK58" s="248">
        <f t="shared" si="29"/>
        <v>0.42</v>
      </c>
      <c r="BL58" s="248">
        <f t="shared" si="29"/>
        <v>0.46200000000000002</v>
      </c>
      <c r="BM58" s="248">
        <f t="shared" si="29"/>
        <v>0</v>
      </c>
      <c r="BN58" s="248">
        <f t="shared" si="29"/>
        <v>0</v>
      </c>
      <c r="BO58" s="248">
        <f t="shared" si="29"/>
        <v>0.58799999999999997</v>
      </c>
      <c r="BP58" s="248">
        <f t="shared" si="29"/>
        <v>0</v>
      </c>
      <c r="BQ58" s="248">
        <f t="shared" si="29"/>
        <v>0</v>
      </c>
      <c r="BR58" s="248">
        <f t="shared" si="29"/>
        <v>0</v>
      </c>
      <c r="BS58" s="248">
        <f t="shared" si="29"/>
        <v>0</v>
      </c>
      <c r="BT58" s="248">
        <f t="shared" ref="BT58:BY58" si="30">BT55*BT56/1000</f>
        <v>0</v>
      </c>
      <c r="BU58" s="248">
        <f t="shared" si="30"/>
        <v>0</v>
      </c>
      <c r="BV58" s="248">
        <f t="shared" si="30"/>
        <v>0</v>
      </c>
      <c r="BW58" s="248">
        <f t="shared" si="30"/>
        <v>0</v>
      </c>
      <c r="BX58" s="248">
        <f t="shared" si="30"/>
        <v>2.52</v>
      </c>
      <c r="BY58" s="248">
        <f t="shared" si="30"/>
        <v>0</v>
      </c>
      <c r="BZ58" s="248">
        <f>BZ55*BZ56</f>
        <v>0</v>
      </c>
      <c r="CA58" s="229"/>
    </row>
    <row r="59" spans="1:79" s="255" customFormat="1" hidden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  <c r="CA59" s="229"/>
    </row>
    <row r="60" spans="1:79" s="255" customFormat="1" hidden="1">
      <c r="A60" s="498" t="s">
        <v>76</v>
      </c>
      <c r="B60" s="499"/>
      <c r="C60" s="249">
        <f>SUM(D60:BZ60)</f>
        <v>2561.9999999999995</v>
      </c>
      <c r="D60" s="242">
        <f>D58*D59</f>
        <v>0</v>
      </c>
      <c r="E60" s="242">
        <f t="shared" ref="E60:BP60" si="31">E58*E59</f>
        <v>882</v>
      </c>
      <c r="F60" s="238">
        <f>F58*F59</f>
        <v>0</v>
      </c>
      <c r="G60" s="238">
        <f t="shared" si="31"/>
        <v>0</v>
      </c>
      <c r="H60" s="238">
        <f t="shared" si="31"/>
        <v>0</v>
      </c>
      <c r="I60" s="238">
        <f t="shared" si="31"/>
        <v>0</v>
      </c>
      <c r="J60" s="238">
        <f t="shared" si="31"/>
        <v>0</v>
      </c>
      <c r="K60" s="251">
        <f t="shared" si="31"/>
        <v>0</v>
      </c>
      <c r="L60" s="251">
        <f t="shared" si="31"/>
        <v>31.751999999999999</v>
      </c>
      <c r="M60" s="251">
        <f t="shared" si="31"/>
        <v>0</v>
      </c>
      <c r="N60" s="251">
        <f t="shared" si="31"/>
        <v>2.7509999999999994</v>
      </c>
      <c r="O60" s="251">
        <f t="shared" si="31"/>
        <v>0</v>
      </c>
      <c r="P60" s="251">
        <f t="shared" si="31"/>
        <v>0</v>
      </c>
      <c r="Q60" s="251">
        <f t="shared" si="31"/>
        <v>0</v>
      </c>
      <c r="R60" s="251">
        <f t="shared" si="31"/>
        <v>0</v>
      </c>
      <c r="S60" s="251">
        <f t="shared" si="31"/>
        <v>0</v>
      </c>
      <c r="T60" s="251">
        <f t="shared" si="31"/>
        <v>0</v>
      </c>
      <c r="U60" s="251">
        <f t="shared" si="31"/>
        <v>0</v>
      </c>
      <c r="V60" s="251">
        <f t="shared" si="31"/>
        <v>0</v>
      </c>
      <c r="W60" s="251">
        <f t="shared" si="31"/>
        <v>0</v>
      </c>
      <c r="X60" s="251">
        <f t="shared" si="31"/>
        <v>0</v>
      </c>
      <c r="Y60" s="251">
        <f t="shared" si="31"/>
        <v>1.6800000000000002</v>
      </c>
      <c r="Z60" s="251">
        <f t="shared" si="31"/>
        <v>0</v>
      </c>
      <c r="AA60" s="251">
        <f t="shared" si="31"/>
        <v>0</v>
      </c>
      <c r="AB60" s="251">
        <f t="shared" si="31"/>
        <v>588</v>
      </c>
      <c r="AC60" s="251">
        <f t="shared" si="31"/>
        <v>51.975000000000001</v>
      </c>
      <c r="AD60" s="251">
        <f t="shared" si="31"/>
        <v>0</v>
      </c>
      <c r="AE60" s="251">
        <f t="shared" si="31"/>
        <v>0</v>
      </c>
      <c r="AF60" s="251">
        <f t="shared" si="31"/>
        <v>0</v>
      </c>
      <c r="AG60" s="251">
        <f t="shared" si="31"/>
        <v>219.24</v>
      </c>
      <c r="AH60" s="251">
        <f t="shared" si="31"/>
        <v>0</v>
      </c>
      <c r="AI60" s="251">
        <f t="shared" si="31"/>
        <v>0</v>
      </c>
      <c r="AJ60" s="251">
        <f t="shared" si="31"/>
        <v>0</v>
      </c>
      <c r="AK60" s="251">
        <f t="shared" si="31"/>
        <v>0</v>
      </c>
      <c r="AL60" s="251">
        <f t="shared" si="31"/>
        <v>0</v>
      </c>
      <c r="AM60" s="251">
        <f t="shared" si="31"/>
        <v>0</v>
      </c>
      <c r="AN60" s="251">
        <f t="shared" si="31"/>
        <v>0</v>
      </c>
      <c r="AO60" s="251">
        <f t="shared" si="31"/>
        <v>0</v>
      </c>
      <c r="AP60" s="251">
        <f t="shared" si="31"/>
        <v>0</v>
      </c>
      <c r="AQ60" s="251">
        <f t="shared" si="31"/>
        <v>0</v>
      </c>
      <c r="AR60" s="251">
        <f t="shared" si="31"/>
        <v>0</v>
      </c>
      <c r="AS60" s="251">
        <f t="shared" si="31"/>
        <v>0</v>
      </c>
      <c r="AT60" s="251">
        <f t="shared" si="31"/>
        <v>126</v>
      </c>
      <c r="AU60" s="251">
        <f t="shared" si="31"/>
        <v>0</v>
      </c>
      <c r="AV60" s="251">
        <f t="shared" si="31"/>
        <v>0</v>
      </c>
      <c r="AW60" s="251">
        <f t="shared" si="31"/>
        <v>0</v>
      </c>
      <c r="AX60" s="251">
        <f t="shared" si="31"/>
        <v>69.048000000000002</v>
      </c>
      <c r="AY60" s="251">
        <f t="shared" si="31"/>
        <v>0</v>
      </c>
      <c r="AZ60" s="251">
        <f t="shared" si="31"/>
        <v>0</v>
      </c>
      <c r="BA60" s="251">
        <f t="shared" si="31"/>
        <v>378</v>
      </c>
      <c r="BB60" s="251">
        <f t="shared" si="31"/>
        <v>0</v>
      </c>
      <c r="BC60" s="251">
        <f t="shared" si="31"/>
        <v>0</v>
      </c>
      <c r="BD60" s="251">
        <f t="shared" si="31"/>
        <v>0</v>
      </c>
      <c r="BE60" s="251">
        <f t="shared" si="31"/>
        <v>0</v>
      </c>
      <c r="BF60" s="251">
        <f t="shared" si="31"/>
        <v>0</v>
      </c>
      <c r="BG60" s="251">
        <f t="shared" si="31"/>
        <v>0</v>
      </c>
      <c r="BH60" s="251">
        <f t="shared" si="31"/>
        <v>0</v>
      </c>
      <c r="BI60" s="251">
        <f t="shared" si="31"/>
        <v>17.64</v>
      </c>
      <c r="BJ60" s="251">
        <f t="shared" si="31"/>
        <v>51.449999999999996</v>
      </c>
      <c r="BK60" s="251">
        <f t="shared" si="31"/>
        <v>9.24</v>
      </c>
      <c r="BL60" s="251">
        <f t="shared" si="31"/>
        <v>14.784000000000001</v>
      </c>
      <c r="BM60" s="251">
        <f t="shared" si="31"/>
        <v>0</v>
      </c>
      <c r="BN60" s="251">
        <f t="shared" si="31"/>
        <v>0</v>
      </c>
      <c r="BO60" s="251">
        <f t="shared" si="31"/>
        <v>17.64</v>
      </c>
      <c r="BP60" s="251">
        <f t="shared" si="31"/>
        <v>0</v>
      </c>
      <c r="BQ60" s="251">
        <f t="shared" ref="BQ60:BW60" si="32">BQ58*BQ59</f>
        <v>0</v>
      </c>
      <c r="BR60" s="251">
        <f t="shared" si="32"/>
        <v>0</v>
      </c>
      <c r="BS60" s="251">
        <f t="shared" si="32"/>
        <v>0</v>
      </c>
      <c r="BT60" s="251">
        <f t="shared" si="32"/>
        <v>0</v>
      </c>
      <c r="BU60" s="251">
        <f t="shared" si="32"/>
        <v>0</v>
      </c>
      <c r="BV60" s="251">
        <f>BV58*BV59</f>
        <v>0</v>
      </c>
      <c r="BW60" s="251">
        <f t="shared" si="32"/>
        <v>0</v>
      </c>
      <c r="BX60" s="251">
        <f>BX58*BX59</f>
        <v>100.8</v>
      </c>
      <c r="BY60" s="251">
        <f>BY58*BY59</f>
        <v>0</v>
      </c>
      <c r="BZ60" s="251">
        <f>BZ58*BZ59</f>
        <v>0</v>
      </c>
      <c r="CA60" s="229"/>
    </row>
    <row r="61" spans="1:79" s="255" customFormat="1" hidden="1">
      <c r="A61" s="498" t="s">
        <v>77</v>
      </c>
      <c r="B61" s="500"/>
      <c r="C61" s="250">
        <f>C60/C57</f>
        <v>60.999999999999986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topLeftCell="A8" zoomScale="80" zoomScaleNormal="80" workbookViewId="0">
      <selection activeCell="F35" sqref="F35"/>
    </sheetView>
  </sheetViews>
  <sheetFormatPr defaultColWidth="3.25" defaultRowHeight="15" customHeight="1"/>
  <cols>
    <col min="1" max="1" width="3.25" style="280" customWidth="1"/>
    <col min="2" max="2" width="25" style="280" customWidth="1"/>
    <col min="3" max="3" width="7.375" style="280" bestFit="1" customWidth="1"/>
    <col min="4" max="5" width="7.375" style="280" hidden="1" customWidth="1"/>
    <col min="6" max="6" width="8.625" style="280" bestFit="1" customWidth="1"/>
    <col min="7" max="7" width="7.75" style="280" bestFit="1" customWidth="1"/>
    <col min="8" max="9" width="8.375" style="280" hidden="1" customWidth="1"/>
    <col min="10" max="10" width="7.75" style="280" bestFit="1" customWidth="1"/>
    <col min="11" max="11" width="8.625" style="280" bestFit="1" customWidth="1"/>
    <col min="12" max="12" width="8.375" style="280" bestFit="1" customWidth="1"/>
    <col min="13" max="13" width="7.375" style="280" hidden="1" customWidth="1"/>
    <col min="14" max="14" width="7.375" style="280" bestFit="1" customWidth="1"/>
    <col min="15" max="16" width="8.375" style="280" hidden="1" customWidth="1"/>
    <col min="17" max="17" width="6.375" style="280" hidden="1" customWidth="1"/>
    <col min="18" max="18" width="8.375" style="280" hidden="1" customWidth="1"/>
    <col min="19" max="19" width="7.375" style="280" hidden="1" customWidth="1"/>
    <col min="20" max="21" width="8.375" style="280" hidden="1" customWidth="1"/>
    <col min="22" max="22" width="8.375" style="280" bestFit="1" customWidth="1"/>
    <col min="23" max="23" width="8.375" style="280" hidden="1" customWidth="1"/>
    <col min="24" max="24" width="8.375" style="280" bestFit="1" customWidth="1"/>
    <col min="25" max="25" width="7.375" style="280" bestFit="1" customWidth="1"/>
    <col min="26" max="26" width="8.375" style="280" hidden="1" customWidth="1"/>
    <col min="27" max="27" width="7.375" style="280" hidden="1" customWidth="1"/>
    <col min="28" max="28" width="8.625" style="280" bestFit="1" customWidth="1"/>
    <col min="29" max="29" width="8.375" style="280" bestFit="1" customWidth="1"/>
    <col min="30" max="31" width="7.375" style="280" hidden="1" customWidth="1"/>
    <col min="32" max="32" width="7.375" style="280" bestFit="1" customWidth="1"/>
    <col min="33" max="33" width="7.75" style="280" bestFit="1" customWidth="1"/>
    <col min="34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8" width="7.375" style="280" hidden="1" customWidth="1"/>
    <col min="49" max="49" width="8.375" style="280" hidden="1" customWidth="1"/>
    <col min="50" max="50" width="8.375" style="280" bestFit="1" customWidth="1"/>
    <col min="51" max="52" width="8.375" style="280" hidden="1" customWidth="1"/>
    <col min="53" max="53" width="8.375" style="280" bestFit="1" customWidth="1"/>
    <col min="54" max="59" width="8.375" style="280" hidden="1" customWidth="1"/>
    <col min="60" max="61" width="7.375" style="280" hidden="1" customWidth="1"/>
    <col min="62" max="62" width="7.75" style="280" bestFit="1" customWidth="1"/>
    <col min="63" max="64" width="7.375" style="280" bestFit="1" customWidth="1"/>
    <col min="65" max="66" width="8.375" style="280" hidden="1" customWidth="1"/>
    <col min="67" max="67" width="7.75" style="280" bestFit="1" customWidth="1"/>
    <col min="68" max="68" width="6.375" style="280" hidden="1" customWidth="1"/>
    <col min="69" max="69" width="8.375" style="280" hidden="1" customWidth="1"/>
    <col min="70" max="70" width="8.625" style="280" bestFit="1" customWidth="1"/>
    <col min="71" max="73" width="8.375" style="280" hidden="1" customWidth="1"/>
    <col min="74" max="74" width="7.75" style="280" bestFit="1" customWidth="1"/>
    <col min="75" max="75" width="7.375" style="280" hidden="1" customWidth="1"/>
    <col min="76" max="76" width="7.75" style="280" bestFit="1" customWidth="1"/>
    <col min="77" max="77" width="8.375" style="280" hidden="1" customWidth="1"/>
    <col min="78" max="78" width="6.375" style="280" hidden="1" customWidth="1"/>
    <col min="79" max="16384" width="3.25" style="280"/>
  </cols>
  <sheetData>
    <row r="1" spans="1:79" ht="18.75">
      <c r="A1" s="541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22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522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523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  <c r="BY4" s="1"/>
      <c r="BZ4" s="1"/>
      <c r="CA4" s="1"/>
    </row>
    <row r="5" spans="1:79" ht="24" customHeight="1">
      <c r="A5" s="1"/>
      <c r="B5" s="270" t="s">
        <v>395</v>
      </c>
      <c r="C5" s="10"/>
      <c r="D5" s="10"/>
      <c r="E5" s="10"/>
      <c r="F5" s="10"/>
      <c r="G5" s="10"/>
      <c r="H5" s="10"/>
      <c r="I5" s="10"/>
      <c r="J5" s="10"/>
      <c r="K5" s="11"/>
      <c r="L5" s="528" t="str">
        <f>VLOOKUP(B4,Общее_количество_учащихся,2,FALSE)</f>
        <v>Вторник</v>
      </c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C5" s="1"/>
      <c r="AD5" s="27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536" t="s">
        <v>68</v>
      </c>
      <c r="B6" s="537"/>
      <c r="C6" s="13"/>
      <c r="D6" s="529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  <c r="BY6" s="1"/>
      <c r="BZ6" s="1"/>
      <c r="CA6" s="1"/>
    </row>
    <row r="7" spans="1:79" ht="182.45" customHeight="1">
      <c r="A7" s="538"/>
      <c r="B7" s="539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507" t="s">
        <v>365</v>
      </c>
      <c r="B8" s="53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507" t="s">
        <v>366</v>
      </c>
      <c r="B9" s="535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507" t="s">
        <v>86</v>
      </c>
      <c r="B10" s="5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507" t="s">
        <v>369</v>
      </c>
      <c r="B11" s="508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507" t="s">
        <v>367</v>
      </c>
      <c r="B12" s="50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507" t="s">
        <v>368</v>
      </c>
      <c r="B13" s="50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507"/>
      <c r="B14" s="50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507"/>
      <c r="B15" s="50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507"/>
      <c r="B16" s="508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509" t="s">
        <v>74</v>
      </c>
      <c r="B17" s="510"/>
      <c r="C17" s="15">
        <f>C18</f>
        <v>90</v>
      </c>
      <c r="D17" s="15">
        <f t="shared" ref="D17:BO17" si="1">C17</f>
        <v>90</v>
      </c>
      <c r="E17" s="15">
        <f t="shared" si="1"/>
        <v>90</v>
      </c>
      <c r="F17" s="15">
        <f t="shared" si="1"/>
        <v>90</v>
      </c>
      <c r="G17" s="15">
        <f t="shared" si="1"/>
        <v>90</v>
      </c>
      <c r="H17" s="15">
        <f t="shared" si="1"/>
        <v>90</v>
      </c>
      <c r="I17" s="15">
        <f t="shared" si="1"/>
        <v>90</v>
      </c>
      <c r="J17" s="15">
        <f t="shared" si="1"/>
        <v>90</v>
      </c>
      <c r="K17" s="15">
        <f t="shared" si="1"/>
        <v>90</v>
      </c>
      <c r="L17" s="15">
        <f t="shared" si="1"/>
        <v>90</v>
      </c>
      <c r="M17" s="15">
        <f t="shared" si="1"/>
        <v>90</v>
      </c>
      <c r="N17" s="15">
        <f t="shared" si="1"/>
        <v>90</v>
      </c>
      <c r="O17" s="15">
        <f t="shared" si="1"/>
        <v>90</v>
      </c>
      <c r="P17" s="15">
        <f t="shared" si="1"/>
        <v>90</v>
      </c>
      <c r="Q17" s="15">
        <f t="shared" si="1"/>
        <v>90</v>
      </c>
      <c r="R17" s="15">
        <f t="shared" si="1"/>
        <v>90</v>
      </c>
      <c r="S17" s="15">
        <f t="shared" si="1"/>
        <v>90</v>
      </c>
      <c r="T17" s="15">
        <f t="shared" si="1"/>
        <v>90</v>
      </c>
      <c r="U17" s="15">
        <f t="shared" si="1"/>
        <v>90</v>
      </c>
      <c r="V17" s="15">
        <f t="shared" si="1"/>
        <v>90</v>
      </c>
      <c r="W17" s="15">
        <f t="shared" si="1"/>
        <v>90</v>
      </c>
      <c r="X17" s="15">
        <f t="shared" si="1"/>
        <v>90</v>
      </c>
      <c r="Y17" s="15">
        <f t="shared" si="1"/>
        <v>90</v>
      </c>
      <c r="Z17" s="15">
        <f t="shared" si="1"/>
        <v>90</v>
      </c>
      <c r="AA17" s="15">
        <f t="shared" si="1"/>
        <v>90</v>
      </c>
      <c r="AB17" s="15">
        <f t="shared" si="1"/>
        <v>90</v>
      </c>
      <c r="AC17" s="15">
        <f t="shared" si="1"/>
        <v>90</v>
      </c>
      <c r="AD17" s="15">
        <f t="shared" si="1"/>
        <v>90</v>
      </c>
      <c r="AE17" s="15">
        <f t="shared" si="1"/>
        <v>90</v>
      </c>
      <c r="AF17" s="15">
        <f t="shared" si="1"/>
        <v>90</v>
      </c>
      <c r="AG17" s="15">
        <f t="shared" si="1"/>
        <v>90</v>
      </c>
      <c r="AH17" s="15">
        <f t="shared" si="1"/>
        <v>90</v>
      </c>
      <c r="AI17" s="15">
        <f t="shared" si="1"/>
        <v>90</v>
      </c>
      <c r="AJ17" s="15">
        <f t="shared" si="1"/>
        <v>90</v>
      </c>
      <c r="AK17" s="15">
        <f t="shared" si="1"/>
        <v>90</v>
      </c>
      <c r="AL17" s="15">
        <f t="shared" si="1"/>
        <v>90</v>
      </c>
      <c r="AM17" s="15">
        <f t="shared" si="1"/>
        <v>90</v>
      </c>
      <c r="AN17" s="15">
        <f t="shared" si="1"/>
        <v>90</v>
      </c>
      <c r="AO17" s="15">
        <f t="shared" si="1"/>
        <v>90</v>
      </c>
      <c r="AP17" s="15">
        <f t="shared" si="1"/>
        <v>90</v>
      </c>
      <c r="AQ17" s="15">
        <f t="shared" si="1"/>
        <v>90</v>
      </c>
      <c r="AR17" s="15">
        <f t="shared" si="1"/>
        <v>90</v>
      </c>
      <c r="AS17" s="15">
        <f t="shared" si="1"/>
        <v>90</v>
      </c>
      <c r="AT17" s="15">
        <f t="shared" si="1"/>
        <v>90</v>
      </c>
      <c r="AU17" s="15">
        <f t="shared" si="1"/>
        <v>90</v>
      </c>
      <c r="AV17" s="15">
        <f t="shared" si="1"/>
        <v>90</v>
      </c>
      <c r="AW17" s="15">
        <f t="shared" si="1"/>
        <v>90</v>
      </c>
      <c r="AX17" s="15">
        <f t="shared" si="1"/>
        <v>90</v>
      </c>
      <c r="AY17" s="15">
        <f t="shared" si="1"/>
        <v>90</v>
      </c>
      <c r="AZ17" s="15">
        <f t="shared" si="1"/>
        <v>90</v>
      </c>
      <c r="BA17" s="15">
        <f t="shared" si="1"/>
        <v>90</v>
      </c>
      <c r="BB17" s="15">
        <f t="shared" si="1"/>
        <v>90</v>
      </c>
      <c r="BC17" s="15">
        <f t="shared" si="1"/>
        <v>90</v>
      </c>
      <c r="BD17" s="15">
        <f t="shared" si="1"/>
        <v>90</v>
      </c>
      <c r="BE17" s="15">
        <f t="shared" si="1"/>
        <v>90</v>
      </c>
      <c r="BF17" s="15">
        <f t="shared" si="1"/>
        <v>90</v>
      </c>
      <c r="BG17" s="15">
        <f t="shared" si="1"/>
        <v>90</v>
      </c>
      <c r="BH17" s="15">
        <f t="shared" si="1"/>
        <v>90</v>
      </c>
      <c r="BI17" s="15">
        <f t="shared" si="1"/>
        <v>90</v>
      </c>
      <c r="BJ17" s="15">
        <f t="shared" si="1"/>
        <v>90</v>
      </c>
      <c r="BK17" s="15">
        <f t="shared" si="1"/>
        <v>90</v>
      </c>
      <c r="BL17" s="15">
        <f t="shared" si="1"/>
        <v>90</v>
      </c>
      <c r="BM17" s="15">
        <f t="shared" si="1"/>
        <v>90</v>
      </c>
      <c r="BN17" s="15">
        <f t="shared" si="1"/>
        <v>90</v>
      </c>
      <c r="BO17" s="15">
        <f t="shared" si="1"/>
        <v>90</v>
      </c>
      <c r="BP17" s="15">
        <f t="shared" ref="BP17:BZ17" si="2">BO17</f>
        <v>90</v>
      </c>
      <c r="BQ17" s="15">
        <f t="shared" si="2"/>
        <v>90</v>
      </c>
      <c r="BR17" s="15">
        <f t="shared" si="2"/>
        <v>90</v>
      </c>
      <c r="BS17" s="15">
        <f t="shared" si="2"/>
        <v>90</v>
      </c>
      <c r="BT17" s="15">
        <f t="shared" si="2"/>
        <v>90</v>
      </c>
      <c r="BU17" s="15">
        <f t="shared" si="2"/>
        <v>90</v>
      </c>
      <c r="BV17" s="15">
        <f t="shared" si="2"/>
        <v>90</v>
      </c>
      <c r="BW17" s="15">
        <f t="shared" si="2"/>
        <v>90</v>
      </c>
      <c r="BX17" s="15">
        <f t="shared" si="2"/>
        <v>90</v>
      </c>
      <c r="BY17" s="18">
        <f t="shared" si="2"/>
        <v>90</v>
      </c>
      <c r="BZ17" s="18">
        <f t="shared" si="2"/>
        <v>90</v>
      </c>
      <c r="CA17" s="1"/>
    </row>
    <row r="18" spans="1:79" ht="20.25" thickBot="1">
      <c r="A18" s="511" t="s">
        <v>74</v>
      </c>
      <c r="B18" s="512"/>
      <c r="C18" s="19">
        <f>VLOOKUP(B4, завтрак_факт,3,FALSE)</f>
        <v>90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511" t="s">
        <v>75</v>
      </c>
      <c r="B19" s="512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90</v>
      </c>
      <c r="L19" s="23">
        <f t="shared" ref="L19:BX19" si="4">L16*L17/1000</f>
        <v>0.18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2.7</v>
      </c>
      <c r="W19" s="23">
        <f t="shared" si="4"/>
        <v>0</v>
      </c>
      <c r="X19" s="23">
        <f t="shared" si="4"/>
        <v>0.72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18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5.22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0.45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9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5.4</v>
      </c>
      <c r="BY19" s="21">
        <f>BY16*BY17</f>
        <v>0</v>
      </c>
      <c r="BZ19" s="21">
        <f>BZ16*BZ17/1000</f>
        <v>0</v>
      </c>
      <c r="CA19" s="1"/>
    </row>
    <row r="20" spans="1:79">
      <c r="A20" s="511" t="s">
        <v>64</v>
      </c>
      <c r="B20" s="51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511" t="s">
        <v>76</v>
      </c>
      <c r="B21" s="512"/>
      <c r="C21" s="25">
        <f>SUM(D21:BZ21)</f>
        <v>5490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1890</v>
      </c>
      <c r="L21" s="23">
        <f t="shared" si="5"/>
        <v>25.2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351</v>
      </c>
      <c r="W21" s="23">
        <f t="shared" si="5"/>
        <v>0</v>
      </c>
      <c r="X21" s="23">
        <f t="shared" si="5"/>
        <v>108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1260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469.79999999999995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270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900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216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511" t="s">
        <v>77</v>
      </c>
      <c r="B22" s="512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507"/>
      <c r="B28" s="508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509" t="s">
        <v>74</v>
      </c>
      <c r="B29" s="510"/>
      <c r="C29" s="15">
        <f>C30</f>
        <v>90</v>
      </c>
      <c r="D29" s="96">
        <f>C29</f>
        <v>90</v>
      </c>
      <c r="E29" s="96">
        <f t="shared" ref="E29:BP29" si="8">D29</f>
        <v>90</v>
      </c>
      <c r="F29" s="96">
        <f t="shared" si="8"/>
        <v>90</v>
      </c>
      <c r="G29" s="96">
        <f t="shared" si="8"/>
        <v>90</v>
      </c>
      <c r="H29" s="96">
        <f t="shared" si="8"/>
        <v>90</v>
      </c>
      <c r="I29" s="96">
        <f t="shared" si="8"/>
        <v>90</v>
      </c>
      <c r="J29" s="96">
        <f t="shared" si="8"/>
        <v>90</v>
      </c>
      <c r="K29" s="96">
        <f t="shared" si="8"/>
        <v>90</v>
      </c>
      <c r="L29" s="96">
        <f t="shared" si="8"/>
        <v>90</v>
      </c>
      <c r="M29" s="96">
        <f t="shared" si="8"/>
        <v>90</v>
      </c>
      <c r="N29" s="96">
        <f t="shared" si="8"/>
        <v>90</v>
      </c>
      <c r="O29" s="96">
        <f t="shared" si="8"/>
        <v>90</v>
      </c>
      <c r="P29" s="96">
        <f t="shared" si="8"/>
        <v>90</v>
      </c>
      <c r="Q29" s="96">
        <f t="shared" si="8"/>
        <v>90</v>
      </c>
      <c r="R29" s="96">
        <f t="shared" si="8"/>
        <v>90</v>
      </c>
      <c r="S29" s="96">
        <f t="shared" si="8"/>
        <v>90</v>
      </c>
      <c r="T29" s="96">
        <f t="shared" si="8"/>
        <v>90</v>
      </c>
      <c r="U29" s="96">
        <f t="shared" si="8"/>
        <v>90</v>
      </c>
      <c r="V29" s="96">
        <f t="shared" si="8"/>
        <v>90</v>
      </c>
      <c r="W29" s="96">
        <f t="shared" si="8"/>
        <v>90</v>
      </c>
      <c r="X29" s="96">
        <f t="shared" si="8"/>
        <v>90</v>
      </c>
      <c r="Y29" s="96">
        <f t="shared" si="8"/>
        <v>90</v>
      </c>
      <c r="Z29" s="96">
        <f t="shared" si="8"/>
        <v>90</v>
      </c>
      <c r="AA29" s="96">
        <f t="shared" si="8"/>
        <v>90</v>
      </c>
      <c r="AB29" s="96">
        <f t="shared" si="8"/>
        <v>90</v>
      </c>
      <c r="AC29" s="96">
        <f t="shared" si="8"/>
        <v>90</v>
      </c>
      <c r="AD29" s="96">
        <f t="shared" si="8"/>
        <v>90</v>
      </c>
      <c r="AE29" s="96">
        <f t="shared" si="8"/>
        <v>90</v>
      </c>
      <c r="AF29" s="96">
        <f t="shared" si="8"/>
        <v>90</v>
      </c>
      <c r="AG29" s="96">
        <f t="shared" si="8"/>
        <v>90</v>
      </c>
      <c r="AH29" s="96">
        <f t="shared" si="8"/>
        <v>90</v>
      </c>
      <c r="AI29" s="96">
        <f t="shared" si="8"/>
        <v>90</v>
      </c>
      <c r="AJ29" s="96">
        <f t="shared" si="8"/>
        <v>90</v>
      </c>
      <c r="AK29" s="96">
        <f t="shared" si="8"/>
        <v>90</v>
      </c>
      <c r="AL29" s="96">
        <f t="shared" si="8"/>
        <v>90</v>
      </c>
      <c r="AM29" s="96">
        <f t="shared" si="8"/>
        <v>90</v>
      </c>
      <c r="AN29" s="96">
        <f t="shared" si="8"/>
        <v>90</v>
      </c>
      <c r="AO29" s="96">
        <f t="shared" si="8"/>
        <v>90</v>
      </c>
      <c r="AP29" s="96">
        <f t="shared" si="8"/>
        <v>90</v>
      </c>
      <c r="AQ29" s="96">
        <f t="shared" si="8"/>
        <v>90</v>
      </c>
      <c r="AR29" s="96">
        <f t="shared" si="8"/>
        <v>90</v>
      </c>
      <c r="AS29" s="96">
        <f t="shared" si="8"/>
        <v>90</v>
      </c>
      <c r="AT29" s="96">
        <f t="shared" si="8"/>
        <v>90</v>
      </c>
      <c r="AU29" s="96">
        <f t="shared" si="8"/>
        <v>90</v>
      </c>
      <c r="AV29" s="96">
        <f t="shared" si="8"/>
        <v>90</v>
      </c>
      <c r="AW29" s="96">
        <f t="shared" si="8"/>
        <v>90</v>
      </c>
      <c r="AX29" s="96">
        <f t="shared" si="8"/>
        <v>90</v>
      </c>
      <c r="AY29" s="96">
        <f t="shared" si="8"/>
        <v>90</v>
      </c>
      <c r="AZ29" s="96">
        <f t="shared" si="8"/>
        <v>90</v>
      </c>
      <c r="BA29" s="96">
        <f t="shared" si="8"/>
        <v>90</v>
      </c>
      <c r="BB29" s="96">
        <f t="shared" si="8"/>
        <v>90</v>
      </c>
      <c r="BC29" s="96">
        <f t="shared" si="8"/>
        <v>90</v>
      </c>
      <c r="BD29" s="96">
        <f t="shared" si="8"/>
        <v>90</v>
      </c>
      <c r="BE29" s="96">
        <f t="shared" si="8"/>
        <v>90</v>
      </c>
      <c r="BF29" s="96">
        <f t="shared" si="8"/>
        <v>90</v>
      </c>
      <c r="BG29" s="96">
        <f t="shared" si="8"/>
        <v>90</v>
      </c>
      <c r="BH29" s="96">
        <f t="shared" si="8"/>
        <v>90</v>
      </c>
      <c r="BI29" s="96">
        <f t="shared" si="8"/>
        <v>90</v>
      </c>
      <c r="BJ29" s="96">
        <f t="shared" si="8"/>
        <v>90</v>
      </c>
      <c r="BK29" s="96">
        <f t="shared" si="8"/>
        <v>90</v>
      </c>
      <c r="BL29" s="96">
        <f t="shared" si="8"/>
        <v>90</v>
      </c>
      <c r="BM29" s="96">
        <f t="shared" si="8"/>
        <v>90</v>
      </c>
      <c r="BN29" s="96">
        <f t="shared" si="8"/>
        <v>90</v>
      </c>
      <c r="BO29" s="96">
        <f t="shared" si="8"/>
        <v>90</v>
      </c>
      <c r="BP29" s="96">
        <f t="shared" si="8"/>
        <v>90</v>
      </c>
      <c r="BQ29" s="96">
        <f t="shared" ref="BQ29:BZ29" si="9">BP29</f>
        <v>90</v>
      </c>
      <c r="BR29" s="96">
        <f t="shared" si="9"/>
        <v>90</v>
      </c>
      <c r="BS29" s="96">
        <f t="shared" si="9"/>
        <v>90</v>
      </c>
      <c r="BT29" s="96">
        <f t="shared" si="9"/>
        <v>90</v>
      </c>
      <c r="BU29" s="96">
        <f t="shared" si="9"/>
        <v>90</v>
      </c>
      <c r="BV29" s="96">
        <f t="shared" si="9"/>
        <v>90</v>
      </c>
      <c r="BW29" s="96">
        <f t="shared" si="9"/>
        <v>90</v>
      </c>
      <c r="BX29" s="96">
        <f t="shared" si="9"/>
        <v>90</v>
      </c>
      <c r="BY29" s="18">
        <f t="shared" si="9"/>
        <v>90</v>
      </c>
      <c r="BZ29" s="18">
        <f t="shared" si="9"/>
        <v>90</v>
      </c>
      <c r="CA29" s="1"/>
    </row>
    <row r="30" spans="1:79" ht="21" hidden="1" customHeight="1" thickBot="1">
      <c r="A30" s="505" t="s">
        <v>138</v>
      </c>
      <c r="B30" s="506"/>
      <c r="C30" s="98">
        <f>VLOOKUP(B4,завтрак_общ,3,FALSE)</f>
        <v>90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4.45" hidden="1" customHeight="1" thickTop="1">
      <c r="A31" s="511" t="s">
        <v>75</v>
      </c>
      <c r="B31" s="512"/>
      <c r="C31" s="20"/>
      <c r="D31" s="97">
        <f>D28*D29/1000</f>
        <v>0</v>
      </c>
      <c r="E31" s="97">
        <f t="shared" ref="E31:BP31" si="10">E28*E29/1000</f>
        <v>0</v>
      </c>
      <c r="F31" s="97">
        <f t="shared" si="10"/>
        <v>0</v>
      </c>
      <c r="G31" s="97">
        <f t="shared" si="10"/>
        <v>0</v>
      </c>
      <c r="H31" s="97">
        <f t="shared" si="10"/>
        <v>0</v>
      </c>
      <c r="I31" s="97">
        <f t="shared" si="10"/>
        <v>0</v>
      </c>
      <c r="J31" s="97">
        <f t="shared" si="10"/>
        <v>0</v>
      </c>
      <c r="K31" s="110">
        <f>K28*K29</f>
        <v>90</v>
      </c>
      <c r="L31" s="110">
        <f t="shared" si="10"/>
        <v>0.18</v>
      </c>
      <c r="M31" s="110">
        <f t="shared" si="10"/>
        <v>0</v>
      </c>
      <c r="N31" s="110">
        <f t="shared" si="10"/>
        <v>0</v>
      </c>
      <c r="O31" s="110">
        <f t="shared" si="10"/>
        <v>0</v>
      </c>
      <c r="P31" s="110">
        <f t="shared" si="10"/>
        <v>0</v>
      </c>
      <c r="Q31" s="110">
        <f>Q28*Q29</f>
        <v>0</v>
      </c>
      <c r="R31" s="110">
        <f t="shared" si="10"/>
        <v>0</v>
      </c>
      <c r="S31" s="110">
        <f>S28*S29</f>
        <v>0</v>
      </c>
      <c r="T31" s="110">
        <f t="shared" si="10"/>
        <v>0</v>
      </c>
      <c r="U31" s="110">
        <f t="shared" si="10"/>
        <v>0</v>
      </c>
      <c r="V31" s="110">
        <f t="shared" si="10"/>
        <v>2.7</v>
      </c>
      <c r="W31" s="110">
        <f t="shared" si="10"/>
        <v>0</v>
      </c>
      <c r="X31" s="110">
        <f t="shared" si="10"/>
        <v>0.72</v>
      </c>
      <c r="Y31" s="110">
        <f t="shared" si="10"/>
        <v>0</v>
      </c>
      <c r="Z31" s="110">
        <f t="shared" si="10"/>
        <v>0</v>
      </c>
      <c r="AA31" s="110">
        <f t="shared" si="10"/>
        <v>0</v>
      </c>
      <c r="AB31" s="110">
        <f t="shared" si="10"/>
        <v>18</v>
      </c>
      <c r="AC31" s="110">
        <f t="shared" si="10"/>
        <v>0</v>
      </c>
      <c r="AD31" s="110">
        <f t="shared" si="10"/>
        <v>0</v>
      </c>
      <c r="AE31" s="110">
        <f t="shared" si="10"/>
        <v>0</v>
      </c>
      <c r="AF31" s="110">
        <f t="shared" si="10"/>
        <v>0</v>
      </c>
      <c r="AG31" s="110">
        <f t="shared" si="10"/>
        <v>5.22</v>
      </c>
      <c r="AH31" s="110">
        <f t="shared" si="10"/>
        <v>0</v>
      </c>
      <c r="AI31" s="110">
        <f t="shared" si="10"/>
        <v>0</v>
      </c>
      <c r="AJ31" s="110">
        <f t="shared" si="10"/>
        <v>0</v>
      </c>
      <c r="AK31" s="110">
        <f t="shared" si="10"/>
        <v>0</v>
      </c>
      <c r="AL31" s="110">
        <f t="shared" si="10"/>
        <v>0</v>
      </c>
      <c r="AM31" s="110">
        <f t="shared" si="10"/>
        <v>0</v>
      </c>
      <c r="AN31" s="110">
        <f t="shared" si="10"/>
        <v>0</v>
      </c>
      <c r="AO31" s="110">
        <f t="shared" si="10"/>
        <v>0</v>
      </c>
      <c r="AP31" s="110">
        <f t="shared" si="10"/>
        <v>0</v>
      </c>
      <c r="AQ31" s="110">
        <f t="shared" si="10"/>
        <v>0</v>
      </c>
      <c r="AR31" s="110">
        <f t="shared" si="10"/>
        <v>0</v>
      </c>
      <c r="AS31" s="110">
        <f t="shared" si="10"/>
        <v>0</v>
      </c>
      <c r="AT31" s="110">
        <f t="shared" si="10"/>
        <v>0.45</v>
      </c>
      <c r="AU31" s="110">
        <f t="shared" si="10"/>
        <v>0</v>
      </c>
      <c r="AV31" s="110">
        <f t="shared" si="10"/>
        <v>0</v>
      </c>
      <c r="AW31" s="110">
        <f t="shared" si="10"/>
        <v>0</v>
      </c>
      <c r="AX31" s="110">
        <f t="shared" si="10"/>
        <v>0</v>
      </c>
      <c r="AY31" s="110">
        <f t="shared" si="10"/>
        <v>0</v>
      </c>
      <c r="AZ31" s="110">
        <f t="shared" si="10"/>
        <v>0</v>
      </c>
      <c r="BA31" s="110">
        <f t="shared" si="10"/>
        <v>0</v>
      </c>
      <c r="BB31" s="110">
        <f t="shared" si="10"/>
        <v>0</v>
      </c>
      <c r="BC31" s="110">
        <f t="shared" si="10"/>
        <v>0</v>
      </c>
      <c r="BD31" s="110">
        <f t="shared" si="10"/>
        <v>0</v>
      </c>
      <c r="BE31" s="110">
        <f t="shared" si="10"/>
        <v>0</v>
      </c>
      <c r="BF31" s="110">
        <f t="shared" si="10"/>
        <v>0</v>
      </c>
      <c r="BG31" s="110">
        <f t="shared" si="10"/>
        <v>0</v>
      </c>
      <c r="BH31" s="110">
        <f>BH28*BH29</f>
        <v>0</v>
      </c>
      <c r="BI31" s="110">
        <f t="shared" si="10"/>
        <v>0</v>
      </c>
      <c r="BJ31" s="110">
        <f t="shared" si="10"/>
        <v>0</v>
      </c>
      <c r="BK31" s="110">
        <f t="shared" si="10"/>
        <v>0</v>
      </c>
      <c r="BL31" s="110">
        <f t="shared" si="10"/>
        <v>0</v>
      </c>
      <c r="BM31" s="110">
        <f t="shared" si="10"/>
        <v>0</v>
      </c>
      <c r="BN31" s="110">
        <f t="shared" si="10"/>
        <v>0</v>
      </c>
      <c r="BO31" s="110">
        <f t="shared" si="10"/>
        <v>0</v>
      </c>
      <c r="BP31" s="110">
        <f t="shared" si="10"/>
        <v>0</v>
      </c>
      <c r="BQ31" s="110">
        <f t="shared" ref="BQ31:BY31" si="11">BQ28*BQ29/1000</f>
        <v>0</v>
      </c>
      <c r="BR31" s="110">
        <f t="shared" si="11"/>
        <v>9</v>
      </c>
      <c r="BS31" s="110">
        <f t="shared" si="11"/>
        <v>0</v>
      </c>
      <c r="BT31" s="110">
        <f t="shared" si="11"/>
        <v>0</v>
      </c>
      <c r="BU31" s="110">
        <f t="shared" si="11"/>
        <v>0</v>
      </c>
      <c r="BV31" s="110">
        <f t="shared" si="11"/>
        <v>0</v>
      </c>
      <c r="BW31" s="110">
        <f t="shared" si="11"/>
        <v>0</v>
      </c>
      <c r="BX31" s="110">
        <f t="shared" si="11"/>
        <v>5.4</v>
      </c>
      <c r="BY31" s="110">
        <f t="shared" si="11"/>
        <v>0</v>
      </c>
      <c r="BZ31" s="110">
        <f>BZ28*BZ29</f>
        <v>0</v>
      </c>
      <c r="CA31" s="1"/>
    </row>
    <row r="32" spans="1:79" ht="13.9" hidden="1" customHeight="1">
      <c r="A32" s="511" t="s">
        <v>64</v>
      </c>
      <c r="B32" s="51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511" t="s">
        <v>76</v>
      </c>
      <c r="B33" s="512"/>
      <c r="C33" s="94">
        <f>SUM(D33:BZ33)</f>
        <v>5490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1">
        <f t="shared" si="12"/>
        <v>1890</v>
      </c>
      <c r="L33" s="111">
        <f t="shared" si="12"/>
        <v>25.2</v>
      </c>
      <c r="M33" s="111">
        <f t="shared" si="12"/>
        <v>0</v>
      </c>
      <c r="N33" s="111">
        <f t="shared" si="12"/>
        <v>0</v>
      </c>
      <c r="O33" s="111">
        <f t="shared" si="12"/>
        <v>0</v>
      </c>
      <c r="P33" s="111">
        <f t="shared" si="12"/>
        <v>0</v>
      </c>
      <c r="Q33" s="111">
        <f t="shared" si="12"/>
        <v>0</v>
      </c>
      <c r="R33" s="111">
        <f t="shared" si="12"/>
        <v>0</v>
      </c>
      <c r="S33" s="111">
        <f t="shared" si="12"/>
        <v>0</v>
      </c>
      <c r="T33" s="111">
        <f t="shared" si="12"/>
        <v>0</v>
      </c>
      <c r="U33" s="111">
        <f t="shared" si="12"/>
        <v>0</v>
      </c>
      <c r="V33" s="111">
        <f t="shared" si="12"/>
        <v>351</v>
      </c>
      <c r="W33" s="111">
        <f t="shared" si="12"/>
        <v>0</v>
      </c>
      <c r="X33" s="111">
        <f t="shared" si="12"/>
        <v>108</v>
      </c>
      <c r="Y33" s="111">
        <f t="shared" si="12"/>
        <v>0</v>
      </c>
      <c r="Z33" s="111">
        <f t="shared" si="12"/>
        <v>0</v>
      </c>
      <c r="AA33" s="111">
        <f t="shared" si="12"/>
        <v>0</v>
      </c>
      <c r="AB33" s="111">
        <f t="shared" si="12"/>
        <v>1260</v>
      </c>
      <c r="AC33" s="111">
        <f t="shared" si="12"/>
        <v>0</v>
      </c>
      <c r="AD33" s="111">
        <f t="shared" si="12"/>
        <v>0</v>
      </c>
      <c r="AE33" s="111">
        <f t="shared" si="12"/>
        <v>0</v>
      </c>
      <c r="AF33" s="111">
        <f t="shared" si="12"/>
        <v>0</v>
      </c>
      <c r="AG33" s="111">
        <f t="shared" si="12"/>
        <v>469.79999999999995</v>
      </c>
      <c r="AH33" s="111">
        <f t="shared" si="12"/>
        <v>0</v>
      </c>
      <c r="AI33" s="111">
        <f t="shared" si="12"/>
        <v>0</v>
      </c>
      <c r="AJ33" s="111">
        <f t="shared" si="12"/>
        <v>0</v>
      </c>
      <c r="AK33" s="111">
        <f t="shared" si="12"/>
        <v>0</v>
      </c>
      <c r="AL33" s="111">
        <f t="shared" si="12"/>
        <v>0</v>
      </c>
      <c r="AM33" s="111">
        <f t="shared" si="12"/>
        <v>0</v>
      </c>
      <c r="AN33" s="111">
        <f t="shared" si="12"/>
        <v>0</v>
      </c>
      <c r="AO33" s="111">
        <f t="shared" si="12"/>
        <v>0</v>
      </c>
      <c r="AP33" s="111">
        <f t="shared" si="12"/>
        <v>0</v>
      </c>
      <c r="AQ33" s="111">
        <f t="shared" si="12"/>
        <v>0</v>
      </c>
      <c r="AR33" s="111">
        <f t="shared" si="12"/>
        <v>0</v>
      </c>
      <c r="AS33" s="111">
        <f t="shared" si="12"/>
        <v>0</v>
      </c>
      <c r="AT33" s="111">
        <f t="shared" si="12"/>
        <v>270</v>
      </c>
      <c r="AU33" s="111">
        <f t="shared" si="12"/>
        <v>0</v>
      </c>
      <c r="AV33" s="111">
        <f t="shared" si="12"/>
        <v>0</v>
      </c>
      <c r="AW33" s="111">
        <f t="shared" si="12"/>
        <v>0</v>
      </c>
      <c r="AX33" s="111">
        <f t="shared" si="12"/>
        <v>0</v>
      </c>
      <c r="AY33" s="111">
        <f t="shared" si="12"/>
        <v>0</v>
      </c>
      <c r="AZ33" s="111">
        <f t="shared" si="12"/>
        <v>0</v>
      </c>
      <c r="BA33" s="111">
        <f t="shared" si="12"/>
        <v>0</v>
      </c>
      <c r="BB33" s="111">
        <f t="shared" si="12"/>
        <v>0</v>
      </c>
      <c r="BC33" s="111">
        <f t="shared" si="12"/>
        <v>0</v>
      </c>
      <c r="BD33" s="111">
        <f t="shared" si="12"/>
        <v>0</v>
      </c>
      <c r="BE33" s="111">
        <f t="shared" si="12"/>
        <v>0</v>
      </c>
      <c r="BF33" s="111">
        <f t="shared" si="12"/>
        <v>0</v>
      </c>
      <c r="BG33" s="111">
        <f t="shared" si="12"/>
        <v>0</v>
      </c>
      <c r="BH33" s="111">
        <f t="shared" si="12"/>
        <v>0</v>
      </c>
      <c r="BI33" s="111">
        <f t="shared" si="12"/>
        <v>0</v>
      </c>
      <c r="BJ33" s="111">
        <f t="shared" si="12"/>
        <v>0</v>
      </c>
      <c r="BK33" s="111">
        <f t="shared" si="12"/>
        <v>0</v>
      </c>
      <c r="BL33" s="111">
        <f t="shared" si="12"/>
        <v>0</v>
      </c>
      <c r="BM33" s="111">
        <f t="shared" si="12"/>
        <v>0</v>
      </c>
      <c r="BN33" s="111">
        <f t="shared" si="12"/>
        <v>0</v>
      </c>
      <c r="BO33" s="111">
        <f t="shared" si="12"/>
        <v>0</v>
      </c>
      <c r="BP33" s="111">
        <f t="shared" si="12"/>
        <v>0</v>
      </c>
      <c r="BQ33" s="111">
        <f t="shared" ref="BQ33:BW33" si="13">BQ31*BQ32</f>
        <v>0</v>
      </c>
      <c r="BR33" s="111">
        <f t="shared" si="13"/>
        <v>900</v>
      </c>
      <c r="BS33" s="111">
        <f t="shared" si="13"/>
        <v>0</v>
      </c>
      <c r="BT33" s="111">
        <f t="shared" si="13"/>
        <v>0</v>
      </c>
      <c r="BU33" s="111">
        <f t="shared" si="13"/>
        <v>0</v>
      </c>
      <c r="BV33" s="111">
        <f>BV31*BV32</f>
        <v>0</v>
      </c>
      <c r="BW33" s="111">
        <f t="shared" si="13"/>
        <v>0</v>
      </c>
      <c r="BX33" s="111">
        <f>BX31*BX32</f>
        <v>216</v>
      </c>
      <c r="BY33" s="111">
        <f>BY31*BY32</f>
        <v>0</v>
      </c>
      <c r="BZ33" s="111">
        <f>BZ31*BZ32</f>
        <v>0</v>
      </c>
      <c r="CA33" s="1"/>
    </row>
    <row r="34" spans="1:79" ht="13.9" hidden="1" customHeight="1">
      <c r="A34" s="511" t="s">
        <v>77</v>
      </c>
      <c r="B34" s="519"/>
      <c r="C34" s="95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5" customFormat="1" ht="20.25">
      <c r="A36" s="229"/>
      <c r="B36" s="259" t="s">
        <v>397</v>
      </c>
      <c r="C36" s="230"/>
      <c r="D36" s="230" t="str">
        <f>IF(D21=D52,"х",FALSE)</f>
        <v>х</v>
      </c>
      <c r="E36" s="230" t="str">
        <f t="shared" ref="E36" si="14">IF(E21=E52,"х",FALSE)</f>
        <v>х</v>
      </c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 t="str">
        <f t="shared" ref="BY36:BZ36" si="15">IF(BY21=BY52,"х",FALSE)</f>
        <v>х</v>
      </c>
      <c r="BZ36" s="230" t="str">
        <f t="shared" si="15"/>
        <v>х</v>
      </c>
      <c r="CA36" s="229"/>
    </row>
    <row r="37" spans="1:79" s="255" customFormat="1" ht="1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  <c r="CA37" s="229"/>
    </row>
    <row r="38" spans="1:79" s="255" customFormat="1" ht="172.1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  <c r="CA38" s="229"/>
    </row>
    <row r="39" spans="1:79" s="255" customFormat="1">
      <c r="A39" s="531" t="s">
        <v>95</v>
      </c>
      <c r="B39" s="532"/>
      <c r="C39" s="253"/>
      <c r="D39" s="235"/>
      <c r="E39" s="235"/>
      <c r="F39" s="235"/>
      <c r="G39" s="235"/>
      <c r="H39" s="235"/>
      <c r="I39" s="235"/>
      <c r="J39" s="235"/>
      <c r="K39" s="235"/>
      <c r="L39" s="235">
        <v>2.7</v>
      </c>
      <c r="M39" s="235"/>
      <c r="N39" s="235">
        <v>2.95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>
        <v>13</v>
      </c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>
        <v>50</v>
      </c>
      <c r="BB39" s="235"/>
      <c r="BC39" s="235"/>
      <c r="BD39" s="235"/>
      <c r="BE39" s="235"/>
      <c r="BF39" s="235"/>
      <c r="BG39" s="235"/>
      <c r="BH39" s="235"/>
      <c r="BI39" s="235"/>
      <c r="BJ39" s="235">
        <v>55</v>
      </c>
      <c r="BK39" s="235">
        <v>9</v>
      </c>
      <c r="BL39" s="235">
        <v>7</v>
      </c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29"/>
    </row>
    <row r="40" spans="1:79" s="255" customFormat="1">
      <c r="A40" s="533" t="s">
        <v>96</v>
      </c>
      <c r="B40" s="534"/>
      <c r="C40" s="235"/>
      <c r="D40" s="235"/>
      <c r="E40" s="235"/>
      <c r="F40" s="235">
        <v>1</v>
      </c>
      <c r="G40" s="235"/>
      <c r="H40" s="235"/>
      <c r="I40" s="235"/>
      <c r="J40" s="235">
        <v>68</v>
      </c>
      <c r="K40" s="235"/>
      <c r="L40" s="235">
        <v>0.5</v>
      </c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>
        <v>3</v>
      </c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29"/>
    </row>
    <row r="41" spans="1:79" s="255" customFormat="1">
      <c r="A41" s="501" t="s">
        <v>97</v>
      </c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>
        <v>2</v>
      </c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>
        <v>5</v>
      </c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>
        <v>40</v>
      </c>
      <c r="BP41" s="235"/>
      <c r="BQ41" s="235"/>
      <c r="BR41" s="235"/>
      <c r="BS41" s="235"/>
      <c r="BT41" s="235"/>
      <c r="BU41" s="235"/>
      <c r="BV41" s="235"/>
      <c r="BW41" s="235"/>
      <c r="BX41" s="235"/>
      <c r="BY41" s="256"/>
      <c r="BZ41" s="256"/>
      <c r="CA41" s="229"/>
    </row>
    <row r="42" spans="1:79" s="255" customFormat="1">
      <c r="A42" s="501" t="s">
        <v>61</v>
      </c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256"/>
      <c r="BZ42" s="256"/>
      <c r="CA42" s="229"/>
    </row>
    <row r="43" spans="1:79" s="255" customFormat="1">
      <c r="A43" s="501" t="s">
        <v>98</v>
      </c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>
        <v>90</v>
      </c>
      <c r="BW43" s="235"/>
      <c r="BX43" s="235"/>
      <c r="BY43" s="256"/>
      <c r="BZ43" s="256"/>
      <c r="CA43" s="229"/>
    </row>
    <row r="44" spans="1:79" s="255" customFormat="1">
      <c r="A44" s="501" t="s">
        <v>99</v>
      </c>
      <c r="B44" s="502"/>
      <c r="C44" s="235"/>
      <c r="D44" s="235"/>
      <c r="E44" s="235"/>
      <c r="F44" s="235"/>
      <c r="G44" s="235">
        <v>1</v>
      </c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/>
      <c r="BZ44" s="256"/>
      <c r="CA44" s="229"/>
    </row>
    <row r="45" spans="1:79" s="255" customFormat="1">
      <c r="A45" s="501" t="s">
        <v>146</v>
      </c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>
        <v>1.8</v>
      </c>
      <c r="M45" s="235"/>
      <c r="N45" s="235">
        <v>1</v>
      </c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>
        <v>1</v>
      </c>
      <c r="Z45" s="235"/>
      <c r="AA45" s="235"/>
      <c r="AB45" s="235"/>
      <c r="AC45" s="235">
        <v>2.5</v>
      </c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>
        <v>2</v>
      </c>
      <c r="BL45" s="235">
        <v>1</v>
      </c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56"/>
      <c r="BZ45" s="256"/>
      <c r="CA45" s="229"/>
    </row>
    <row r="46" spans="1:79" s="255" customForma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  <c r="CA46" s="229"/>
    </row>
    <row r="47" spans="1:79" s="255" customFormat="1" ht="13.9" hidden="1" customHeight="1">
      <c r="A47" s="501"/>
      <c r="B47" s="502"/>
      <c r="C47" s="235"/>
      <c r="D47" s="235">
        <f t="shared" ref="D47:AI47" si="16">SUM(D39:D45)</f>
        <v>0</v>
      </c>
      <c r="E47" s="235">
        <f t="shared" si="16"/>
        <v>0</v>
      </c>
      <c r="F47" s="235">
        <f t="shared" si="16"/>
        <v>1</v>
      </c>
      <c r="G47" s="235">
        <f t="shared" si="16"/>
        <v>1</v>
      </c>
      <c r="H47" s="235">
        <f t="shared" si="16"/>
        <v>0</v>
      </c>
      <c r="I47" s="235">
        <f t="shared" si="16"/>
        <v>0</v>
      </c>
      <c r="J47" s="235">
        <f t="shared" si="16"/>
        <v>68</v>
      </c>
      <c r="K47" s="235">
        <f t="shared" si="16"/>
        <v>0</v>
      </c>
      <c r="L47" s="235">
        <f t="shared" si="16"/>
        <v>5</v>
      </c>
      <c r="M47" s="235">
        <f t="shared" si="16"/>
        <v>0</v>
      </c>
      <c r="N47" s="235">
        <f t="shared" si="16"/>
        <v>5.95</v>
      </c>
      <c r="O47" s="235">
        <f t="shared" si="16"/>
        <v>0</v>
      </c>
      <c r="P47" s="235">
        <f t="shared" si="16"/>
        <v>0</v>
      </c>
      <c r="Q47" s="235">
        <f t="shared" si="16"/>
        <v>0</v>
      </c>
      <c r="R47" s="235">
        <f t="shared" si="16"/>
        <v>0</v>
      </c>
      <c r="S47" s="235">
        <f t="shared" si="16"/>
        <v>0</v>
      </c>
      <c r="T47" s="235">
        <f t="shared" si="16"/>
        <v>0</v>
      </c>
      <c r="U47" s="235">
        <f t="shared" si="16"/>
        <v>0</v>
      </c>
      <c r="V47" s="235">
        <f t="shared" si="16"/>
        <v>0</v>
      </c>
      <c r="W47" s="235">
        <f t="shared" si="16"/>
        <v>0</v>
      </c>
      <c r="X47" s="235">
        <f t="shared" si="16"/>
        <v>0</v>
      </c>
      <c r="Y47" s="235">
        <f t="shared" si="16"/>
        <v>1</v>
      </c>
      <c r="Z47" s="235">
        <f t="shared" si="16"/>
        <v>0</v>
      </c>
      <c r="AA47" s="235">
        <f t="shared" si="16"/>
        <v>0</v>
      </c>
      <c r="AB47" s="235">
        <f t="shared" si="16"/>
        <v>0</v>
      </c>
      <c r="AC47" s="235">
        <f t="shared" si="16"/>
        <v>2.5</v>
      </c>
      <c r="AD47" s="235">
        <f t="shared" si="16"/>
        <v>0</v>
      </c>
      <c r="AE47" s="235">
        <f t="shared" si="16"/>
        <v>0</v>
      </c>
      <c r="AF47" s="235">
        <f t="shared" si="16"/>
        <v>13</v>
      </c>
      <c r="AG47" s="235">
        <f t="shared" si="16"/>
        <v>0</v>
      </c>
      <c r="AH47" s="235">
        <f t="shared" si="16"/>
        <v>0</v>
      </c>
      <c r="AI47" s="235">
        <f t="shared" si="16"/>
        <v>0</v>
      </c>
      <c r="AJ47" s="235">
        <f t="shared" ref="AJ47:BZ47" si="17">SUM(AJ39:AJ45)</f>
        <v>0</v>
      </c>
      <c r="AK47" s="235">
        <f t="shared" si="17"/>
        <v>0</v>
      </c>
      <c r="AL47" s="235">
        <f t="shared" si="17"/>
        <v>0</v>
      </c>
      <c r="AM47" s="235">
        <f t="shared" si="17"/>
        <v>0</v>
      </c>
      <c r="AN47" s="235">
        <f t="shared" si="17"/>
        <v>0</v>
      </c>
      <c r="AO47" s="235">
        <f t="shared" si="17"/>
        <v>0</v>
      </c>
      <c r="AP47" s="235">
        <f t="shared" si="17"/>
        <v>0</v>
      </c>
      <c r="AQ47" s="235">
        <f t="shared" si="17"/>
        <v>0</v>
      </c>
      <c r="AR47" s="235">
        <f t="shared" si="17"/>
        <v>0</v>
      </c>
      <c r="AS47" s="235">
        <f t="shared" si="17"/>
        <v>0</v>
      </c>
      <c r="AT47" s="235">
        <f t="shared" si="17"/>
        <v>3</v>
      </c>
      <c r="AU47" s="235">
        <f t="shared" si="17"/>
        <v>0</v>
      </c>
      <c r="AV47" s="235">
        <f t="shared" si="17"/>
        <v>0</v>
      </c>
      <c r="AW47" s="235">
        <f t="shared" si="17"/>
        <v>0</v>
      </c>
      <c r="AX47" s="235">
        <f t="shared" si="17"/>
        <v>5</v>
      </c>
      <c r="AY47" s="235">
        <f t="shared" si="17"/>
        <v>0</v>
      </c>
      <c r="AZ47" s="235">
        <f t="shared" si="17"/>
        <v>0</v>
      </c>
      <c r="BA47" s="235">
        <f t="shared" si="17"/>
        <v>50</v>
      </c>
      <c r="BB47" s="235">
        <f t="shared" si="17"/>
        <v>0</v>
      </c>
      <c r="BC47" s="235">
        <f t="shared" si="17"/>
        <v>0</v>
      </c>
      <c r="BD47" s="235">
        <f t="shared" si="17"/>
        <v>0</v>
      </c>
      <c r="BE47" s="235">
        <f t="shared" si="17"/>
        <v>0</v>
      </c>
      <c r="BF47" s="235">
        <f t="shared" si="17"/>
        <v>0</v>
      </c>
      <c r="BG47" s="235">
        <f t="shared" si="17"/>
        <v>0</v>
      </c>
      <c r="BH47" s="235">
        <f t="shared" si="17"/>
        <v>0</v>
      </c>
      <c r="BI47" s="235">
        <f t="shared" si="17"/>
        <v>0</v>
      </c>
      <c r="BJ47" s="235">
        <f t="shared" si="17"/>
        <v>55</v>
      </c>
      <c r="BK47" s="235">
        <f t="shared" si="17"/>
        <v>11</v>
      </c>
      <c r="BL47" s="235">
        <f t="shared" si="17"/>
        <v>8</v>
      </c>
      <c r="BM47" s="235">
        <f t="shared" si="17"/>
        <v>0</v>
      </c>
      <c r="BN47" s="235">
        <f t="shared" si="17"/>
        <v>0</v>
      </c>
      <c r="BO47" s="235">
        <f t="shared" si="17"/>
        <v>40</v>
      </c>
      <c r="BP47" s="235">
        <f t="shared" si="17"/>
        <v>0</v>
      </c>
      <c r="BQ47" s="235">
        <f t="shared" si="17"/>
        <v>0</v>
      </c>
      <c r="BR47" s="235">
        <f t="shared" si="17"/>
        <v>0</v>
      </c>
      <c r="BS47" s="235">
        <f t="shared" si="17"/>
        <v>0</v>
      </c>
      <c r="BT47" s="235">
        <f t="shared" si="17"/>
        <v>0</v>
      </c>
      <c r="BU47" s="235">
        <f t="shared" si="17"/>
        <v>0</v>
      </c>
      <c r="BV47" s="235">
        <f t="shared" si="17"/>
        <v>90</v>
      </c>
      <c r="BW47" s="235">
        <f t="shared" si="17"/>
        <v>0</v>
      </c>
      <c r="BX47" s="235">
        <f t="shared" si="17"/>
        <v>60</v>
      </c>
      <c r="BY47" s="256">
        <f t="shared" si="17"/>
        <v>0</v>
      </c>
      <c r="BZ47" s="256">
        <f t="shared" si="17"/>
        <v>0</v>
      </c>
      <c r="CA47" s="229"/>
    </row>
    <row r="48" spans="1:79" s="255" customFormat="1" ht="13.9" hidden="1" customHeight="1">
      <c r="A48" s="503" t="s">
        <v>74</v>
      </c>
      <c r="B48" s="504"/>
      <c r="C48" s="235">
        <f>C49</f>
        <v>43</v>
      </c>
      <c r="D48" s="235">
        <f t="shared" ref="D48:BO48" si="18">C48</f>
        <v>43</v>
      </c>
      <c r="E48" s="235">
        <f t="shared" si="18"/>
        <v>43</v>
      </c>
      <c r="F48" s="235">
        <f t="shared" si="18"/>
        <v>43</v>
      </c>
      <c r="G48" s="235">
        <f t="shared" si="18"/>
        <v>43</v>
      </c>
      <c r="H48" s="235">
        <f t="shared" si="18"/>
        <v>43</v>
      </c>
      <c r="I48" s="235">
        <f t="shared" si="18"/>
        <v>43</v>
      </c>
      <c r="J48" s="235">
        <f t="shared" si="18"/>
        <v>43</v>
      </c>
      <c r="K48" s="235">
        <f t="shared" si="18"/>
        <v>43</v>
      </c>
      <c r="L48" s="235">
        <f t="shared" si="18"/>
        <v>43</v>
      </c>
      <c r="M48" s="235">
        <f t="shared" si="18"/>
        <v>43</v>
      </c>
      <c r="N48" s="235">
        <f t="shared" si="18"/>
        <v>43</v>
      </c>
      <c r="O48" s="235">
        <f t="shared" si="18"/>
        <v>43</v>
      </c>
      <c r="P48" s="235">
        <f t="shared" si="18"/>
        <v>43</v>
      </c>
      <c r="Q48" s="235">
        <f t="shared" si="18"/>
        <v>43</v>
      </c>
      <c r="R48" s="235">
        <f t="shared" si="18"/>
        <v>43</v>
      </c>
      <c r="S48" s="235">
        <f t="shared" si="18"/>
        <v>43</v>
      </c>
      <c r="T48" s="235">
        <f t="shared" si="18"/>
        <v>43</v>
      </c>
      <c r="U48" s="235">
        <f t="shared" si="18"/>
        <v>43</v>
      </c>
      <c r="V48" s="235">
        <f t="shared" si="18"/>
        <v>43</v>
      </c>
      <c r="W48" s="235">
        <f t="shared" si="18"/>
        <v>43</v>
      </c>
      <c r="X48" s="235">
        <f t="shared" si="18"/>
        <v>43</v>
      </c>
      <c r="Y48" s="235">
        <f t="shared" si="18"/>
        <v>43</v>
      </c>
      <c r="Z48" s="235">
        <f t="shared" si="18"/>
        <v>43</v>
      </c>
      <c r="AA48" s="235">
        <f t="shared" si="18"/>
        <v>43</v>
      </c>
      <c r="AB48" s="235">
        <f t="shared" si="18"/>
        <v>43</v>
      </c>
      <c r="AC48" s="235">
        <f t="shared" si="18"/>
        <v>43</v>
      </c>
      <c r="AD48" s="235">
        <f t="shared" si="18"/>
        <v>43</v>
      </c>
      <c r="AE48" s="235">
        <f t="shared" si="18"/>
        <v>43</v>
      </c>
      <c r="AF48" s="235">
        <f t="shared" si="18"/>
        <v>43</v>
      </c>
      <c r="AG48" s="235">
        <f t="shared" si="18"/>
        <v>43</v>
      </c>
      <c r="AH48" s="235">
        <f t="shared" si="18"/>
        <v>43</v>
      </c>
      <c r="AI48" s="235">
        <f t="shared" si="18"/>
        <v>43</v>
      </c>
      <c r="AJ48" s="235">
        <f t="shared" si="18"/>
        <v>43</v>
      </c>
      <c r="AK48" s="235">
        <f t="shared" si="18"/>
        <v>43</v>
      </c>
      <c r="AL48" s="235">
        <f t="shared" si="18"/>
        <v>43</v>
      </c>
      <c r="AM48" s="235">
        <f t="shared" si="18"/>
        <v>43</v>
      </c>
      <c r="AN48" s="235">
        <f t="shared" si="18"/>
        <v>43</v>
      </c>
      <c r="AO48" s="235">
        <f t="shared" si="18"/>
        <v>43</v>
      </c>
      <c r="AP48" s="235">
        <f t="shared" si="18"/>
        <v>43</v>
      </c>
      <c r="AQ48" s="235">
        <f t="shared" si="18"/>
        <v>43</v>
      </c>
      <c r="AR48" s="235">
        <f t="shared" si="18"/>
        <v>43</v>
      </c>
      <c r="AS48" s="235">
        <f t="shared" si="18"/>
        <v>43</v>
      </c>
      <c r="AT48" s="235">
        <f t="shared" si="18"/>
        <v>43</v>
      </c>
      <c r="AU48" s="235">
        <f t="shared" si="18"/>
        <v>43</v>
      </c>
      <c r="AV48" s="235">
        <f t="shared" si="18"/>
        <v>43</v>
      </c>
      <c r="AW48" s="235">
        <f t="shared" si="18"/>
        <v>43</v>
      </c>
      <c r="AX48" s="235">
        <f t="shared" si="18"/>
        <v>43</v>
      </c>
      <c r="AY48" s="235">
        <f t="shared" si="18"/>
        <v>43</v>
      </c>
      <c r="AZ48" s="235">
        <f t="shared" si="18"/>
        <v>43</v>
      </c>
      <c r="BA48" s="235">
        <f t="shared" si="18"/>
        <v>43</v>
      </c>
      <c r="BB48" s="235">
        <f t="shared" si="18"/>
        <v>43</v>
      </c>
      <c r="BC48" s="235">
        <f t="shared" si="18"/>
        <v>43</v>
      </c>
      <c r="BD48" s="235">
        <f t="shared" si="18"/>
        <v>43</v>
      </c>
      <c r="BE48" s="235">
        <f t="shared" si="18"/>
        <v>43</v>
      </c>
      <c r="BF48" s="235">
        <f t="shared" si="18"/>
        <v>43</v>
      </c>
      <c r="BG48" s="235">
        <f t="shared" si="18"/>
        <v>43</v>
      </c>
      <c r="BH48" s="235">
        <f t="shared" si="18"/>
        <v>43</v>
      </c>
      <c r="BI48" s="235">
        <f t="shared" si="18"/>
        <v>43</v>
      </c>
      <c r="BJ48" s="235">
        <f t="shared" si="18"/>
        <v>43</v>
      </c>
      <c r="BK48" s="235">
        <f t="shared" si="18"/>
        <v>43</v>
      </c>
      <c r="BL48" s="235">
        <f t="shared" si="18"/>
        <v>43</v>
      </c>
      <c r="BM48" s="235">
        <f t="shared" si="18"/>
        <v>43</v>
      </c>
      <c r="BN48" s="235">
        <f t="shared" si="18"/>
        <v>43</v>
      </c>
      <c r="BO48" s="235">
        <f t="shared" si="18"/>
        <v>43</v>
      </c>
      <c r="BP48" s="235">
        <f t="shared" ref="BP48:BZ48" si="19">BO48</f>
        <v>43</v>
      </c>
      <c r="BQ48" s="235">
        <f t="shared" si="19"/>
        <v>43</v>
      </c>
      <c r="BR48" s="235">
        <f t="shared" si="19"/>
        <v>43</v>
      </c>
      <c r="BS48" s="235">
        <f t="shared" si="19"/>
        <v>43</v>
      </c>
      <c r="BT48" s="235">
        <f t="shared" si="19"/>
        <v>43</v>
      </c>
      <c r="BU48" s="235">
        <f t="shared" si="19"/>
        <v>43</v>
      </c>
      <c r="BV48" s="235">
        <f t="shared" si="19"/>
        <v>43</v>
      </c>
      <c r="BW48" s="235">
        <f t="shared" si="19"/>
        <v>43</v>
      </c>
      <c r="BX48" s="235">
        <f t="shared" si="19"/>
        <v>43</v>
      </c>
      <c r="BY48" s="257">
        <f t="shared" si="19"/>
        <v>43</v>
      </c>
      <c r="BZ48" s="257">
        <f t="shared" si="19"/>
        <v>43</v>
      </c>
      <c r="CA48" s="229"/>
    </row>
    <row r="49" spans="1:79" s="255" customFormat="1" ht="20.25" thickBot="1">
      <c r="A49" s="498" t="s">
        <v>74</v>
      </c>
      <c r="B49" s="499"/>
      <c r="C49" s="254">
        <f>VLOOKUP(B4,Фактически_присутствующих,3,FALSE)</f>
        <v>43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  <c r="CA49" s="229"/>
    </row>
    <row r="50" spans="1:79" s="255" customFormat="1" ht="15.75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43</v>
      </c>
      <c r="G50" s="239">
        <f>G47*G48</f>
        <v>43</v>
      </c>
      <c r="H50" s="239">
        <f>H47*H48/1000</f>
        <v>0</v>
      </c>
      <c r="I50" s="239">
        <f>I47*I48/1000</f>
        <v>0</v>
      </c>
      <c r="J50" s="239">
        <f>J47*J48/1000</f>
        <v>2.9239999999999999</v>
      </c>
      <c r="K50" s="239">
        <f>K47*K48</f>
        <v>0</v>
      </c>
      <c r="L50" s="239">
        <f t="shared" ref="L50:BW50" si="20">L47*L48/1000</f>
        <v>0.215</v>
      </c>
      <c r="M50" s="239">
        <f t="shared" si="20"/>
        <v>0</v>
      </c>
      <c r="N50" s="239">
        <f t="shared" si="20"/>
        <v>0.25585000000000002</v>
      </c>
      <c r="O50" s="239">
        <f t="shared" si="20"/>
        <v>0</v>
      </c>
      <c r="P50" s="239">
        <f t="shared" si="20"/>
        <v>0</v>
      </c>
      <c r="Q50" s="239">
        <f t="shared" si="20"/>
        <v>0</v>
      </c>
      <c r="R50" s="239">
        <f t="shared" si="20"/>
        <v>0</v>
      </c>
      <c r="S50" s="239">
        <f t="shared" si="20"/>
        <v>0</v>
      </c>
      <c r="T50" s="239">
        <f t="shared" si="20"/>
        <v>0</v>
      </c>
      <c r="U50" s="239">
        <f t="shared" si="20"/>
        <v>0</v>
      </c>
      <c r="V50" s="239">
        <f t="shared" si="20"/>
        <v>0</v>
      </c>
      <c r="W50" s="239">
        <f t="shared" si="20"/>
        <v>0</v>
      </c>
      <c r="X50" s="239">
        <f t="shared" si="20"/>
        <v>0</v>
      </c>
      <c r="Y50" s="239">
        <f t="shared" si="20"/>
        <v>4.2999999999999997E-2</v>
      </c>
      <c r="Z50" s="239">
        <f t="shared" si="20"/>
        <v>0</v>
      </c>
      <c r="AA50" s="239">
        <f t="shared" si="20"/>
        <v>0</v>
      </c>
      <c r="AB50" s="239">
        <f t="shared" si="20"/>
        <v>0</v>
      </c>
      <c r="AC50" s="239">
        <f t="shared" si="20"/>
        <v>0.1075</v>
      </c>
      <c r="AD50" s="239">
        <f t="shared" si="20"/>
        <v>0</v>
      </c>
      <c r="AE50" s="239">
        <f t="shared" si="20"/>
        <v>0</v>
      </c>
      <c r="AF50" s="239">
        <f t="shared" si="20"/>
        <v>0.55900000000000005</v>
      </c>
      <c r="AG50" s="239">
        <f t="shared" si="20"/>
        <v>0</v>
      </c>
      <c r="AH50" s="239">
        <f t="shared" si="20"/>
        <v>0</v>
      </c>
      <c r="AI50" s="239">
        <f t="shared" si="20"/>
        <v>0</v>
      </c>
      <c r="AJ50" s="239">
        <f t="shared" si="20"/>
        <v>0</v>
      </c>
      <c r="AK50" s="239">
        <f t="shared" si="20"/>
        <v>0</v>
      </c>
      <c r="AL50" s="239">
        <f t="shared" si="20"/>
        <v>0</v>
      </c>
      <c r="AM50" s="239">
        <f t="shared" si="20"/>
        <v>0</v>
      </c>
      <c r="AN50" s="239">
        <f t="shared" si="20"/>
        <v>0</v>
      </c>
      <c r="AO50" s="239">
        <f t="shared" si="20"/>
        <v>0</v>
      </c>
      <c r="AP50" s="239">
        <f t="shared" si="20"/>
        <v>0</v>
      </c>
      <c r="AQ50" s="239">
        <f t="shared" si="20"/>
        <v>0</v>
      </c>
      <c r="AR50" s="239">
        <f t="shared" si="20"/>
        <v>0</v>
      </c>
      <c r="AS50" s="239">
        <f t="shared" si="20"/>
        <v>0</v>
      </c>
      <c r="AT50" s="239">
        <f t="shared" si="20"/>
        <v>0.129</v>
      </c>
      <c r="AU50" s="239">
        <f t="shared" si="20"/>
        <v>0</v>
      </c>
      <c r="AV50" s="239">
        <f t="shared" si="20"/>
        <v>0</v>
      </c>
      <c r="AW50" s="239">
        <f t="shared" si="20"/>
        <v>0</v>
      </c>
      <c r="AX50" s="239">
        <f t="shared" si="20"/>
        <v>0.215</v>
      </c>
      <c r="AY50" s="239">
        <f t="shared" si="20"/>
        <v>0</v>
      </c>
      <c r="AZ50" s="239">
        <f t="shared" si="20"/>
        <v>0</v>
      </c>
      <c r="BA50" s="239">
        <f t="shared" si="20"/>
        <v>2.15</v>
      </c>
      <c r="BB50" s="239">
        <f t="shared" si="20"/>
        <v>0</v>
      </c>
      <c r="BC50" s="239">
        <f t="shared" si="20"/>
        <v>0</v>
      </c>
      <c r="BD50" s="239">
        <f t="shared" si="20"/>
        <v>0</v>
      </c>
      <c r="BE50" s="239">
        <f t="shared" si="20"/>
        <v>0</v>
      </c>
      <c r="BF50" s="239">
        <f t="shared" si="20"/>
        <v>0</v>
      </c>
      <c r="BG50" s="239">
        <f t="shared" si="20"/>
        <v>0</v>
      </c>
      <c r="BH50" s="239">
        <f t="shared" si="20"/>
        <v>0</v>
      </c>
      <c r="BI50" s="239">
        <f t="shared" si="20"/>
        <v>0</v>
      </c>
      <c r="BJ50" s="239">
        <f t="shared" si="20"/>
        <v>2.3650000000000002</v>
      </c>
      <c r="BK50" s="239">
        <f t="shared" si="20"/>
        <v>0.47299999999999998</v>
      </c>
      <c r="BL50" s="239">
        <f t="shared" si="20"/>
        <v>0.34399999999999997</v>
      </c>
      <c r="BM50" s="239">
        <f t="shared" si="20"/>
        <v>0</v>
      </c>
      <c r="BN50" s="239">
        <f t="shared" si="20"/>
        <v>0</v>
      </c>
      <c r="BO50" s="239">
        <f t="shared" si="20"/>
        <v>1.72</v>
      </c>
      <c r="BP50" s="239">
        <f t="shared" si="20"/>
        <v>0</v>
      </c>
      <c r="BQ50" s="239">
        <f t="shared" si="20"/>
        <v>0</v>
      </c>
      <c r="BR50" s="239">
        <f t="shared" si="20"/>
        <v>0</v>
      </c>
      <c r="BS50" s="239">
        <f t="shared" si="20"/>
        <v>0</v>
      </c>
      <c r="BT50" s="239">
        <f t="shared" si="20"/>
        <v>0</v>
      </c>
      <c r="BU50" s="239">
        <f t="shared" si="20"/>
        <v>0</v>
      </c>
      <c r="BV50" s="239">
        <f t="shared" si="20"/>
        <v>3.87</v>
      </c>
      <c r="BW50" s="239">
        <f t="shared" si="20"/>
        <v>0</v>
      </c>
      <c r="BX50" s="239">
        <f t="shared" ref="BX50:BZ50" si="21">BX47*BX48/1000</f>
        <v>2.58</v>
      </c>
      <c r="BY50" s="237">
        <f t="shared" si="21"/>
        <v>0</v>
      </c>
      <c r="BZ50" s="237">
        <f t="shared" si="21"/>
        <v>0</v>
      </c>
      <c r="CA50" s="229"/>
    </row>
    <row r="51" spans="1:79" s="255" customForma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  <c r="CA51" s="229"/>
    </row>
    <row r="52" spans="1:79" s="255" customFormat="1">
      <c r="A52" s="498" t="s">
        <v>76</v>
      </c>
      <c r="B52" s="499"/>
      <c r="C52" s="241">
        <f>SUM(D52:BZ52)</f>
        <v>2622.9999999999995</v>
      </c>
      <c r="D52" s="242">
        <f t="shared" ref="D52:BZ52" si="22">D50*D51</f>
        <v>0</v>
      </c>
      <c r="E52" s="242">
        <f t="shared" si="22"/>
        <v>0</v>
      </c>
      <c r="F52" s="238">
        <f t="shared" si="22"/>
        <v>903</v>
      </c>
      <c r="G52" s="239">
        <f t="shared" si="22"/>
        <v>258</v>
      </c>
      <c r="H52" s="239">
        <f t="shared" si="22"/>
        <v>0</v>
      </c>
      <c r="I52" s="239">
        <f t="shared" si="22"/>
        <v>0</v>
      </c>
      <c r="J52" s="239">
        <f t="shared" si="22"/>
        <v>248.54</v>
      </c>
      <c r="K52" s="239">
        <f t="shared" si="22"/>
        <v>0</v>
      </c>
      <c r="L52" s="239">
        <f t="shared" si="22"/>
        <v>30.099999999999998</v>
      </c>
      <c r="M52" s="239">
        <f t="shared" si="22"/>
        <v>0</v>
      </c>
      <c r="N52" s="239">
        <f t="shared" si="22"/>
        <v>2.5585000000000004</v>
      </c>
      <c r="O52" s="239">
        <f t="shared" si="22"/>
        <v>0</v>
      </c>
      <c r="P52" s="239">
        <f t="shared" si="22"/>
        <v>0</v>
      </c>
      <c r="Q52" s="239">
        <f t="shared" si="22"/>
        <v>0</v>
      </c>
      <c r="R52" s="239">
        <f t="shared" si="22"/>
        <v>0</v>
      </c>
      <c r="S52" s="239">
        <f t="shared" si="22"/>
        <v>0</v>
      </c>
      <c r="T52" s="239">
        <f t="shared" si="22"/>
        <v>0</v>
      </c>
      <c r="U52" s="239">
        <f t="shared" si="22"/>
        <v>0</v>
      </c>
      <c r="V52" s="239">
        <f t="shared" si="22"/>
        <v>0</v>
      </c>
      <c r="W52" s="239">
        <f t="shared" si="22"/>
        <v>0</v>
      </c>
      <c r="X52" s="239">
        <f t="shared" si="22"/>
        <v>0</v>
      </c>
      <c r="Y52" s="239">
        <f t="shared" si="22"/>
        <v>1.7199999999999998</v>
      </c>
      <c r="Z52" s="239">
        <f t="shared" si="22"/>
        <v>0</v>
      </c>
      <c r="AA52" s="239">
        <f t="shared" si="22"/>
        <v>0</v>
      </c>
      <c r="AB52" s="239">
        <f t="shared" si="22"/>
        <v>0</v>
      </c>
      <c r="AC52" s="239">
        <f t="shared" si="22"/>
        <v>17.737500000000001</v>
      </c>
      <c r="AD52" s="239">
        <f t="shared" si="22"/>
        <v>0</v>
      </c>
      <c r="AE52" s="239">
        <f t="shared" si="22"/>
        <v>0</v>
      </c>
      <c r="AF52" s="239">
        <f t="shared" si="22"/>
        <v>30.745000000000005</v>
      </c>
      <c r="AG52" s="239">
        <f t="shared" si="22"/>
        <v>0</v>
      </c>
      <c r="AH52" s="239">
        <f t="shared" si="22"/>
        <v>0</v>
      </c>
      <c r="AI52" s="239">
        <f t="shared" si="22"/>
        <v>0</v>
      </c>
      <c r="AJ52" s="239">
        <f t="shared" si="22"/>
        <v>0</v>
      </c>
      <c r="AK52" s="239">
        <f t="shared" si="22"/>
        <v>0</v>
      </c>
      <c r="AL52" s="239">
        <f t="shared" si="22"/>
        <v>0</v>
      </c>
      <c r="AM52" s="239">
        <f t="shared" si="22"/>
        <v>0</v>
      </c>
      <c r="AN52" s="239">
        <f t="shared" si="22"/>
        <v>0</v>
      </c>
      <c r="AO52" s="239">
        <f t="shared" si="22"/>
        <v>0</v>
      </c>
      <c r="AP52" s="239">
        <f t="shared" si="22"/>
        <v>0</v>
      </c>
      <c r="AQ52" s="239">
        <f t="shared" si="22"/>
        <v>0</v>
      </c>
      <c r="AR52" s="239">
        <f t="shared" si="22"/>
        <v>0</v>
      </c>
      <c r="AS52" s="239">
        <f t="shared" si="22"/>
        <v>0</v>
      </c>
      <c r="AT52" s="239">
        <f t="shared" si="22"/>
        <v>77.400000000000006</v>
      </c>
      <c r="AU52" s="239">
        <f t="shared" si="22"/>
        <v>0</v>
      </c>
      <c r="AV52" s="239">
        <f t="shared" si="22"/>
        <v>0</v>
      </c>
      <c r="AW52" s="239">
        <f t="shared" si="22"/>
        <v>0</v>
      </c>
      <c r="AX52" s="239">
        <f t="shared" si="22"/>
        <v>58.91</v>
      </c>
      <c r="AY52" s="239">
        <f t="shared" si="22"/>
        <v>0</v>
      </c>
      <c r="AZ52" s="239">
        <f t="shared" si="22"/>
        <v>0</v>
      </c>
      <c r="BA52" s="239">
        <f t="shared" si="22"/>
        <v>387</v>
      </c>
      <c r="BB52" s="239">
        <f t="shared" si="22"/>
        <v>0</v>
      </c>
      <c r="BC52" s="239">
        <f t="shared" si="22"/>
        <v>0</v>
      </c>
      <c r="BD52" s="239">
        <f t="shared" si="22"/>
        <v>0</v>
      </c>
      <c r="BE52" s="239">
        <f t="shared" si="22"/>
        <v>0</v>
      </c>
      <c r="BF52" s="239">
        <f t="shared" si="22"/>
        <v>0</v>
      </c>
      <c r="BG52" s="239">
        <f t="shared" si="22"/>
        <v>0</v>
      </c>
      <c r="BH52" s="239">
        <f t="shared" si="22"/>
        <v>0</v>
      </c>
      <c r="BI52" s="239">
        <f t="shared" si="22"/>
        <v>0</v>
      </c>
      <c r="BJ52" s="239">
        <f t="shared" si="22"/>
        <v>82.775000000000006</v>
      </c>
      <c r="BK52" s="239">
        <f t="shared" si="22"/>
        <v>10.405999999999999</v>
      </c>
      <c r="BL52" s="239">
        <f t="shared" si="22"/>
        <v>11.007999999999999</v>
      </c>
      <c r="BM52" s="239">
        <f t="shared" si="22"/>
        <v>0</v>
      </c>
      <c r="BN52" s="239">
        <f t="shared" si="22"/>
        <v>0</v>
      </c>
      <c r="BO52" s="239">
        <f t="shared" si="22"/>
        <v>51.6</v>
      </c>
      <c r="BP52" s="239">
        <f t="shared" si="22"/>
        <v>0</v>
      </c>
      <c r="BQ52" s="239">
        <f t="shared" si="22"/>
        <v>0</v>
      </c>
      <c r="BR52" s="239">
        <f t="shared" si="22"/>
        <v>0</v>
      </c>
      <c r="BS52" s="239">
        <f t="shared" si="22"/>
        <v>0</v>
      </c>
      <c r="BT52" s="239">
        <f t="shared" si="22"/>
        <v>0</v>
      </c>
      <c r="BU52" s="239">
        <f t="shared" si="22"/>
        <v>0</v>
      </c>
      <c r="BV52" s="239">
        <f t="shared" si="22"/>
        <v>348.3</v>
      </c>
      <c r="BW52" s="239">
        <f t="shared" si="22"/>
        <v>0</v>
      </c>
      <c r="BX52" s="239">
        <f t="shared" si="22"/>
        <v>103.2</v>
      </c>
      <c r="BY52" s="242">
        <f t="shared" si="22"/>
        <v>0</v>
      </c>
      <c r="BZ52" s="242">
        <f t="shared" si="22"/>
        <v>0</v>
      </c>
      <c r="CA52" s="229"/>
    </row>
    <row r="53" spans="1:79" s="255" customFormat="1" ht="15.75" customHeight="1">
      <c r="A53" s="498" t="s">
        <v>77</v>
      </c>
      <c r="B53" s="499"/>
      <c r="C53" s="243">
        <f>C52/C49</f>
        <v>60.999999999999993</v>
      </c>
      <c r="D53" s="229"/>
      <c r="E53" s="229"/>
      <c r="F53" s="229"/>
      <c r="G53" s="229"/>
      <c r="H53" s="229"/>
      <c r="I53" s="229"/>
      <c r="J53" s="229">
        <f>ROUND((((61-C53))*100+SUM(N39:N45)),4)</f>
        <v>5.95</v>
      </c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</row>
    <row r="54" spans="1:79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5" customFormat="1" hidden="1">
      <c r="A55" s="501"/>
      <c r="B55" s="502"/>
      <c r="C55" s="235"/>
      <c r="D55" s="235">
        <f t="shared" ref="D55:K55" si="23">SUM(D39:D45)</f>
        <v>0</v>
      </c>
      <c r="E55" s="235">
        <f t="shared" si="23"/>
        <v>0</v>
      </c>
      <c r="F55" s="235">
        <f t="shared" si="23"/>
        <v>1</v>
      </c>
      <c r="G55" s="235">
        <f t="shared" si="23"/>
        <v>1</v>
      </c>
      <c r="H55" s="235">
        <f t="shared" si="23"/>
        <v>0</v>
      </c>
      <c r="I55" s="235">
        <f t="shared" si="23"/>
        <v>0</v>
      </c>
      <c r="J55" s="235">
        <f t="shared" si="23"/>
        <v>68</v>
      </c>
      <c r="K55" s="235">
        <f t="shared" si="23"/>
        <v>0</v>
      </c>
      <c r="L55" s="235">
        <f>SUM(L39:L45)</f>
        <v>5</v>
      </c>
      <c r="M55" s="235">
        <f t="shared" ref="M55:BX55" si="24">SUM(M39:M45)</f>
        <v>0</v>
      </c>
      <c r="N55" s="235">
        <f t="shared" si="24"/>
        <v>5.95</v>
      </c>
      <c r="O55" s="235">
        <f t="shared" si="24"/>
        <v>0</v>
      </c>
      <c r="P55" s="235">
        <f t="shared" si="24"/>
        <v>0</v>
      </c>
      <c r="Q55" s="235">
        <f t="shared" si="24"/>
        <v>0</v>
      </c>
      <c r="R55" s="235">
        <f t="shared" si="24"/>
        <v>0</v>
      </c>
      <c r="S55" s="235">
        <f t="shared" si="24"/>
        <v>0</v>
      </c>
      <c r="T55" s="235">
        <f t="shared" si="24"/>
        <v>0</v>
      </c>
      <c r="U55" s="235">
        <f t="shared" si="24"/>
        <v>0</v>
      </c>
      <c r="V55" s="235">
        <f t="shared" si="24"/>
        <v>0</v>
      </c>
      <c r="W55" s="235">
        <f t="shared" si="24"/>
        <v>0</v>
      </c>
      <c r="X55" s="235">
        <f t="shared" si="24"/>
        <v>0</v>
      </c>
      <c r="Y55" s="235">
        <f t="shared" si="24"/>
        <v>1</v>
      </c>
      <c r="Z55" s="235">
        <f t="shared" si="24"/>
        <v>0</v>
      </c>
      <c r="AA55" s="235">
        <f t="shared" si="24"/>
        <v>0</v>
      </c>
      <c r="AB55" s="235">
        <f t="shared" si="24"/>
        <v>0</v>
      </c>
      <c r="AC55" s="235">
        <f t="shared" si="24"/>
        <v>2.5</v>
      </c>
      <c r="AD55" s="235">
        <f t="shared" si="24"/>
        <v>0</v>
      </c>
      <c r="AE55" s="235">
        <f t="shared" si="24"/>
        <v>0</v>
      </c>
      <c r="AF55" s="235">
        <f t="shared" si="24"/>
        <v>13</v>
      </c>
      <c r="AG55" s="235">
        <f t="shared" si="24"/>
        <v>0</v>
      </c>
      <c r="AH55" s="235">
        <f t="shared" si="24"/>
        <v>0</v>
      </c>
      <c r="AI55" s="235">
        <f t="shared" si="24"/>
        <v>0</v>
      </c>
      <c r="AJ55" s="235">
        <f t="shared" si="24"/>
        <v>0</v>
      </c>
      <c r="AK55" s="235">
        <f t="shared" si="24"/>
        <v>0</v>
      </c>
      <c r="AL55" s="235">
        <f t="shared" si="24"/>
        <v>0</v>
      </c>
      <c r="AM55" s="235">
        <f t="shared" si="24"/>
        <v>0</v>
      </c>
      <c r="AN55" s="235">
        <f t="shared" si="24"/>
        <v>0</v>
      </c>
      <c r="AO55" s="235">
        <f t="shared" si="24"/>
        <v>0</v>
      </c>
      <c r="AP55" s="235">
        <f t="shared" si="24"/>
        <v>0</v>
      </c>
      <c r="AQ55" s="235">
        <f t="shared" si="24"/>
        <v>0</v>
      </c>
      <c r="AR55" s="235">
        <f t="shared" si="24"/>
        <v>0</v>
      </c>
      <c r="AS55" s="235">
        <f t="shared" si="24"/>
        <v>0</v>
      </c>
      <c r="AT55" s="235">
        <f t="shared" si="24"/>
        <v>3</v>
      </c>
      <c r="AU55" s="235">
        <f t="shared" si="24"/>
        <v>0</v>
      </c>
      <c r="AV55" s="235">
        <f t="shared" si="24"/>
        <v>0</v>
      </c>
      <c r="AW55" s="235">
        <f t="shared" si="24"/>
        <v>0</v>
      </c>
      <c r="AX55" s="235">
        <f t="shared" si="24"/>
        <v>5</v>
      </c>
      <c r="AY55" s="235">
        <f t="shared" si="24"/>
        <v>0</v>
      </c>
      <c r="AZ55" s="235">
        <f t="shared" si="24"/>
        <v>0</v>
      </c>
      <c r="BA55" s="235">
        <f t="shared" si="24"/>
        <v>50</v>
      </c>
      <c r="BB55" s="235">
        <f t="shared" si="24"/>
        <v>0</v>
      </c>
      <c r="BC55" s="235">
        <f t="shared" si="24"/>
        <v>0</v>
      </c>
      <c r="BD55" s="235">
        <f t="shared" si="24"/>
        <v>0</v>
      </c>
      <c r="BE55" s="235">
        <f t="shared" si="24"/>
        <v>0</v>
      </c>
      <c r="BF55" s="235">
        <f t="shared" si="24"/>
        <v>0</v>
      </c>
      <c r="BG55" s="235">
        <f t="shared" si="24"/>
        <v>0</v>
      </c>
      <c r="BH55" s="235">
        <f t="shared" si="24"/>
        <v>0</v>
      </c>
      <c r="BI55" s="235">
        <f t="shared" si="24"/>
        <v>0</v>
      </c>
      <c r="BJ55" s="235">
        <f t="shared" si="24"/>
        <v>55</v>
      </c>
      <c r="BK55" s="235">
        <f t="shared" si="24"/>
        <v>11</v>
      </c>
      <c r="BL55" s="235">
        <f t="shared" si="24"/>
        <v>8</v>
      </c>
      <c r="BM55" s="235">
        <f t="shared" si="24"/>
        <v>0</v>
      </c>
      <c r="BN55" s="235">
        <f t="shared" si="24"/>
        <v>0</v>
      </c>
      <c r="BO55" s="235">
        <f t="shared" si="24"/>
        <v>40</v>
      </c>
      <c r="BP55" s="235">
        <f t="shared" si="24"/>
        <v>0</v>
      </c>
      <c r="BQ55" s="235">
        <f t="shared" si="24"/>
        <v>0</v>
      </c>
      <c r="BR55" s="235">
        <f t="shared" si="24"/>
        <v>0</v>
      </c>
      <c r="BS55" s="235">
        <f t="shared" si="24"/>
        <v>0</v>
      </c>
      <c r="BT55" s="235">
        <f t="shared" si="24"/>
        <v>0</v>
      </c>
      <c r="BU55" s="235">
        <f t="shared" si="24"/>
        <v>0</v>
      </c>
      <c r="BV55" s="235">
        <f t="shared" si="24"/>
        <v>90</v>
      </c>
      <c r="BW55" s="235">
        <f t="shared" si="24"/>
        <v>0</v>
      </c>
      <c r="BX55" s="235">
        <f t="shared" si="24"/>
        <v>60</v>
      </c>
      <c r="BY55" s="256">
        <f>SUM(BY35:BY43)</f>
        <v>0</v>
      </c>
      <c r="BZ55" s="256">
        <f>SUM(BZ35:BZ43)</f>
        <v>0</v>
      </c>
      <c r="CA55" s="229"/>
    </row>
    <row r="56" spans="1:79" s="255" customFormat="1" hidden="1">
      <c r="A56" s="503" t="s">
        <v>74</v>
      </c>
      <c r="B56" s="504"/>
      <c r="C56" s="235">
        <f>C57</f>
        <v>43</v>
      </c>
      <c r="D56" s="245">
        <f>C56</f>
        <v>43</v>
      </c>
      <c r="E56" s="245">
        <f t="shared" ref="E56:BP56" si="25">D56</f>
        <v>43</v>
      </c>
      <c r="F56" s="245">
        <f t="shared" si="25"/>
        <v>43</v>
      </c>
      <c r="G56" s="245">
        <f t="shared" si="25"/>
        <v>43</v>
      </c>
      <c r="H56" s="245">
        <f t="shared" si="25"/>
        <v>43</v>
      </c>
      <c r="I56" s="245">
        <f t="shared" si="25"/>
        <v>43</v>
      </c>
      <c r="J56" s="245">
        <f t="shared" si="25"/>
        <v>43</v>
      </c>
      <c r="K56" s="245">
        <f t="shared" si="25"/>
        <v>43</v>
      </c>
      <c r="L56" s="245">
        <f t="shared" si="25"/>
        <v>43</v>
      </c>
      <c r="M56" s="245">
        <f t="shared" si="25"/>
        <v>43</v>
      </c>
      <c r="N56" s="245">
        <f t="shared" si="25"/>
        <v>43</v>
      </c>
      <c r="O56" s="245">
        <f t="shared" si="25"/>
        <v>43</v>
      </c>
      <c r="P56" s="245">
        <f t="shared" si="25"/>
        <v>43</v>
      </c>
      <c r="Q56" s="245">
        <f t="shared" si="25"/>
        <v>43</v>
      </c>
      <c r="R56" s="245">
        <f t="shared" si="25"/>
        <v>43</v>
      </c>
      <c r="S56" s="245">
        <f t="shared" si="25"/>
        <v>43</v>
      </c>
      <c r="T56" s="245">
        <f t="shared" si="25"/>
        <v>43</v>
      </c>
      <c r="U56" s="245">
        <f t="shared" si="25"/>
        <v>43</v>
      </c>
      <c r="V56" s="245">
        <f t="shared" si="25"/>
        <v>43</v>
      </c>
      <c r="W56" s="245">
        <f t="shared" si="25"/>
        <v>43</v>
      </c>
      <c r="X56" s="245">
        <f t="shared" si="25"/>
        <v>43</v>
      </c>
      <c r="Y56" s="245">
        <f t="shared" si="25"/>
        <v>43</v>
      </c>
      <c r="Z56" s="245">
        <f t="shared" si="25"/>
        <v>43</v>
      </c>
      <c r="AA56" s="245">
        <f t="shared" si="25"/>
        <v>43</v>
      </c>
      <c r="AB56" s="245">
        <f t="shared" si="25"/>
        <v>43</v>
      </c>
      <c r="AC56" s="245">
        <f t="shared" si="25"/>
        <v>43</v>
      </c>
      <c r="AD56" s="245">
        <f t="shared" si="25"/>
        <v>43</v>
      </c>
      <c r="AE56" s="245">
        <f t="shared" si="25"/>
        <v>43</v>
      </c>
      <c r="AF56" s="245">
        <f t="shared" si="25"/>
        <v>43</v>
      </c>
      <c r="AG56" s="245">
        <f t="shared" si="25"/>
        <v>43</v>
      </c>
      <c r="AH56" s="245">
        <f t="shared" si="25"/>
        <v>43</v>
      </c>
      <c r="AI56" s="245">
        <f t="shared" si="25"/>
        <v>43</v>
      </c>
      <c r="AJ56" s="245">
        <f t="shared" si="25"/>
        <v>43</v>
      </c>
      <c r="AK56" s="245">
        <f t="shared" si="25"/>
        <v>43</v>
      </c>
      <c r="AL56" s="245">
        <f t="shared" si="25"/>
        <v>43</v>
      </c>
      <c r="AM56" s="245">
        <f t="shared" si="25"/>
        <v>43</v>
      </c>
      <c r="AN56" s="245">
        <f t="shared" si="25"/>
        <v>43</v>
      </c>
      <c r="AO56" s="245">
        <f t="shared" si="25"/>
        <v>43</v>
      </c>
      <c r="AP56" s="245">
        <f t="shared" si="25"/>
        <v>43</v>
      </c>
      <c r="AQ56" s="245">
        <f t="shared" si="25"/>
        <v>43</v>
      </c>
      <c r="AR56" s="245">
        <f t="shared" si="25"/>
        <v>43</v>
      </c>
      <c r="AS56" s="245">
        <f t="shared" si="25"/>
        <v>43</v>
      </c>
      <c r="AT56" s="245">
        <f t="shared" si="25"/>
        <v>43</v>
      </c>
      <c r="AU56" s="245">
        <f t="shared" si="25"/>
        <v>43</v>
      </c>
      <c r="AV56" s="245">
        <f t="shared" si="25"/>
        <v>43</v>
      </c>
      <c r="AW56" s="245">
        <f t="shared" si="25"/>
        <v>43</v>
      </c>
      <c r="AX56" s="245">
        <f t="shared" si="25"/>
        <v>43</v>
      </c>
      <c r="AY56" s="245">
        <f t="shared" si="25"/>
        <v>43</v>
      </c>
      <c r="AZ56" s="245">
        <f t="shared" si="25"/>
        <v>43</v>
      </c>
      <c r="BA56" s="245">
        <f t="shared" si="25"/>
        <v>43</v>
      </c>
      <c r="BB56" s="245">
        <f t="shared" si="25"/>
        <v>43</v>
      </c>
      <c r="BC56" s="245">
        <f t="shared" si="25"/>
        <v>43</v>
      </c>
      <c r="BD56" s="245">
        <f t="shared" si="25"/>
        <v>43</v>
      </c>
      <c r="BE56" s="245">
        <f t="shared" si="25"/>
        <v>43</v>
      </c>
      <c r="BF56" s="245">
        <f t="shared" si="25"/>
        <v>43</v>
      </c>
      <c r="BG56" s="245">
        <f t="shared" si="25"/>
        <v>43</v>
      </c>
      <c r="BH56" s="245">
        <f t="shared" si="25"/>
        <v>43</v>
      </c>
      <c r="BI56" s="245">
        <f t="shared" si="25"/>
        <v>43</v>
      </c>
      <c r="BJ56" s="245">
        <f t="shared" si="25"/>
        <v>43</v>
      </c>
      <c r="BK56" s="245">
        <f t="shared" si="25"/>
        <v>43</v>
      </c>
      <c r="BL56" s="245">
        <f t="shared" si="25"/>
        <v>43</v>
      </c>
      <c r="BM56" s="245">
        <f t="shared" si="25"/>
        <v>43</v>
      </c>
      <c r="BN56" s="245">
        <f t="shared" si="25"/>
        <v>43</v>
      </c>
      <c r="BO56" s="245">
        <f t="shared" si="25"/>
        <v>43</v>
      </c>
      <c r="BP56" s="245">
        <f t="shared" si="25"/>
        <v>43</v>
      </c>
      <c r="BQ56" s="245">
        <f t="shared" ref="BQ56:BZ56" si="26">BP56</f>
        <v>43</v>
      </c>
      <c r="BR56" s="245">
        <f t="shared" si="26"/>
        <v>43</v>
      </c>
      <c r="BS56" s="245">
        <f t="shared" si="26"/>
        <v>43</v>
      </c>
      <c r="BT56" s="245">
        <f t="shared" si="26"/>
        <v>43</v>
      </c>
      <c r="BU56" s="245">
        <f t="shared" si="26"/>
        <v>43</v>
      </c>
      <c r="BV56" s="245">
        <f t="shared" si="26"/>
        <v>43</v>
      </c>
      <c r="BW56" s="245">
        <f t="shared" si="26"/>
        <v>43</v>
      </c>
      <c r="BX56" s="245">
        <f t="shared" si="26"/>
        <v>43</v>
      </c>
      <c r="BY56" s="257">
        <f t="shared" si="26"/>
        <v>43</v>
      </c>
      <c r="BZ56" s="257">
        <f t="shared" si="26"/>
        <v>43</v>
      </c>
      <c r="CA56" s="229"/>
    </row>
    <row r="57" spans="1:79" s="255" customFormat="1" ht="21" hidden="1" thickBot="1">
      <c r="A57" s="505" t="s">
        <v>138</v>
      </c>
      <c r="B57" s="506"/>
      <c r="C57" s="98">
        <f>VLOOKUP(B4,Общее_количество_учащихся,3,FALSE)</f>
        <v>43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  <c r="CA57" s="229"/>
    </row>
    <row r="58" spans="1:79" s="255" customFormat="1" hidden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43</v>
      </c>
      <c r="G58" s="247">
        <f>G55*G56</f>
        <v>43</v>
      </c>
      <c r="H58" s="247">
        <f t="shared" ref="H58:BS58" si="27">H55*H56/1000</f>
        <v>0</v>
      </c>
      <c r="I58" s="247">
        <f t="shared" si="27"/>
        <v>0</v>
      </c>
      <c r="J58" s="248">
        <f t="shared" si="27"/>
        <v>2.9239999999999999</v>
      </c>
      <c r="K58" s="248">
        <f>K55*K56</f>
        <v>0</v>
      </c>
      <c r="L58" s="248">
        <f>L55*L56/1000</f>
        <v>0.215</v>
      </c>
      <c r="M58" s="248">
        <f t="shared" si="27"/>
        <v>0</v>
      </c>
      <c r="N58" s="248">
        <f t="shared" si="27"/>
        <v>0.25585000000000002</v>
      </c>
      <c r="O58" s="248">
        <f t="shared" si="27"/>
        <v>0</v>
      </c>
      <c r="P58" s="248">
        <f t="shared" si="27"/>
        <v>0</v>
      </c>
      <c r="Q58" s="248">
        <f>Q55*Q56</f>
        <v>0</v>
      </c>
      <c r="R58" s="248">
        <f t="shared" si="27"/>
        <v>0</v>
      </c>
      <c r="S58" s="248">
        <f>S55*S56</f>
        <v>0</v>
      </c>
      <c r="T58" s="248">
        <f t="shared" si="27"/>
        <v>0</v>
      </c>
      <c r="U58" s="248">
        <f t="shared" si="27"/>
        <v>0</v>
      </c>
      <c r="V58" s="248">
        <f t="shared" si="27"/>
        <v>0</v>
      </c>
      <c r="W58" s="248">
        <f t="shared" si="27"/>
        <v>0</v>
      </c>
      <c r="X58" s="248">
        <f t="shared" si="27"/>
        <v>0</v>
      </c>
      <c r="Y58" s="248">
        <f t="shared" si="27"/>
        <v>4.2999999999999997E-2</v>
      </c>
      <c r="Z58" s="248">
        <f t="shared" si="27"/>
        <v>0</v>
      </c>
      <c r="AA58" s="248">
        <f t="shared" si="27"/>
        <v>0</v>
      </c>
      <c r="AB58" s="248">
        <f t="shared" si="27"/>
        <v>0</v>
      </c>
      <c r="AC58" s="248">
        <f t="shared" si="27"/>
        <v>0.1075</v>
      </c>
      <c r="AD58" s="248">
        <f t="shared" si="27"/>
        <v>0</v>
      </c>
      <c r="AE58" s="248">
        <f t="shared" si="27"/>
        <v>0</v>
      </c>
      <c r="AF58" s="248">
        <f t="shared" si="27"/>
        <v>0.55900000000000005</v>
      </c>
      <c r="AG58" s="248">
        <f t="shared" si="27"/>
        <v>0</v>
      </c>
      <c r="AH58" s="248">
        <f t="shared" si="27"/>
        <v>0</v>
      </c>
      <c r="AI58" s="248">
        <f t="shared" si="27"/>
        <v>0</v>
      </c>
      <c r="AJ58" s="248">
        <f t="shared" si="27"/>
        <v>0</v>
      </c>
      <c r="AK58" s="248">
        <f t="shared" si="27"/>
        <v>0</v>
      </c>
      <c r="AL58" s="248">
        <f t="shared" si="27"/>
        <v>0</v>
      </c>
      <c r="AM58" s="248">
        <f t="shared" si="27"/>
        <v>0</v>
      </c>
      <c r="AN58" s="248">
        <f t="shared" si="27"/>
        <v>0</v>
      </c>
      <c r="AO58" s="248">
        <f t="shared" si="27"/>
        <v>0</v>
      </c>
      <c r="AP58" s="248">
        <f t="shared" si="27"/>
        <v>0</v>
      </c>
      <c r="AQ58" s="248">
        <f t="shared" si="27"/>
        <v>0</v>
      </c>
      <c r="AR58" s="248">
        <f t="shared" si="27"/>
        <v>0</v>
      </c>
      <c r="AS58" s="248">
        <f t="shared" si="27"/>
        <v>0</v>
      </c>
      <c r="AT58" s="248">
        <f t="shared" si="27"/>
        <v>0.129</v>
      </c>
      <c r="AU58" s="248">
        <f t="shared" si="27"/>
        <v>0</v>
      </c>
      <c r="AV58" s="248">
        <f t="shared" si="27"/>
        <v>0</v>
      </c>
      <c r="AW58" s="248">
        <f t="shared" si="27"/>
        <v>0</v>
      </c>
      <c r="AX58" s="248">
        <f t="shared" si="27"/>
        <v>0.215</v>
      </c>
      <c r="AY58" s="248">
        <f t="shared" si="27"/>
        <v>0</v>
      </c>
      <c r="AZ58" s="248">
        <f t="shared" si="27"/>
        <v>0</v>
      </c>
      <c r="BA58" s="248">
        <f t="shared" si="27"/>
        <v>2.15</v>
      </c>
      <c r="BB58" s="248">
        <f t="shared" si="27"/>
        <v>0</v>
      </c>
      <c r="BC58" s="248">
        <f t="shared" si="27"/>
        <v>0</v>
      </c>
      <c r="BD58" s="248">
        <f t="shared" si="27"/>
        <v>0</v>
      </c>
      <c r="BE58" s="248">
        <f t="shared" si="27"/>
        <v>0</v>
      </c>
      <c r="BF58" s="248">
        <f t="shared" si="27"/>
        <v>0</v>
      </c>
      <c r="BG58" s="248">
        <f t="shared" si="27"/>
        <v>0</v>
      </c>
      <c r="BH58" s="248">
        <f>BH55*BH56</f>
        <v>0</v>
      </c>
      <c r="BI58" s="248">
        <f t="shared" si="27"/>
        <v>0</v>
      </c>
      <c r="BJ58" s="248">
        <f t="shared" si="27"/>
        <v>2.3650000000000002</v>
      </c>
      <c r="BK58" s="248">
        <f t="shared" si="27"/>
        <v>0.47299999999999998</v>
      </c>
      <c r="BL58" s="248">
        <f t="shared" si="27"/>
        <v>0.34399999999999997</v>
      </c>
      <c r="BM58" s="248">
        <f t="shared" si="27"/>
        <v>0</v>
      </c>
      <c r="BN58" s="248">
        <f t="shared" si="27"/>
        <v>0</v>
      </c>
      <c r="BO58" s="248">
        <f t="shared" si="27"/>
        <v>1.72</v>
      </c>
      <c r="BP58" s="248">
        <f t="shared" si="27"/>
        <v>0</v>
      </c>
      <c r="BQ58" s="248">
        <f t="shared" si="27"/>
        <v>0</v>
      </c>
      <c r="BR58" s="248">
        <f t="shared" si="27"/>
        <v>0</v>
      </c>
      <c r="BS58" s="248">
        <f t="shared" si="27"/>
        <v>0</v>
      </c>
      <c r="BT58" s="248">
        <f t="shared" ref="BT58:BY58" si="28">BT55*BT56/1000</f>
        <v>0</v>
      </c>
      <c r="BU58" s="248">
        <f t="shared" si="28"/>
        <v>0</v>
      </c>
      <c r="BV58" s="248">
        <f t="shared" si="28"/>
        <v>3.87</v>
      </c>
      <c r="BW58" s="248">
        <f t="shared" si="28"/>
        <v>0</v>
      </c>
      <c r="BX58" s="248">
        <f t="shared" si="28"/>
        <v>2.58</v>
      </c>
      <c r="BY58" s="248">
        <f t="shared" si="28"/>
        <v>0</v>
      </c>
      <c r="BZ58" s="248">
        <f>BZ55*BZ56</f>
        <v>0</v>
      </c>
      <c r="CA58" s="229"/>
    </row>
    <row r="59" spans="1:79" s="255" customFormat="1" hidden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  <c r="CA59" s="229"/>
    </row>
    <row r="60" spans="1:79" s="255" customFormat="1" hidden="1">
      <c r="A60" s="498" t="s">
        <v>76</v>
      </c>
      <c r="B60" s="499"/>
      <c r="C60" s="249">
        <f>SUM(D60:BZ60)</f>
        <v>2622.9999999999995</v>
      </c>
      <c r="D60" s="242">
        <f>D58*D59</f>
        <v>0</v>
      </c>
      <c r="E60" s="242">
        <f t="shared" ref="E60:BP60" si="29">E58*E59</f>
        <v>0</v>
      </c>
      <c r="F60" s="238">
        <f>F58*F59</f>
        <v>903</v>
      </c>
      <c r="G60" s="238">
        <f t="shared" si="29"/>
        <v>258</v>
      </c>
      <c r="H60" s="238">
        <f t="shared" si="29"/>
        <v>0</v>
      </c>
      <c r="I60" s="238">
        <f t="shared" si="29"/>
        <v>0</v>
      </c>
      <c r="J60" s="238">
        <f t="shared" si="29"/>
        <v>248.54</v>
      </c>
      <c r="K60" s="251">
        <f t="shared" si="29"/>
        <v>0</v>
      </c>
      <c r="L60" s="251">
        <f t="shared" si="29"/>
        <v>30.099999999999998</v>
      </c>
      <c r="M60" s="251">
        <f t="shared" si="29"/>
        <v>0</v>
      </c>
      <c r="N60" s="251">
        <f t="shared" si="29"/>
        <v>2.5585000000000004</v>
      </c>
      <c r="O60" s="251">
        <f t="shared" si="29"/>
        <v>0</v>
      </c>
      <c r="P60" s="251">
        <f t="shared" si="29"/>
        <v>0</v>
      </c>
      <c r="Q60" s="251">
        <f t="shared" si="29"/>
        <v>0</v>
      </c>
      <c r="R60" s="251">
        <f t="shared" si="29"/>
        <v>0</v>
      </c>
      <c r="S60" s="251">
        <f t="shared" si="29"/>
        <v>0</v>
      </c>
      <c r="T60" s="251">
        <f t="shared" si="29"/>
        <v>0</v>
      </c>
      <c r="U60" s="251">
        <f t="shared" si="29"/>
        <v>0</v>
      </c>
      <c r="V60" s="251">
        <f t="shared" si="29"/>
        <v>0</v>
      </c>
      <c r="W60" s="251">
        <f t="shared" si="29"/>
        <v>0</v>
      </c>
      <c r="X60" s="251">
        <f t="shared" si="29"/>
        <v>0</v>
      </c>
      <c r="Y60" s="251">
        <f t="shared" si="29"/>
        <v>1.7199999999999998</v>
      </c>
      <c r="Z60" s="251">
        <f t="shared" si="29"/>
        <v>0</v>
      </c>
      <c r="AA60" s="251">
        <f t="shared" si="29"/>
        <v>0</v>
      </c>
      <c r="AB60" s="251">
        <f t="shared" si="29"/>
        <v>0</v>
      </c>
      <c r="AC60" s="251">
        <f t="shared" si="29"/>
        <v>17.737500000000001</v>
      </c>
      <c r="AD60" s="251">
        <f t="shared" si="29"/>
        <v>0</v>
      </c>
      <c r="AE60" s="251">
        <f t="shared" si="29"/>
        <v>0</v>
      </c>
      <c r="AF60" s="251">
        <f t="shared" si="29"/>
        <v>30.745000000000005</v>
      </c>
      <c r="AG60" s="251">
        <f t="shared" si="29"/>
        <v>0</v>
      </c>
      <c r="AH60" s="251">
        <f t="shared" si="29"/>
        <v>0</v>
      </c>
      <c r="AI60" s="251">
        <f t="shared" si="29"/>
        <v>0</v>
      </c>
      <c r="AJ60" s="251">
        <f t="shared" si="29"/>
        <v>0</v>
      </c>
      <c r="AK60" s="251">
        <f t="shared" si="29"/>
        <v>0</v>
      </c>
      <c r="AL60" s="251">
        <f t="shared" si="29"/>
        <v>0</v>
      </c>
      <c r="AM60" s="251">
        <f t="shared" si="29"/>
        <v>0</v>
      </c>
      <c r="AN60" s="251">
        <f t="shared" si="29"/>
        <v>0</v>
      </c>
      <c r="AO60" s="251">
        <f t="shared" si="29"/>
        <v>0</v>
      </c>
      <c r="AP60" s="251">
        <f t="shared" si="29"/>
        <v>0</v>
      </c>
      <c r="AQ60" s="251">
        <f t="shared" si="29"/>
        <v>0</v>
      </c>
      <c r="AR60" s="251">
        <f t="shared" si="29"/>
        <v>0</v>
      </c>
      <c r="AS60" s="251">
        <f t="shared" si="29"/>
        <v>0</v>
      </c>
      <c r="AT60" s="251">
        <f t="shared" si="29"/>
        <v>77.400000000000006</v>
      </c>
      <c r="AU60" s="251">
        <f t="shared" si="29"/>
        <v>0</v>
      </c>
      <c r="AV60" s="251">
        <f t="shared" si="29"/>
        <v>0</v>
      </c>
      <c r="AW60" s="251">
        <f t="shared" si="29"/>
        <v>0</v>
      </c>
      <c r="AX60" s="251">
        <f t="shared" si="29"/>
        <v>58.91</v>
      </c>
      <c r="AY60" s="251">
        <f t="shared" si="29"/>
        <v>0</v>
      </c>
      <c r="AZ60" s="251">
        <f t="shared" si="29"/>
        <v>0</v>
      </c>
      <c r="BA60" s="251">
        <f t="shared" si="29"/>
        <v>387</v>
      </c>
      <c r="BB60" s="251">
        <f t="shared" si="29"/>
        <v>0</v>
      </c>
      <c r="BC60" s="251">
        <f t="shared" si="29"/>
        <v>0</v>
      </c>
      <c r="BD60" s="251">
        <f t="shared" si="29"/>
        <v>0</v>
      </c>
      <c r="BE60" s="251">
        <f t="shared" si="29"/>
        <v>0</v>
      </c>
      <c r="BF60" s="251">
        <f t="shared" si="29"/>
        <v>0</v>
      </c>
      <c r="BG60" s="251">
        <f t="shared" si="29"/>
        <v>0</v>
      </c>
      <c r="BH60" s="251">
        <f t="shared" si="29"/>
        <v>0</v>
      </c>
      <c r="BI60" s="251">
        <f t="shared" si="29"/>
        <v>0</v>
      </c>
      <c r="BJ60" s="251">
        <f t="shared" si="29"/>
        <v>82.775000000000006</v>
      </c>
      <c r="BK60" s="251">
        <f t="shared" si="29"/>
        <v>10.405999999999999</v>
      </c>
      <c r="BL60" s="251">
        <f t="shared" si="29"/>
        <v>11.007999999999999</v>
      </c>
      <c r="BM60" s="251">
        <f t="shared" si="29"/>
        <v>0</v>
      </c>
      <c r="BN60" s="251">
        <f t="shared" si="29"/>
        <v>0</v>
      </c>
      <c r="BO60" s="251">
        <f t="shared" si="29"/>
        <v>51.6</v>
      </c>
      <c r="BP60" s="251">
        <f t="shared" si="29"/>
        <v>0</v>
      </c>
      <c r="BQ60" s="251">
        <f t="shared" ref="BQ60:BW60" si="30">BQ58*BQ59</f>
        <v>0</v>
      </c>
      <c r="BR60" s="251">
        <f t="shared" si="30"/>
        <v>0</v>
      </c>
      <c r="BS60" s="251">
        <f t="shared" si="30"/>
        <v>0</v>
      </c>
      <c r="BT60" s="251">
        <f t="shared" si="30"/>
        <v>0</v>
      </c>
      <c r="BU60" s="251">
        <f t="shared" si="30"/>
        <v>0</v>
      </c>
      <c r="BV60" s="251">
        <f>BV58*BV59</f>
        <v>348.3</v>
      </c>
      <c r="BW60" s="251">
        <f t="shared" si="30"/>
        <v>0</v>
      </c>
      <c r="BX60" s="251">
        <f>BX58*BX59</f>
        <v>103.2</v>
      </c>
      <c r="BY60" s="251">
        <f>BY58*BY59</f>
        <v>0</v>
      </c>
      <c r="BZ60" s="251">
        <f>BZ58*BZ59</f>
        <v>0</v>
      </c>
      <c r="CA60" s="229"/>
    </row>
    <row r="61" spans="1:79" s="255" customFormat="1" hidden="1">
      <c r="A61" s="498" t="s">
        <v>77</v>
      </c>
      <c r="B61" s="500"/>
      <c r="C61" s="250">
        <f>C60/C57</f>
        <v>60.999999999999993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topLeftCell="A8" zoomScale="80" zoomScaleNormal="80" workbookViewId="0">
      <selection activeCell="V10" sqref="V10"/>
    </sheetView>
  </sheetViews>
  <sheetFormatPr defaultColWidth="14" defaultRowHeight="15" customHeight="1"/>
  <cols>
    <col min="1" max="1" width="14" style="280"/>
    <col min="2" max="2" width="16" style="280" customWidth="1"/>
    <col min="3" max="3" width="7.375" style="280" bestFit="1" customWidth="1"/>
    <col min="4" max="6" width="7.375" style="280" hidden="1" customWidth="1"/>
    <col min="7" max="7" width="6.375" style="280" hidden="1" customWidth="1"/>
    <col min="8" max="9" width="8.375" style="280" hidden="1" customWidth="1"/>
    <col min="10" max="11" width="7.375" style="280" hidden="1" customWidth="1"/>
    <col min="12" max="12" width="8.375" style="280" bestFit="1" customWidth="1"/>
    <col min="13" max="13" width="7.375" style="280" hidden="1" customWidth="1"/>
    <col min="14" max="14" width="7.375" style="280" bestFit="1" customWidth="1"/>
    <col min="15" max="16" width="8.375" style="280" hidden="1" customWidth="1"/>
    <col min="17" max="17" width="6.375" style="280" hidden="1" customWidth="1"/>
    <col min="18" max="18" width="8.375" style="280" hidden="1" customWidth="1"/>
    <col min="19" max="19" width="7.375" style="280" hidden="1" customWidth="1"/>
    <col min="20" max="21" width="8.375" style="280" hidden="1" customWidth="1"/>
    <col min="22" max="22" width="8.375" style="280" bestFit="1" customWidth="1"/>
    <col min="23" max="23" width="8.375" style="280" hidden="1" customWidth="1"/>
    <col min="24" max="24" width="8.375" style="280" bestFit="1" customWidth="1"/>
    <col min="25" max="25" width="7.375" style="280" bestFit="1" customWidth="1"/>
    <col min="26" max="26" width="8.375" style="280" hidden="1" customWidth="1"/>
    <col min="27" max="28" width="8.625" style="280" bestFit="1" customWidth="1"/>
    <col min="29" max="29" width="8.375" style="280" bestFit="1" customWidth="1"/>
    <col min="30" max="30" width="8.625" style="280" bestFit="1" customWidth="1"/>
    <col min="31" max="37" width="7.375" style="280" hidden="1" customWidth="1"/>
    <col min="38" max="38" width="7.75" style="280" bestFit="1" customWidth="1"/>
    <col min="39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7" width="7.375" style="280" hidden="1" customWidth="1"/>
    <col min="48" max="48" width="7.75" style="280" bestFit="1" customWidth="1"/>
    <col min="49" max="49" width="8.375" style="280" hidden="1" customWidth="1"/>
    <col min="50" max="50" width="8.375" style="280" bestFit="1" customWidth="1"/>
    <col min="51" max="52" width="8.375" style="280" hidden="1" customWidth="1"/>
    <col min="53" max="53" width="8.375" style="280" bestFit="1" customWidth="1"/>
    <col min="54" max="55" width="8.375" style="280" hidden="1" customWidth="1"/>
    <col min="56" max="56" width="8.625" style="280" bestFit="1" customWidth="1"/>
    <col min="57" max="58" width="8.375" style="280" hidden="1" customWidth="1"/>
    <col min="59" max="59" width="8.375" style="280" bestFit="1" customWidth="1"/>
    <col min="60" max="60" width="7.375" style="280" hidden="1" customWidth="1"/>
    <col min="61" max="61" width="7.375" style="280" bestFit="1" customWidth="1"/>
    <col min="62" max="62" width="7.75" style="280" bestFit="1" customWidth="1"/>
    <col min="63" max="64" width="7.375" style="280" bestFit="1" customWidth="1"/>
    <col min="65" max="65" width="8.375" style="280" bestFit="1" customWidth="1"/>
    <col min="66" max="66" width="8.375" style="280" hidden="1" customWidth="1"/>
    <col min="67" max="67" width="7.375" style="280" bestFit="1" customWidth="1"/>
    <col min="68" max="68" width="6.375" style="280" hidden="1" customWidth="1"/>
    <col min="69" max="73" width="8.375" style="280" hidden="1" customWidth="1"/>
    <col min="74" max="74" width="7.75" style="280" bestFit="1" customWidth="1"/>
    <col min="75" max="75" width="7.375" style="280" hidden="1" customWidth="1"/>
    <col min="76" max="76" width="7.75" style="280" bestFit="1" customWidth="1"/>
    <col min="77" max="77" width="8.375" style="280" hidden="1" customWidth="1"/>
    <col min="78" max="78" width="7.75" style="280" bestFit="1" customWidth="1"/>
    <col min="79" max="16384" width="14" style="280"/>
  </cols>
  <sheetData>
    <row r="1" spans="1:79" ht="18.75">
      <c r="A1" s="564" t="str">
        <f>'Автомат. ввод'!N10</f>
        <v>МКОУ " СовхознаяСОШ"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</row>
    <row r="2" spans="1:79" ht="15.75">
      <c r="A2" s="565" t="s">
        <v>65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Q3" s="36"/>
      <c r="BR3" s="36"/>
      <c r="BS3" s="36"/>
      <c r="BT3" s="36"/>
      <c r="BU3" s="36"/>
      <c r="BV3" s="36"/>
      <c r="BW3" s="36"/>
    </row>
    <row r="4" spans="1:79" ht="15.75">
      <c r="B4" s="37">
        <v>3</v>
      </c>
      <c r="C4" s="566" t="str">
        <f>ССЫЛКИ!A5</f>
        <v>Март 2021 г.</v>
      </c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566"/>
      <c r="BB4" s="566"/>
      <c r="BC4" s="566"/>
      <c r="BD4" s="566"/>
      <c r="BE4" s="566"/>
      <c r="BF4" s="566"/>
      <c r="BG4" s="566"/>
      <c r="BH4" s="566"/>
      <c r="BI4" s="566"/>
      <c r="BJ4" s="566"/>
      <c r="BK4" s="566"/>
      <c r="BL4" s="566"/>
      <c r="BM4" s="566"/>
      <c r="BN4" s="566"/>
      <c r="BO4" s="566"/>
      <c r="BP4" s="566"/>
      <c r="BQ4" s="566"/>
      <c r="BR4" s="566"/>
      <c r="BS4" s="566"/>
      <c r="BT4" s="566"/>
      <c r="BU4" s="566"/>
      <c r="BV4" s="566"/>
      <c r="BW4" s="566"/>
      <c r="BX4" s="566"/>
    </row>
    <row r="5" spans="1:79" ht="23.25">
      <c r="A5" s="568" t="s">
        <v>395</v>
      </c>
      <c r="B5" s="568"/>
      <c r="C5" s="36"/>
      <c r="D5" s="36"/>
      <c r="E5" s="36"/>
      <c r="F5" s="36"/>
      <c r="G5" s="36"/>
      <c r="H5" s="36"/>
      <c r="I5" s="36"/>
      <c r="J5" s="36"/>
      <c r="K5" s="38"/>
      <c r="L5" s="567" t="str">
        <f>VLOOKUP(B4,Общее_количество_учащихся,2,FALSE)</f>
        <v>Среда</v>
      </c>
      <c r="M5" s="567"/>
      <c r="N5" s="567"/>
      <c r="O5" s="567"/>
      <c r="P5" s="567"/>
      <c r="Q5" s="567"/>
      <c r="R5" s="567"/>
      <c r="S5" s="567"/>
      <c r="T5" s="567"/>
      <c r="U5" s="567"/>
      <c r="V5" s="567"/>
      <c r="W5" s="567"/>
      <c r="X5" s="567"/>
      <c r="Y5" s="567"/>
      <c r="Z5" s="567"/>
      <c r="AA5" s="567"/>
      <c r="AB5" s="567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551" t="s">
        <v>68</v>
      </c>
      <c r="B6" s="552"/>
      <c r="C6" s="40"/>
      <c r="D6" s="547" t="s">
        <v>69</v>
      </c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  <c r="AH6" s="548"/>
      <c r="AI6" s="548"/>
      <c r="AJ6" s="548"/>
      <c r="AK6" s="548"/>
      <c r="AL6" s="548"/>
      <c r="AM6" s="548"/>
      <c r="AN6" s="548"/>
      <c r="AO6" s="548"/>
      <c r="AP6" s="548"/>
      <c r="AQ6" s="548"/>
      <c r="AR6" s="548"/>
      <c r="AS6" s="548"/>
      <c r="AT6" s="548"/>
      <c r="AU6" s="548"/>
      <c r="AV6" s="548"/>
      <c r="AW6" s="548"/>
      <c r="AX6" s="548"/>
      <c r="AY6" s="548"/>
      <c r="AZ6" s="548"/>
      <c r="BA6" s="548"/>
      <c r="BB6" s="548"/>
      <c r="BC6" s="548"/>
      <c r="BD6" s="548"/>
      <c r="BE6" s="548"/>
      <c r="BF6" s="548"/>
      <c r="BG6" s="548"/>
      <c r="BH6" s="548"/>
      <c r="BI6" s="548"/>
      <c r="BJ6" s="548"/>
      <c r="BK6" s="548"/>
      <c r="BL6" s="548"/>
      <c r="BM6" s="548"/>
      <c r="BN6" s="548"/>
      <c r="BO6" s="548"/>
      <c r="BP6" s="548"/>
      <c r="BQ6" s="548"/>
      <c r="BR6" s="548"/>
      <c r="BS6" s="548"/>
      <c r="BT6" s="548"/>
      <c r="BU6" s="548"/>
      <c r="BV6" s="548"/>
      <c r="BW6" s="548"/>
      <c r="BX6" s="548"/>
    </row>
    <row r="7" spans="1:79" ht="173.45" customHeight="1">
      <c r="A7" s="553"/>
      <c r="B7" s="55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44" t="s">
        <v>143</v>
      </c>
      <c r="B8" s="561"/>
      <c r="C8" s="52"/>
      <c r="D8" s="41"/>
      <c r="E8" s="41"/>
      <c r="F8" s="41"/>
      <c r="G8" s="41"/>
      <c r="H8" s="41"/>
      <c r="I8" s="41"/>
      <c r="J8" s="41"/>
      <c r="K8" s="41"/>
      <c r="L8" s="41">
        <v>2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544" t="s">
        <v>110</v>
      </c>
      <c r="B9" s="561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9</v>
      </c>
      <c r="W9" s="41"/>
      <c r="X9" s="41">
        <v>5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01" t="s">
        <v>83</v>
      </c>
      <c r="B10" s="50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544" t="s">
        <v>114</v>
      </c>
      <c r="B11" s="56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557" t="s">
        <v>61</v>
      </c>
      <c r="B12" s="55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562" t="s">
        <v>98</v>
      </c>
      <c r="B13" s="563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557"/>
      <c r="B14" s="55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555"/>
      <c r="B15" s="55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557"/>
      <c r="B16" s="55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4.9000000000000004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9</v>
      </c>
      <c r="W16" s="41">
        <f t="shared" si="0"/>
        <v>0</v>
      </c>
      <c r="X16" s="41">
        <f t="shared" si="0"/>
        <v>5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559" t="s">
        <v>74</v>
      </c>
      <c r="B17" s="560"/>
      <c r="C17" s="42">
        <f>C18</f>
        <v>88</v>
      </c>
      <c r="D17" s="42">
        <f t="shared" ref="D17:BO17" si="1">C17</f>
        <v>88</v>
      </c>
      <c r="E17" s="42">
        <f t="shared" si="1"/>
        <v>88</v>
      </c>
      <c r="F17" s="42">
        <f t="shared" si="1"/>
        <v>88</v>
      </c>
      <c r="G17" s="42">
        <f t="shared" si="1"/>
        <v>88</v>
      </c>
      <c r="H17" s="42">
        <f t="shared" si="1"/>
        <v>88</v>
      </c>
      <c r="I17" s="42">
        <f t="shared" si="1"/>
        <v>88</v>
      </c>
      <c r="J17" s="42">
        <f t="shared" si="1"/>
        <v>88</v>
      </c>
      <c r="K17" s="42">
        <f t="shared" si="1"/>
        <v>88</v>
      </c>
      <c r="L17" s="42">
        <f t="shared" si="1"/>
        <v>88</v>
      </c>
      <c r="M17" s="42">
        <f t="shared" si="1"/>
        <v>88</v>
      </c>
      <c r="N17" s="42">
        <f t="shared" si="1"/>
        <v>88</v>
      </c>
      <c r="O17" s="42">
        <f t="shared" si="1"/>
        <v>88</v>
      </c>
      <c r="P17" s="42">
        <f t="shared" si="1"/>
        <v>88</v>
      </c>
      <c r="Q17" s="42">
        <f t="shared" si="1"/>
        <v>88</v>
      </c>
      <c r="R17" s="42">
        <f t="shared" si="1"/>
        <v>88</v>
      </c>
      <c r="S17" s="42">
        <f t="shared" si="1"/>
        <v>88</v>
      </c>
      <c r="T17" s="42">
        <f t="shared" si="1"/>
        <v>88</v>
      </c>
      <c r="U17" s="42">
        <f t="shared" si="1"/>
        <v>88</v>
      </c>
      <c r="V17" s="42">
        <f t="shared" si="1"/>
        <v>88</v>
      </c>
      <c r="W17" s="42">
        <f t="shared" si="1"/>
        <v>88</v>
      </c>
      <c r="X17" s="42">
        <f t="shared" si="1"/>
        <v>88</v>
      </c>
      <c r="Y17" s="42">
        <f t="shared" si="1"/>
        <v>88</v>
      </c>
      <c r="Z17" s="42">
        <f t="shared" si="1"/>
        <v>88</v>
      </c>
      <c r="AA17" s="42">
        <f t="shared" si="1"/>
        <v>88</v>
      </c>
      <c r="AB17" s="42">
        <f t="shared" si="1"/>
        <v>88</v>
      </c>
      <c r="AC17" s="42">
        <f t="shared" si="1"/>
        <v>88</v>
      </c>
      <c r="AD17" s="42">
        <f t="shared" si="1"/>
        <v>88</v>
      </c>
      <c r="AE17" s="42">
        <f t="shared" si="1"/>
        <v>88</v>
      </c>
      <c r="AF17" s="42">
        <f t="shared" si="1"/>
        <v>88</v>
      </c>
      <c r="AG17" s="42">
        <f t="shared" si="1"/>
        <v>88</v>
      </c>
      <c r="AH17" s="42">
        <f t="shared" si="1"/>
        <v>88</v>
      </c>
      <c r="AI17" s="42">
        <f t="shared" si="1"/>
        <v>88</v>
      </c>
      <c r="AJ17" s="42">
        <f t="shared" si="1"/>
        <v>88</v>
      </c>
      <c r="AK17" s="42">
        <f t="shared" si="1"/>
        <v>88</v>
      </c>
      <c r="AL17" s="42">
        <f t="shared" si="1"/>
        <v>88</v>
      </c>
      <c r="AM17" s="42">
        <f t="shared" si="1"/>
        <v>88</v>
      </c>
      <c r="AN17" s="42">
        <f t="shared" si="1"/>
        <v>88</v>
      </c>
      <c r="AO17" s="42">
        <f t="shared" si="1"/>
        <v>88</v>
      </c>
      <c r="AP17" s="42">
        <f t="shared" si="1"/>
        <v>88</v>
      </c>
      <c r="AQ17" s="42">
        <f t="shared" si="1"/>
        <v>88</v>
      </c>
      <c r="AR17" s="42">
        <f t="shared" si="1"/>
        <v>88</v>
      </c>
      <c r="AS17" s="42">
        <f t="shared" si="1"/>
        <v>88</v>
      </c>
      <c r="AT17" s="42">
        <f t="shared" si="1"/>
        <v>88</v>
      </c>
      <c r="AU17" s="42">
        <f t="shared" si="1"/>
        <v>88</v>
      </c>
      <c r="AV17" s="42">
        <f t="shared" si="1"/>
        <v>88</v>
      </c>
      <c r="AW17" s="42">
        <f t="shared" si="1"/>
        <v>88</v>
      </c>
      <c r="AX17" s="42">
        <f t="shared" si="1"/>
        <v>88</v>
      </c>
      <c r="AY17" s="42">
        <f t="shared" si="1"/>
        <v>88</v>
      </c>
      <c r="AZ17" s="42">
        <f t="shared" si="1"/>
        <v>88</v>
      </c>
      <c r="BA17" s="42">
        <f t="shared" si="1"/>
        <v>88</v>
      </c>
      <c r="BB17" s="42">
        <f t="shared" si="1"/>
        <v>88</v>
      </c>
      <c r="BC17" s="42">
        <f t="shared" si="1"/>
        <v>88</v>
      </c>
      <c r="BD17" s="42">
        <f t="shared" si="1"/>
        <v>88</v>
      </c>
      <c r="BE17" s="42">
        <f t="shared" si="1"/>
        <v>88</v>
      </c>
      <c r="BF17" s="42">
        <f t="shared" si="1"/>
        <v>88</v>
      </c>
      <c r="BG17" s="42">
        <f t="shared" si="1"/>
        <v>88</v>
      </c>
      <c r="BH17" s="42">
        <f t="shared" si="1"/>
        <v>88</v>
      </c>
      <c r="BI17" s="42">
        <f t="shared" si="1"/>
        <v>88</v>
      </c>
      <c r="BJ17" s="42">
        <f t="shared" si="1"/>
        <v>88</v>
      </c>
      <c r="BK17" s="42">
        <f t="shared" si="1"/>
        <v>88</v>
      </c>
      <c r="BL17" s="42">
        <f t="shared" si="1"/>
        <v>88</v>
      </c>
      <c r="BM17" s="42">
        <f t="shared" si="1"/>
        <v>88</v>
      </c>
      <c r="BN17" s="42">
        <f t="shared" si="1"/>
        <v>88</v>
      </c>
      <c r="BO17" s="42">
        <f t="shared" si="1"/>
        <v>88</v>
      </c>
      <c r="BP17" s="42">
        <f t="shared" ref="BP17:BZ17" si="2">BO17</f>
        <v>88</v>
      </c>
      <c r="BQ17" s="42">
        <f t="shared" si="2"/>
        <v>88</v>
      </c>
      <c r="BR17" s="42">
        <f t="shared" si="2"/>
        <v>88</v>
      </c>
      <c r="BS17" s="42">
        <f t="shared" si="2"/>
        <v>88</v>
      </c>
      <c r="BT17" s="42">
        <f t="shared" si="2"/>
        <v>88</v>
      </c>
      <c r="BU17" s="42">
        <f t="shared" si="2"/>
        <v>88</v>
      </c>
      <c r="BV17" s="42">
        <f t="shared" si="2"/>
        <v>88</v>
      </c>
      <c r="BW17" s="42">
        <f t="shared" si="2"/>
        <v>88</v>
      </c>
      <c r="BX17" s="42">
        <f t="shared" si="2"/>
        <v>88</v>
      </c>
      <c r="BY17" s="42">
        <f t="shared" si="2"/>
        <v>88</v>
      </c>
      <c r="BZ17" s="42">
        <f t="shared" si="2"/>
        <v>88</v>
      </c>
    </row>
    <row r="18" spans="1:79" ht="20.25" thickBot="1">
      <c r="A18" s="549" t="s">
        <v>74</v>
      </c>
      <c r="B18" s="550"/>
      <c r="C18" s="19">
        <f>VLOOKUP(B4, завтрак_факт,3,FALSE)</f>
        <v>88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4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0.43120000000000003</v>
      </c>
      <c r="M19" s="46">
        <f t="shared" si="5"/>
        <v>0</v>
      </c>
      <c r="N19" s="46">
        <f t="shared" si="5"/>
        <v>0.14080000000000001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0.79200000000000004</v>
      </c>
      <c r="W19" s="46">
        <f t="shared" si="6"/>
        <v>0</v>
      </c>
      <c r="X19" s="46">
        <f t="shared" si="6"/>
        <v>0.44</v>
      </c>
      <c r="Y19" s="46">
        <f t="shared" si="6"/>
        <v>0</v>
      </c>
      <c r="Z19" s="46">
        <f t="shared" si="6"/>
        <v>0</v>
      </c>
      <c r="AA19" s="46">
        <f t="shared" si="6"/>
        <v>15.84</v>
      </c>
      <c r="AB19" s="46">
        <f t="shared" si="6"/>
        <v>0</v>
      </c>
      <c r="AC19" s="46">
        <f t="shared" si="6"/>
        <v>0</v>
      </c>
      <c r="AD19" s="46">
        <f>AD16*AD17</f>
        <v>88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0.44</v>
      </c>
      <c r="AU19" s="46">
        <f t="shared" si="6"/>
        <v>0</v>
      </c>
      <c r="AV19" s="46">
        <f t="shared" si="6"/>
        <v>1.76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8.8000000000000007</v>
      </c>
      <c r="BK19" s="46">
        <f t="shared" si="6"/>
        <v>0.70399999999999996</v>
      </c>
      <c r="BL19" s="46">
        <f t="shared" si="6"/>
        <v>0.96799999999999997</v>
      </c>
      <c r="BM19" s="46">
        <f t="shared" si="6"/>
        <v>0</v>
      </c>
      <c r="BN19" s="46">
        <f t="shared" si="6"/>
        <v>0</v>
      </c>
      <c r="BO19" s="46">
        <f t="shared" si="6"/>
        <v>1.32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7.04</v>
      </c>
      <c r="BW19" s="46">
        <f t="shared" si="6"/>
        <v>0</v>
      </c>
      <c r="BX19" s="46">
        <f t="shared" si="6"/>
        <v>5.28</v>
      </c>
      <c r="BY19" s="44">
        <f t="shared" si="6"/>
        <v>0</v>
      </c>
      <c r="BZ19" s="44">
        <f>BZ16*BZ17</f>
        <v>88</v>
      </c>
    </row>
    <row r="20" spans="1:79">
      <c r="A20" s="545" t="s">
        <v>64</v>
      </c>
      <c r="B20" s="54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46"/>
      <c r="C21" s="48">
        <f>SUM(D21:BZ21)</f>
        <v>5368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60.368000000000002</v>
      </c>
      <c r="M21" s="46">
        <f t="shared" si="7"/>
        <v>0</v>
      </c>
      <c r="N21" s="46">
        <f t="shared" si="7"/>
        <v>1.4080000000000001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102.96000000000001</v>
      </c>
      <c r="W21" s="46">
        <f t="shared" si="7"/>
        <v>0</v>
      </c>
      <c r="X21" s="46">
        <f t="shared" si="7"/>
        <v>66</v>
      </c>
      <c r="Y21" s="46">
        <f t="shared" si="7"/>
        <v>0</v>
      </c>
      <c r="Z21" s="46">
        <f t="shared" si="7"/>
        <v>0</v>
      </c>
      <c r="AA21" s="46">
        <f t="shared" si="7"/>
        <v>950.4</v>
      </c>
      <c r="AB21" s="46">
        <f t="shared" si="7"/>
        <v>0</v>
      </c>
      <c r="AC21" s="46">
        <f t="shared" si="7"/>
        <v>0</v>
      </c>
      <c r="AD21" s="46">
        <f t="shared" si="7"/>
        <v>1848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264</v>
      </c>
      <c r="AU21" s="46">
        <f t="shared" si="7"/>
        <v>0</v>
      </c>
      <c r="AV21" s="46">
        <f t="shared" si="7"/>
        <v>132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308</v>
      </c>
      <c r="BK21" s="46">
        <f t="shared" si="7"/>
        <v>15.488</v>
      </c>
      <c r="BL21" s="46">
        <f t="shared" si="7"/>
        <v>30.975999999999999</v>
      </c>
      <c r="BM21" s="46">
        <f t="shared" si="7"/>
        <v>0</v>
      </c>
      <c r="BN21" s="46">
        <f t="shared" si="7"/>
        <v>0</v>
      </c>
      <c r="BO21" s="46">
        <f t="shared" si="7"/>
        <v>39.6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633.6</v>
      </c>
      <c r="BW21" s="46">
        <f t="shared" si="7"/>
        <v>0</v>
      </c>
      <c r="BX21" s="46">
        <f t="shared" si="7"/>
        <v>211.20000000000002</v>
      </c>
      <c r="BY21" s="49">
        <f t="shared" si="7"/>
        <v>0</v>
      </c>
      <c r="BZ21" s="49">
        <f t="shared" si="7"/>
        <v>704</v>
      </c>
    </row>
    <row r="22" spans="1:79" ht="15.75" customHeight="1">
      <c r="A22" s="545" t="s">
        <v>77</v>
      </c>
      <c r="B22" s="546"/>
      <c r="C22" s="51">
        <f>C21/C18</f>
        <v>61</v>
      </c>
      <c r="N22" s="280">
        <f>ROUND((((61-C22))*100+SUM(N9)),4)</f>
        <v>1.6</v>
      </c>
    </row>
    <row r="23" spans="1:79" ht="15.75" hidden="1" customHeight="1">
      <c r="B23" s="280">
        <f ca="1">SUMPRODUCT(SIGN(CELL("width",OFFSET(D21,,N(INDEX(COLUMN(D21:BZ21)-COLUMN(D21),))))),D21:BZ21)</f>
        <v>5368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507"/>
      <c r="B28" s="508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4.9000000000000004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9</v>
      </c>
      <c r="W28" s="15">
        <f t="shared" si="8"/>
        <v>0</v>
      </c>
      <c r="X28" s="15">
        <f t="shared" si="8"/>
        <v>5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509" t="s">
        <v>74</v>
      </c>
      <c r="B29" s="510"/>
      <c r="C29" s="15">
        <f>C30</f>
        <v>88</v>
      </c>
      <c r="D29" s="96">
        <f>C29</f>
        <v>88</v>
      </c>
      <c r="E29" s="96">
        <f t="shared" ref="E29:BP29" si="10">D29</f>
        <v>88</v>
      </c>
      <c r="F29" s="96">
        <f t="shared" si="10"/>
        <v>88</v>
      </c>
      <c r="G29" s="96">
        <f t="shared" si="10"/>
        <v>88</v>
      </c>
      <c r="H29" s="96">
        <f t="shared" si="10"/>
        <v>88</v>
      </c>
      <c r="I29" s="96">
        <f t="shared" si="10"/>
        <v>88</v>
      </c>
      <c r="J29" s="96">
        <f t="shared" si="10"/>
        <v>88</v>
      </c>
      <c r="K29" s="96">
        <f t="shared" si="10"/>
        <v>88</v>
      </c>
      <c r="L29" s="96">
        <f t="shared" si="10"/>
        <v>88</v>
      </c>
      <c r="M29" s="96">
        <f t="shared" si="10"/>
        <v>88</v>
      </c>
      <c r="N29" s="96">
        <f t="shared" si="10"/>
        <v>88</v>
      </c>
      <c r="O29" s="96">
        <f t="shared" si="10"/>
        <v>88</v>
      </c>
      <c r="P29" s="96">
        <f t="shared" si="10"/>
        <v>88</v>
      </c>
      <c r="Q29" s="96">
        <f t="shared" si="10"/>
        <v>88</v>
      </c>
      <c r="R29" s="96">
        <f t="shared" si="10"/>
        <v>88</v>
      </c>
      <c r="S29" s="96">
        <f t="shared" si="10"/>
        <v>88</v>
      </c>
      <c r="T29" s="96">
        <f t="shared" si="10"/>
        <v>88</v>
      </c>
      <c r="U29" s="96">
        <f t="shared" si="10"/>
        <v>88</v>
      </c>
      <c r="V29" s="96">
        <f t="shared" si="10"/>
        <v>88</v>
      </c>
      <c r="W29" s="96">
        <f t="shared" si="10"/>
        <v>88</v>
      </c>
      <c r="X29" s="96">
        <f t="shared" si="10"/>
        <v>88</v>
      </c>
      <c r="Y29" s="96">
        <f t="shared" si="10"/>
        <v>88</v>
      </c>
      <c r="Z29" s="96">
        <f t="shared" si="10"/>
        <v>88</v>
      </c>
      <c r="AA29" s="96">
        <f t="shared" si="10"/>
        <v>88</v>
      </c>
      <c r="AB29" s="96">
        <f t="shared" si="10"/>
        <v>88</v>
      </c>
      <c r="AC29" s="96">
        <f t="shared" si="10"/>
        <v>88</v>
      </c>
      <c r="AD29" s="96">
        <f t="shared" si="10"/>
        <v>88</v>
      </c>
      <c r="AE29" s="96">
        <f t="shared" si="10"/>
        <v>88</v>
      </c>
      <c r="AF29" s="96">
        <f t="shared" si="10"/>
        <v>88</v>
      </c>
      <c r="AG29" s="96">
        <f t="shared" si="10"/>
        <v>88</v>
      </c>
      <c r="AH29" s="96">
        <f t="shared" si="10"/>
        <v>88</v>
      </c>
      <c r="AI29" s="96">
        <f t="shared" si="10"/>
        <v>88</v>
      </c>
      <c r="AJ29" s="96">
        <f t="shared" si="10"/>
        <v>88</v>
      </c>
      <c r="AK29" s="96">
        <f t="shared" si="10"/>
        <v>88</v>
      </c>
      <c r="AL29" s="96">
        <f t="shared" si="10"/>
        <v>88</v>
      </c>
      <c r="AM29" s="96">
        <f t="shared" si="10"/>
        <v>88</v>
      </c>
      <c r="AN29" s="96">
        <f t="shared" si="10"/>
        <v>88</v>
      </c>
      <c r="AO29" s="96">
        <f t="shared" si="10"/>
        <v>88</v>
      </c>
      <c r="AP29" s="96">
        <f t="shared" si="10"/>
        <v>88</v>
      </c>
      <c r="AQ29" s="96">
        <f t="shared" si="10"/>
        <v>88</v>
      </c>
      <c r="AR29" s="96">
        <f t="shared" si="10"/>
        <v>88</v>
      </c>
      <c r="AS29" s="96">
        <f t="shared" si="10"/>
        <v>88</v>
      </c>
      <c r="AT29" s="96">
        <f t="shared" si="10"/>
        <v>88</v>
      </c>
      <c r="AU29" s="96">
        <f t="shared" si="10"/>
        <v>88</v>
      </c>
      <c r="AV29" s="96">
        <f t="shared" si="10"/>
        <v>88</v>
      </c>
      <c r="AW29" s="96">
        <f t="shared" si="10"/>
        <v>88</v>
      </c>
      <c r="AX29" s="96">
        <f t="shared" si="10"/>
        <v>88</v>
      </c>
      <c r="AY29" s="96">
        <f t="shared" si="10"/>
        <v>88</v>
      </c>
      <c r="AZ29" s="96">
        <f t="shared" si="10"/>
        <v>88</v>
      </c>
      <c r="BA29" s="96">
        <f t="shared" si="10"/>
        <v>88</v>
      </c>
      <c r="BB29" s="96">
        <f t="shared" si="10"/>
        <v>88</v>
      </c>
      <c r="BC29" s="96">
        <f t="shared" si="10"/>
        <v>88</v>
      </c>
      <c r="BD29" s="96">
        <f t="shared" si="10"/>
        <v>88</v>
      </c>
      <c r="BE29" s="96">
        <f t="shared" si="10"/>
        <v>88</v>
      </c>
      <c r="BF29" s="96">
        <f t="shared" si="10"/>
        <v>88</v>
      </c>
      <c r="BG29" s="96">
        <f t="shared" si="10"/>
        <v>88</v>
      </c>
      <c r="BH29" s="96">
        <f t="shared" si="10"/>
        <v>88</v>
      </c>
      <c r="BI29" s="96">
        <f t="shared" si="10"/>
        <v>88</v>
      </c>
      <c r="BJ29" s="96">
        <f t="shared" si="10"/>
        <v>88</v>
      </c>
      <c r="BK29" s="96">
        <f t="shared" si="10"/>
        <v>88</v>
      </c>
      <c r="BL29" s="96">
        <f t="shared" si="10"/>
        <v>88</v>
      </c>
      <c r="BM29" s="96">
        <f t="shared" si="10"/>
        <v>88</v>
      </c>
      <c r="BN29" s="96">
        <f t="shared" si="10"/>
        <v>88</v>
      </c>
      <c r="BO29" s="96">
        <f t="shared" si="10"/>
        <v>88</v>
      </c>
      <c r="BP29" s="96">
        <f t="shared" si="10"/>
        <v>88</v>
      </c>
      <c r="BQ29" s="96">
        <f t="shared" ref="BQ29:BZ29" si="11">BP29</f>
        <v>88</v>
      </c>
      <c r="BR29" s="96">
        <f t="shared" si="11"/>
        <v>88</v>
      </c>
      <c r="BS29" s="96">
        <f t="shared" si="11"/>
        <v>88</v>
      </c>
      <c r="BT29" s="96">
        <f t="shared" si="11"/>
        <v>88</v>
      </c>
      <c r="BU29" s="96">
        <f t="shared" si="11"/>
        <v>88</v>
      </c>
      <c r="BV29" s="96">
        <f t="shared" si="11"/>
        <v>88</v>
      </c>
      <c r="BW29" s="96">
        <f t="shared" si="11"/>
        <v>88</v>
      </c>
      <c r="BX29" s="96">
        <f t="shared" si="11"/>
        <v>88</v>
      </c>
      <c r="BY29" s="18">
        <f t="shared" si="11"/>
        <v>88</v>
      </c>
      <c r="BZ29" s="18">
        <f t="shared" si="11"/>
        <v>88</v>
      </c>
      <c r="CA29" s="1"/>
    </row>
    <row r="30" spans="1:79" ht="174.6" hidden="1" customHeight="1" thickBot="1">
      <c r="A30" s="505" t="s">
        <v>138</v>
      </c>
      <c r="B30" s="506"/>
      <c r="C30" s="98">
        <f>VLOOKUP(B4,завтрак_общ,3,FALSE)</f>
        <v>88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74.6" hidden="1" customHeight="1" thickTop="1">
      <c r="A31" s="511" t="s">
        <v>75</v>
      </c>
      <c r="B31" s="512"/>
      <c r="C31" s="20"/>
      <c r="D31" s="97">
        <f>D28*D29/1000</f>
        <v>0</v>
      </c>
      <c r="E31" s="97">
        <f t="shared" ref="E31:BP31" si="12">E28*E29/1000</f>
        <v>0</v>
      </c>
      <c r="F31" s="97">
        <f t="shared" si="12"/>
        <v>0</v>
      </c>
      <c r="G31" s="97">
        <f t="shared" si="12"/>
        <v>0</v>
      </c>
      <c r="H31" s="97">
        <f t="shared" si="12"/>
        <v>0</v>
      </c>
      <c r="I31" s="97">
        <f t="shared" si="12"/>
        <v>0</v>
      </c>
      <c r="J31" s="97">
        <f t="shared" si="12"/>
        <v>0</v>
      </c>
      <c r="K31" s="110">
        <f>K28*K29</f>
        <v>0</v>
      </c>
      <c r="L31" s="110">
        <f t="shared" si="12"/>
        <v>0.43120000000000003</v>
      </c>
      <c r="M31" s="110">
        <f t="shared" si="12"/>
        <v>0</v>
      </c>
      <c r="N31" s="110">
        <f t="shared" si="12"/>
        <v>0.14080000000000001</v>
      </c>
      <c r="O31" s="110">
        <f t="shared" si="12"/>
        <v>0</v>
      </c>
      <c r="P31" s="110">
        <f t="shared" si="12"/>
        <v>0</v>
      </c>
      <c r="Q31" s="110">
        <f>Q28*Q29</f>
        <v>0</v>
      </c>
      <c r="R31" s="110">
        <f t="shared" si="12"/>
        <v>0</v>
      </c>
      <c r="S31" s="110">
        <f>S28*S29</f>
        <v>0</v>
      </c>
      <c r="T31" s="110">
        <f t="shared" si="12"/>
        <v>0</v>
      </c>
      <c r="U31" s="110">
        <f t="shared" si="12"/>
        <v>0</v>
      </c>
      <c r="V31" s="110">
        <f t="shared" si="12"/>
        <v>0.79200000000000004</v>
      </c>
      <c r="W31" s="110">
        <f t="shared" si="12"/>
        <v>0</v>
      </c>
      <c r="X31" s="110">
        <f t="shared" si="12"/>
        <v>0.44</v>
      </c>
      <c r="Y31" s="110">
        <f t="shared" si="12"/>
        <v>0</v>
      </c>
      <c r="Z31" s="110">
        <f t="shared" si="12"/>
        <v>0</v>
      </c>
      <c r="AA31" s="110">
        <f t="shared" si="12"/>
        <v>15.84</v>
      </c>
      <c r="AB31" s="110">
        <f t="shared" si="12"/>
        <v>0</v>
      </c>
      <c r="AC31" s="110">
        <f t="shared" si="12"/>
        <v>0</v>
      </c>
      <c r="AD31" s="110">
        <f>AD28*AD29</f>
        <v>88</v>
      </c>
      <c r="AE31" s="110">
        <f>AE28*AE29</f>
        <v>0</v>
      </c>
      <c r="AF31" s="110">
        <f t="shared" si="12"/>
        <v>0</v>
      </c>
      <c r="AG31" s="110">
        <f t="shared" si="12"/>
        <v>0</v>
      </c>
      <c r="AH31" s="110">
        <f t="shared" si="12"/>
        <v>0</v>
      </c>
      <c r="AI31" s="110">
        <f t="shared" si="12"/>
        <v>0</v>
      </c>
      <c r="AJ31" s="110">
        <f t="shared" si="12"/>
        <v>0</v>
      </c>
      <c r="AK31" s="110">
        <f t="shared" si="12"/>
        <v>0</v>
      </c>
      <c r="AL31" s="110">
        <f t="shared" si="12"/>
        <v>0</v>
      </c>
      <c r="AM31" s="110">
        <f t="shared" si="12"/>
        <v>0</v>
      </c>
      <c r="AN31" s="110">
        <f t="shared" si="12"/>
        <v>0</v>
      </c>
      <c r="AO31" s="110">
        <f t="shared" si="12"/>
        <v>0</v>
      </c>
      <c r="AP31" s="110">
        <f t="shared" si="12"/>
        <v>0</v>
      </c>
      <c r="AQ31" s="110">
        <f t="shared" si="12"/>
        <v>0</v>
      </c>
      <c r="AR31" s="110">
        <f t="shared" si="12"/>
        <v>0</v>
      </c>
      <c r="AS31" s="110">
        <f t="shared" si="12"/>
        <v>0</v>
      </c>
      <c r="AT31" s="110">
        <f t="shared" si="12"/>
        <v>0.44</v>
      </c>
      <c r="AU31" s="110">
        <f t="shared" si="12"/>
        <v>0</v>
      </c>
      <c r="AV31" s="110">
        <f t="shared" si="12"/>
        <v>1.76</v>
      </c>
      <c r="AW31" s="110">
        <f t="shared" si="12"/>
        <v>0</v>
      </c>
      <c r="AX31" s="110">
        <f t="shared" si="12"/>
        <v>0</v>
      </c>
      <c r="AY31" s="110">
        <f t="shared" si="12"/>
        <v>0</v>
      </c>
      <c r="AZ31" s="110">
        <f t="shared" si="12"/>
        <v>0</v>
      </c>
      <c r="BA31" s="110">
        <f t="shared" si="12"/>
        <v>0</v>
      </c>
      <c r="BB31" s="110">
        <f t="shared" si="12"/>
        <v>0</v>
      </c>
      <c r="BC31" s="110">
        <f t="shared" si="12"/>
        <v>0</v>
      </c>
      <c r="BD31" s="110">
        <f t="shared" si="12"/>
        <v>0</v>
      </c>
      <c r="BE31" s="110">
        <f t="shared" si="12"/>
        <v>0</v>
      </c>
      <c r="BF31" s="110">
        <f t="shared" si="12"/>
        <v>0</v>
      </c>
      <c r="BG31" s="110">
        <f t="shared" si="12"/>
        <v>0</v>
      </c>
      <c r="BH31" s="110">
        <f>BH28*BH29</f>
        <v>0</v>
      </c>
      <c r="BI31" s="110">
        <f t="shared" si="12"/>
        <v>0</v>
      </c>
      <c r="BJ31" s="110">
        <f t="shared" si="12"/>
        <v>8.8000000000000007</v>
      </c>
      <c r="BK31" s="110">
        <f t="shared" si="12"/>
        <v>0.70399999999999996</v>
      </c>
      <c r="BL31" s="110">
        <f t="shared" si="12"/>
        <v>0.96799999999999997</v>
      </c>
      <c r="BM31" s="110">
        <f t="shared" si="12"/>
        <v>0</v>
      </c>
      <c r="BN31" s="110">
        <f t="shared" si="12"/>
        <v>0</v>
      </c>
      <c r="BO31" s="110">
        <f t="shared" si="12"/>
        <v>1.32</v>
      </c>
      <c r="BP31" s="110">
        <f t="shared" si="12"/>
        <v>0</v>
      </c>
      <c r="BQ31" s="110">
        <f t="shared" ref="BQ31:BY31" si="13">BQ28*BQ29/1000</f>
        <v>0</v>
      </c>
      <c r="BR31" s="110">
        <f t="shared" si="13"/>
        <v>0</v>
      </c>
      <c r="BS31" s="110">
        <f t="shared" si="13"/>
        <v>0</v>
      </c>
      <c r="BT31" s="110">
        <f t="shared" si="13"/>
        <v>0</v>
      </c>
      <c r="BU31" s="110">
        <f t="shared" si="13"/>
        <v>0</v>
      </c>
      <c r="BV31" s="110">
        <f t="shared" si="13"/>
        <v>7.04</v>
      </c>
      <c r="BW31" s="110">
        <f t="shared" si="13"/>
        <v>0</v>
      </c>
      <c r="BX31" s="110">
        <f t="shared" si="13"/>
        <v>5.28</v>
      </c>
      <c r="BY31" s="110">
        <f t="shared" si="13"/>
        <v>0</v>
      </c>
      <c r="BZ31" s="110">
        <f>BZ28*BZ29</f>
        <v>88</v>
      </c>
      <c r="CA31" s="1"/>
    </row>
    <row r="32" spans="1:79" ht="174.6" hidden="1" customHeight="1">
      <c r="A32" s="511" t="s">
        <v>64</v>
      </c>
      <c r="B32" s="51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511" t="s">
        <v>76</v>
      </c>
      <c r="B33" s="512"/>
      <c r="C33" s="94">
        <f>SUM(D33:BZ33)</f>
        <v>5368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1">
        <f t="shared" si="14"/>
        <v>0</v>
      </c>
      <c r="L33" s="111">
        <f t="shared" si="14"/>
        <v>60.368000000000002</v>
      </c>
      <c r="M33" s="111">
        <f t="shared" si="14"/>
        <v>0</v>
      </c>
      <c r="N33" s="111">
        <f t="shared" si="14"/>
        <v>1.4080000000000001</v>
      </c>
      <c r="O33" s="111">
        <f t="shared" si="14"/>
        <v>0</v>
      </c>
      <c r="P33" s="111">
        <f t="shared" si="14"/>
        <v>0</v>
      </c>
      <c r="Q33" s="111">
        <f t="shared" si="14"/>
        <v>0</v>
      </c>
      <c r="R33" s="111">
        <f t="shared" si="14"/>
        <v>0</v>
      </c>
      <c r="S33" s="111">
        <f t="shared" si="14"/>
        <v>0</v>
      </c>
      <c r="T33" s="111">
        <f t="shared" si="14"/>
        <v>0</v>
      </c>
      <c r="U33" s="111">
        <f t="shared" si="14"/>
        <v>0</v>
      </c>
      <c r="V33" s="111">
        <f t="shared" si="14"/>
        <v>102.96000000000001</v>
      </c>
      <c r="W33" s="111">
        <f t="shared" si="14"/>
        <v>0</v>
      </c>
      <c r="X33" s="111">
        <f t="shared" si="14"/>
        <v>66</v>
      </c>
      <c r="Y33" s="111">
        <f t="shared" si="14"/>
        <v>0</v>
      </c>
      <c r="Z33" s="111">
        <f t="shared" si="14"/>
        <v>0</v>
      </c>
      <c r="AA33" s="111">
        <f t="shared" si="14"/>
        <v>950.4</v>
      </c>
      <c r="AB33" s="111">
        <f t="shared" si="14"/>
        <v>0</v>
      </c>
      <c r="AC33" s="111">
        <f t="shared" si="14"/>
        <v>0</v>
      </c>
      <c r="AD33" s="111">
        <f t="shared" si="14"/>
        <v>1848</v>
      </c>
      <c r="AE33" s="111">
        <f t="shared" si="14"/>
        <v>0</v>
      </c>
      <c r="AF33" s="111">
        <f t="shared" si="14"/>
        <v>0</v>
      </c>
      <c r="AG33" s="111">
        <f t="shared" si="14"/>
        <v>0</v>
      </c>
      <c r="AH33" s="111">
        <f t="shared" si="14"/>
        <v>0</v>
      </c>
      <c r="AI33" s="111">
        <f t="shared" si="14"/>
        <v>0</v>
      </c>
      <c r="AJ33" s="111">
        <f t="shared" si="14"/>
        <v>0</v>
      </c>
      <c r="AK33" s="111">
        <f t="shared" si="14"/>
        <v>0</v>
      </c>
      <c r="AL33" s="111">
        <f t="shared" si="14"/>
        <v>0</v>
      </c>
      <c r="AM33" s="111">
        <f t="shared" si="14"/>
        <v>0</v>
      </c>
      <c r="AN33" s="111">
        <f t="shared" si="14"/>
        <v>0</v>
      </c>
      <c r="AO33" s="111">
        <f t="shared" si="14"/>
        <v>0</v>
      </c>
      <c r="AP33" s="111">
        <f t="shared" si="14"/>
        <v>0</v>
      </c>
      <c r="AQ33" s="111">
        <f t="shared" si="14"/>
        <v>0</v>
      </c>
      <c r="AR33" s="111">
        <f t="shared" si="14"/>
        <v>0</v>
      </c>
      <c r="AS33" s="111">
        <f t="shared" si="14"/>
        <v>0</v>
      </c>
      <c r="AT33" s="111">
        <f t="shared" si="14"/>
        <v>264</v>
      </c>
      <c r="AU33" s="111">
        <f t="shared" si="14"/>
        <v>0</v>
      </c>
      <c r="AV33" s="111">
        <f t="shared" si="14"/>
        <v>132</v>
      </c>
      <c r="AW33" s="111">
        <f t="shared" si="14"/>
        <v>0</v>
      </c>
      <c r="AX33" s="111">
        <f t="shared" si="14"/>
        <v>0</v>
      </c>
      <c r="AY33" s="111">
        <f t="shared" si="14"/>
        <v>0</v>
      </c>
      <c r="AZ33" s="111">
        <f t="shared" si="14"/>
        <v>0</v>
      </c>
      <c r="BA33" s="111">
        <f t="shared" si="14"/>
        <v>0</v>
      </c>
      <c r="BB33" s="111">
        <f t="shared" si="14"/>
        <v>0</v>
      </c>
      <c r="BC33" s="111">
        <f t="shared" si="14"/>
        <v>0</v>
      </c>
      <c r="BD33" s="111">
        <f t="shared" si="14"/>
        <v>0</v>
      </c>
      <c r="BE33" s="111">
        <f t="shared" si="14"/>
        <v>0</v>
      </c>
      <c r="BF33" s="111">
        <f t="shared" si="14"/>
        <v>0</v>
      </c>
      <c r="BG33" s="111">
        <f t="shared" si="14"/>
        <v>0</v>
      </c>
      <c r="BH33" s="111">
        <f t="shared" si="14"/>
        <v>0</v>
      </c>
      <c r="BI33" s="111">
        <f t="shared" si="14"/>
        <v>0</v>
      </c>
      <c r="BJ33" s="111">
        <f t="shared" si="14"/>
        <v>308</v>
      </c>
      <c r="BK33" s="111">
        <f t="shared" si="14"/>
        <v>15.488</v>
      </c>
      <c r="BL33" s="111">
        <f t="shared" si="14"/>
        <v>30.975999999999999</v>
      </c>
      <c r="BM33" s="111">
        <f t="shared" si="14"/>
        <v>0</v>
      </c>
      <c r="BN33" s="111">
        <f t="shared" si="14"/>
        <v>0</v>
      </c>
      <c r="BO33" s="111">
        <f t="shared" si="14"/>
        <v>39.6</v>
      </c>
      <c r="BP33" s="111">
        <f t="shared" si="14"/>
        <v>0</v>
      </c>
      <c r="BQ33" s="111">
        <f t="shared" ref="BQ33:BW33" si="15">BQ31*BQ32</f>
        <v>0</v>
      </c>
      <c r="BR33" s="111">
        <f t="shared" si="15"/>
        <v>0</v>
      </c>
      <c r="BS33" s="111">
        <f t="shared" si="15"/>
        <v>0</v>
      </c>
      <c r="BT33" s="111">
        <f t="shared" si="15"/>
        <v>0</v>
      </c>
      <c r="BU33" s="111">
        <f t="shared" si="15"/>
        <v>0</v>
      </c>
      <c r="BV33" s="111">
        <f>BV31*BV32</f>
        <v>633.6</v>
      </c>
      <c r="BW33" s="111">
        <f t="shared" si="15"/>
        <v>0</v>
      </c>
      <c r="BX33" s="111">
        <f>BX31*BX32</f>
        <v>211.20000000000002</v>
      </c>
      <c r="BY33" s="111">
        <f>BY31*BY32</f>
        <v>0</v>
      </c>
      <c r="BZ33" s="111">
        <f>BZ31*BZ32</f>
        <v>704</v>
      </c>
      <c r="CA33" s="1"/>
    </row>
    <row r="34" spans="1:79" ht="174.6" hidden="1" customHeight="1">
      <c r="A34" s="511" t="s">
        <v>77</v>
      </c>
      <c r="B34" s="519"/>
      <c r="C34" s="95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5" customFormat="1" ht="24" customHeight="1">
      <c r="A36" s="230"/>
      <c r="B36" s="259" t="s">
        <v>397</v>
      </c>
      <c r="D36" s="230" t="str">
        <f>IF(D21=D52,"х",FALSE)</f>
        <v>х</v>
      </c>
      <c r="E36" s="230" t="str">
        <f t="shared" ref="E36:K36" si="16">IF(E21=E52,"х",FALSE)</f>
        <v>х</v>
      </c>
      <c r="F36" s="230" t="str">
        <f t="shared" si="16"/>
        <v>х</v>
      </c>
      <c r="G36" s="230" t="str">
        <f t="shared" si="16"/>
        <v>х</v>
      </c>
      <c r="H36" s="230" t="str">
        <f t="shared" si="16"/>
        <v>х</v>
      </c>
      <c r="I36" s="230" t="str">
        <f t="shared" si="16"/>
        <v>х</v>
      </c>
      <c r="J36" s="230" t="str">
        <f t="shared" si="16"/>
        <v>х</v>
      </c>
      <c r="K36" s="230" t="str">
        <f t="shared" si="16"/>
        <v>х</v>
      </c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29"/>
    </row>
    <row r="37" spans="1:79" s="255" customFormat="1" ht="1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  <c r="CA37" s="229"/>
    </row>
    <row r="38" spans="1:79" s="255" customFormat="1" ht="159.7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  <c r="CA38" s="229"/>
    </row>
    <row r="39" spans="1:79" s="255" customFormat="1">
      <c r="A39" s="501" t="s">
        <v>101</v>
      </c>
      <c r="B39" s="543"/>
      <c r="C39" s="235"/>
      <c r="D39" s="235"/>
      <c r="E39" s="235"/>
      <c r="F39" s="235"/>
      <c r="G39" s="235"/>
      <c r="H39" s="235"/>
      <c r="I39" s="235"/>
      <c r="J39" s="235"/>
      <c r="K39" s="235"/>
      <c r="L39" s="235">
        <v>3</v>
      </c>
      <c r="M39" s="235"/>
      <c r="N39" s="235">
        <v>2.6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>
        <v>4</v>
      </c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>
        <v>42</v>
      </c>
      <c r="BB39" s="235"/>
      <c r="BC39" s="235"/>
      <c r="BD39" s="235"/>
      <c r="BE39" s="235"/>
      <c r="BF39" s="235"/>
      <c r="BG39" s="235">
        <v>1</v>
      </c>
      <c r="BH39" s="235"/>
      <c r="BI39" s="235"/>
      <c r="BJ39" s="235">
        <v>50</v>
      </c>
      <c r="BK39" s="235">
        <v>6</v>
      </c>
      <c r="BL39" s="235">
        <v>7</v>
      </c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</row>
    <row r="40" spans="1:79" s="255" customFormat="1">
      <c r="A40" s="501" t="s">
        <v>102</v>
      </c>
      <c r="B40" s="543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>
        <v>1.5</v>
      </c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>
        <v>30</v>
      </c>
      <c r="AM40" s="235"/>
      <c r="AN40" s="235"/>
      <c r="AO40" s="235"/>
      <c r="AP40" s="235"/>
      <c r="AQ40" s="235"/>
      <c r="AR40" s="235"/>
      <c r="AS40" s="235"/>
      <c r="AT40" s="235">
        <v>4</v>
      </c>
      <c r="AU40" s="235"/>
      <c r="AV40" s="235"/>
      <c r="AW40" s="235"/>
      <c r="AX40" s="235"/>
      <c r="AY40" s="235"/>
      <c r="AZ40" s="235"/>
      <c r="BA40" s="235"/>
      <c r="BB40" s="235"/>
      <c r="BC40" s="235"/>
      <c r="BD40" s="235">
        <v>53</v>
      </c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</row>
    <row r="41" spans="1:79" s="255" customFormat="1">
      <c r="A41" s="501" t="s">
        <v>103</v>
      </c>
      <c r="B41" s="543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>
        <v>1.45</v>
      </c>
      <c r="O41" s="235"/>
      <c r="P41" s="235"/>
      <c r="Q41" s="235"/>
      <c r="R41" s="235"/>
      <c r="S41" s="235"/>
      <c r="T41" s="235"/>
      <c r="U41" s="235"/>
      <c r="V41" s="235">
        <v>7</v>
      </c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>
        <v>5</v>
      </c>
      <c r="AY41" s="235"/>
      <c r="AZ41" s="235"/>
      <c r="BA41" s="235"/>
      <c r="BB41" s="235"/>
      <c r="BC41" s="235"/>
      <c r="BD41" s="235"/>
      <c r="BE41" s="235"/>
      <c r="BF41" s="235">
        <v>0</v>
      </c>
      <c r="BG41" s="235"/>
      <c r="BH41" s="235"/>
      <c r="BI41" s="235">
        <v>30</v>
      </c>
      <c r="BJ41" s="235"/>
      <c r="BK41" s="235"/>
      <c r="BL41" s="235">
        <v>14</v>
      </c>
      <c r="BM41" s="235">
        <v>10</v>
      </c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56"/>
      <c r="BZ41" s="256"/>
    </row>
    <row r="42" spans="1:79" s="255" customFormat="1">
      <c r="A42" s="501" t="s">
        <v>61</v>
      </c>
      <c r="B42" s="543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256"/>
      <c r="BZ42" s="256"/>
    </row>
    <row r="43" spans="1:79" s="255" customFormat="1">
      <c r="A43" s="501" t="s">
        <v>93</v>
      </c>
      <c r="B43" s="543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>
        <v>200</v>
      </c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56"/>
      <c r="BZ43" s="256"/>
    </row>
    <row r="44" spans="1:79" s="255" customFormat="1">
      <c r="A44" s="501" t="s">
        <v>146</v>
      </c>
      <c r="B44" s="543"/>
      <c r="C44" s="235"/>
      <c r="D44" s="235"/>
      <c r="E44" s="235"/>
      <c r="F44" s="235"/>
      <c r="G44" s="235"/>
      <c r="H44" s="235"/>
      <c r="I44" s="235"/>
      <c r="J44" s="235"/>
      <c r="K44" s="235"/>
      <c r="L44" s="235">
        <v>1.8</v>
      </c>
      <c r="M44" s="235"/>
      <c r="N44" s="235">
        <v>1</v>
      </c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>
        <v>1</v>
      </c>
      <c r="Z44" s="235"/>
      <c r="AA44" s="235"/>
      <c r="AB44" s="235"/>
      <c r="AC44" s="235">
        <v>2.5</v>
      </c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>
        <v>2</v>
      </c>
      <c r="BL44" s="235">
        <v>1</v>
      </c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>
        <v>0</v>
      </c>
      <c r="BZ44" s="256"/>
    </row>
    <row r="45" spans="1:79" s="255" customFormat="1">
      <c r="A45" s="544" t="s">
        <v>114</v>
      </c>
      <c r="B45" s="543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>
        <v>1</v>
      </c>
    </row>
    <row r="46" spans="1:79" s="255" customForma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  <c r="CA46" s="229"/>
    </row>
    <row r="47" spans="1:79" s="255" customFormat="1" ht="174.6" hidden="1" customHeight="1">
      <c r="A47" s="501"/>
      <c r="B47" s="502"/>
      <c r="C47" s="235"/>
      <c r="D47" s="235">
        <f t="shared" ref="D47:AI47" si="17">SUM(D39:D45)</f>
        <v>0</v>
      </c>
      <c r="E47" s="235">
        <f t="shared" si="17"/>
        <v>0</v>
      </c>
      <c r="F47" s="235">
        <f t="shared" si="17"/>
        <v>0</v>
      </c>
      <c r="G47" s="235">
        <f t="shared" si="17"/>
        <v>0</v>
      </c>
      <c r="H47" s="235">
        <f t="shared" si="17"/>
        <v>0</v>
      </c>
      <c r="I47" s="235">
        <f t="shared" si="17"/>
        <v>0</v>
      </c>
      <c r="J47" s="235">
        <f t="shared" si="17"/>
        <v>0</v>
      </c>
      <c r="K47" s="235">
        <f t="shared" si="17"/>
        <v>0</v>
      </c>
      <c r="L47" s="235">
        <f t="shared" si="17"/>
        <v>4.8</v>
      </c>
      <c r="M47" s="235">
        <f t="shared" si="17"/>
        <v>0</v>
      </c>
      <c r="N47" s="235">
        <f t="shared" si="17"/>
        <v>6.55</v>
      </c>
      <c r="O47" s="235">
        <f t="shared" si="17"/>
        <v>0</v>
      </c>
      <c r="P47" s="235">
        <f t="shared" si="17"/>
        <v>0</v>
      </c>
      <c r="Q47" s="235">
        <f t="shared" si="17"/>
        <v>0</v>
      </c>
      <c r="R47" s="235">
        <f t="shared" si="17"/>
        <v>0</v>
      </c>
      <c r="S47" s="235">
        <f t="shared" si="17"/>
        <v>0</v>
      </c>
      <c r="T47" s="235">
        <f t="shared" si="17"/>
        <v>0</v>
      </c>
      <c r="U47" s="235">
        <f t="shared" si="17"/>
        <v>0</v>
      </c>
      <c r="V47" s="235">
        <f t="shared" si="17"/>
        <v>7</v>
      </c>
      <c r="W47" s="235">
        <f t="shared" si="17"/>
        <v>0</v>
      </c>
      <c r="X47" s="235">
        <f t="shared" si="17"/>
        <v>0</v>
      </c>
      <c r="Y47" s="235">
        <f t="shared" si="17"/>
        <v>1</v>
      </c>
      <c r="Z47" s="235">
        <f t="shared" si="17"/>
        <v>0</v>
      </c>
      <c r="AA47" s="235">
        <f t="shared" si="17"/>
        <v>0</v>
      </c>
      <c r="AB47" s="235">
        <f t="shared" si="17"/>
        <v>200</v>
      </c>
      <c r="AC47" s="235">
        <f t="shared" si="17"/>
        <v>6.5</v>
      </c>
      <c r="AD47" s="235">
        <f t="shared" si="17"/>
        <v>0</v>
      </c>
      <c r="AE47" s="235">
        <f t="shared" si="17"/>
        <v>0</v>
      </c>
      <c r="AF47" s="235">
        <f t="shared" si="17"/>
        <v>0</v>
      </c>
      <c r="AG47" s="235">
        <f t="shared" si="17"/>
        <v>0</v>
      </c>
      <c r="AH47" s="235">
        <f t="shared" si="17"/>
        <v>0</v>
      </c>
      <c r="AI47" s="235">
        <f t="shared" si="17"/>
        <v>0</v>
      </c>
      <c r="AJ47" s="235">
        <f t="shared" ref="AJ47:BZ47" si="18">SUM(AJ39:AJ45)</f>
        <v>0</v>
      </c>
      <c r="AK47" s="235">
        <f t="shared" si="18"/>
        <v>0</v>
      </c>
      <c r="AL47" s="235">
        <f t="shared" si="18"/>
        <v>30</v>
      </c>
      <c r="AM47" s="235">
        <f t="shared" si="18"/>
        <v>0</v>
      </c>
      <c r="AN47" s="235">
        <f t="shared" si="18"/>
        <v>0</v>
      </c>
      <c r="AO47" s="235">
        <f t="shared" si="18"/>
        <v>0</v>
      </c>
      <c r="AP47" s="235">
        <f t="shared" si="18"/>
        <v>0</v>
      </c>
      <c r="AQ47" s="235">
        <f t="shared" si="18"/>
        <v>0</v>
      </c>
      <c r="AR47" s="235">
        <f t="shared" si="18"/>
        <v>0</v>
      </c>
      <c r="AS47" s="235">
        <f t="shared" si="18"/>
        <v>0</v>
      </c>
      <c r="AT47" s="235">
        <f t="shared" si="18"/>
        <v>4</v>
      </c>
      <c r="AU47" s="235">
        <f t="shared" si="18"/>
        <v>0</v>
      </c>
      <c r="AV47" s="235">
        <f t="shared" si="18"/>
        <v>0</v>
      </c>
      <c r="AW47" s="235">
        <f t="shared" si="18"/>
        <v>0</v>
      </c>
      <c r="AX47" s="235">
        <f t="shared" si="18"/>
        <v>5</v>
      </c>
      <c r="AY47" s="235">
        <f t="shared" si="18"/>
        <v>0</v>
      </c>
      <c r="AZ47" s="235">
        <f t="shared" si="18"/>
        <v>0</v>
      </c>
      <c r="BA47" s="235">
        <f t="shared" si="18"/>
        <v>42</v>
      </c>
      <c r="BB47" s="235">
        <f t="shared" si="18"/>
        <v>0</v>
      </c>
      <c r="BC47" s="235">
        <f t="shared" si="18"/>
        <v>0</v>
      </c>
      <c r="BD47" s="235">
        <f t="shared" si="18"/>
        <v>53</v>
      </c>
      <c r="BE47" s="235">
        <f t="shared" si="18"/>
        <v>0</v>
      </c>
      <c r="BF47" s="235">
        <f t="shared" si="18"/>
        <v>0</v>
      </c>
      <c r="BG47" s="235">
        <f t="shared" si="18"/>
        <v>1</v>
      </c>
      <c r="BH47" s="235">
        <f t="shared" si="18"/>
        <v>0</v>
      </c>
      <c r="BI47" s="235">
        <f t="shared" si="18"/>
        <v>30</v>
      </c>
      <c r="BJ47" s="235">
        <f t="shared" si="18"/>
        <v>50</v>
      </c>
      <c r="BK47" s="235">
        <f t="shared" si="18"/>
        <v>8</v>
      </c>
      <c r="BL47" s="235">
        <f t="shared" si="18"/>
        <v>22</v>
      </c>
      <c r="BM47" s="235">
        <f t="shared" si="18"/>
        <v>10</v>
      </c>
      <c r="BN47" s="235">
        <f t="shared" si="18"/>
        <v>0</v>
      </c>
      <c r="BO47" s="235">
        <f t="shared" si="18"/>
        <v>0</v>
      </c>
      <c r="BP47" s="235">
        <f t="shared" si="18"/>
        <v>0</v>
      </c>
      <c r="BQ47" s="235">
        <f t="shared" si="18"/>
        <v>0</v>
      </c>
      <c r="BR47" s="235">
        <f t="shared" si="18"/>
        <v>0</v>
      </c>
      <c r="BS47" s="235">
        <f t="shared" si="18"/>
        <v>0</v>
      </c>
      <c r="BT47" s="235">
        <f t="shared" si="18"/>
        <v>0</v>
      </c>
      <c r="BU47" s="235">
        <f t="shared" si="18"/>
        <v>0</v>
      </c>
      <c r="BV47" s="235">
        <f t="shared" si="18"/>
        <v>0</v>
      </c>
      <c r="BW47" s="235">
        <f t="shared" si="18"/>
        <v>0</v>
      </c>
      <c r="BX47" s="235">
        <f t="shared" si="18"/>
        <v>60</v>
      </c>
      <c r="BY47" s="256">
        <f t="shared" si="18"/>
        <v>0</v>
      </c>
      <c r="BZ47" s="256">
        <f t="shared" si="18"/>
        <v>1</v>
      </c>
      <c r="CA47" s="229"/>
    </row>
    <row r="48" spans="1:79" s="255" customFormat="1" ht="174.6" hidden="1" customHeight="1">
      <c r="A48" s="503" t="s">
        <v>74</v>
      </c>
      <c r="B48" s="504"/>
      <c r="C48" s="235">
        <f>C49</f>
        <v>44</v>
      </c>
      <c r="D48" s="235">
        <f t="shared" ref="D48:BO48" si="19">C48</f>
        <v>44</v>
      </c>
      <c r="E48" s="235">
        <f t="shared" si="19"/>
        <v>44</v>
      </c>
      <c r="F48" s="235">
        <f t="shared" si="19"/>
        <v>44</v>
      </c>
      <c r="G48" s="235">
        <f t="shared" si="19"/>
        <v>44</v>
      </c>
      <c r="H48" s="235">
        <f t="shared" si="19"/>
        <v>44</v>
      </c>
      <c r="I48" s="235">
        <f t="shared" si="19"/>
        <v>44</v>
      </c>
      <c r="J48" s="235">
        <f t="shared" si="19"/>
        <v>44</v>
      </c>
      <c r="K48" s="235">
        <f t="shared" si="19"/>
        <v>44</v>
      </c>
      <c r="L48" s="235">
        <f t="shared" si="19"/>
        <v>44</v>
      </c>
      <c r="M48" s="235">
        <f t="shared" si="19"/>
        <v>44</v>
      </c>
      <c r="N48" s="235">
        <f t="shared" si="19"/>
        <v>44</v>
      </c>
      <c r="O48" s="235">
        <f t="shared" si="19"/>
        <v>44</v>
      </c>
      <c r="P48" s="235">
        <f t="shared" si="19"/>
        <v>44</v>
      </c>
      <c r="Q48" s="235">
        <f t="shared" si="19"/>
        <v>44</v>
      </c>
      <c r="R48" s="235">
        <f t="shared" si="19"/>
        <v>44</v>
      </c>
      <c r="S48" s="235">
        <f t="shared" si="19"/>
        <v>44</v>
      </c>
      <c r="T48" s="235">
        <f t="shared" si="19"/>
        <v>44</v>
      </c>
      <c r="U48" s="235">
        <f t="shared" si="19"/>
        <v>44</v>
      </c>
      <c r="V48" s="235">
        <f t="shared" si="19"/>
        <v>44</v>
      </c>
      <c r="W48" s="235">
        <f t="shared" si="19"/>
        <v>44</v>
      </c>
      <c r="X48" s="235">
        <f t="shared" si="19"/>
        <v>44</v>
      </c>
      <c r="Y48" s="235">
        <f t="shared" si="19"/>
        <v>44</v>
      </c>
      <c r="Z48" s="235">
        <f t="shared" si="19"/>
        <v>44</v>
      </c>
      <c r="AA48" s="235">
        <f t="shared" si="19"/>
        <v>44</v>
      </c>
      <c r="AB48" s="235">
        <f t="shared" si="19"/>
        <v>44</v>
      </c>
      <c r="AC48" s="235">
        <f t="shared" si="19"/>
        <v>44</v>
      </c>
      <c r="AD48" s="235">
        <f t="shared" si="19"/>
        <v>44</v>
      </c>
      <c r="AE48" s="235">
        <f t="shared" si="19"/>
        <v>44</v>
      </c>
      <c r="AF48" s="235">
        <f t="shared" si="19"/>
        <v>44</v>
      </c>
      <c r="AG48" s="235">
        <f t="shared" si="19"/>
        <v>44</v>
      </c>
      <c r="AH48" s="235">
        <f t="shared" si="19"/>
        <v>44</v>
      </c>
      <c r="AI48" s="235">
        <f t="shared" si="19"/>
        <v>44</v>
      </c>
      <c r="AJ48" s="235">
        <f t="shared" si="19"/>
        <v>44</v>
      </c>
      <c r="AK48" s="235">
        <f t="shared" si="19"/>
        <v>44</v>
      </c>
      <c r="AL48" s="235">
        <f t="shared" si="19"/>
        <v>44</v>
      </c>
      <c r="AM48" s="235">
        <f t="shared" si="19"/>
        <v>44</v>
      </c>
      <c r="AN48" s="235">
        <f t="shared" si="19"/>
        <v>44</v>
      </c>
      <c r="AO48" s="235">
        <f t="shared" si="19"/>
        <v>44</v>
      </c>
      <c r="AP48" s="235">
        <f t="shared" si="19"/>
        <v>44</v>
      </c>
      <c r="AQ48" s="235">
        <f t="shared" si="19"/>
        <v>44</v>
      </c>
      <c r="AR48" s="235">
        <f t="shared" si="19"/>
        <v>44</v>
      </c>
      <c r="AS48" s="235">
        <f t="shared" si="19"/>
        <v>44</v>
      </c>
      <c r="AT48" s="235">
        <f t="shared" si="19"/>
        <v>44</v>
      </c>
      <c r="AU48" s="235">
        <f t="shared" si="19"/>
        <v>44</v>
      </c>
      <c r="AV48" s="235">
        <f t="shared" si="19"/>
        <v>44</v>
      </c>
      <c r="AW48" s="235">
        <f t="shared" si="19"/>
        <v>44</v>
      </c>
      <c r="AX48" s="235">
        <f t="shared" si="19"/>
        <v>44</v>
      </c>
      <c r="AY48" s="235">
        <f t="shared" si="19"/>
        <v>44</v>
      </c>
      <c r="AZ48" s="235">
        <f t="shared" si="19"/>
        <v>44</v>
      </c>
      <c r="BA48" s="235">
        <f t="shared" si="19"/>
        <v>44</v>
      </c>
      <c r="BB48" s="235">
        <f t="shared" si="19"/>
        <v>44</v>
      </c>
      <c r="BC48" s="235">
        <f t="shared" si="19"/>
        <v>44</v>
      </c>
      <c r="BD48" s="235">
        <f t="shared" si="19"/>
        <v>44</v>
      </c>
      <c r="BE48" s="235">
        <f t="shared" si="19"/>
        <v>44</v>
      </c>
      <c r="BF48" s="235">
        <f t="shared" si="19"/>
        <v>44</v>
      </c>
      <c r="BG48" s="235">
        <f t="shared" si="19"/>
        <v>44</v>
      </c>
      <c r="BH48" s="235">
        <f t="shared" si="19"/>
        <v>44</v>
      </c>
      <c r="BI48" s="235">
        <f t="shared" si="19"/>
        <v>44</v>
      </c>
      <c r="BJ48" s="235">
        <f t="shared" si="19"/>
        <v>44</v>
      </c>
      <c r="BK48" s="235">
        <f t="shared" si="19"/>
        <v>44</v>
      </c>
      <c r="BL48" s="235">
        <f t="shared" si="19"/>
        <v>44</v>
      </c>
      <c r="BM48" s="235">
        <f t="shared" si="19"/>
        <v>44</v>
      </c>
      <c r="BN48" s="235">
        <f t="shared" si="19"/>
        <v>44</v>
      </c>
      <c r="BO48" s="235">
        <f t="shared" si="19"/>
        <v>44</v>
      </c>
      <c r="BP48" s="235">
        <f t="shared" ref="BP48:BZ48" si="20">BO48</f>
        <v>44</v>
      </c>
      <c r="BQ48" s="235">
        <f t="shared" si="20"/>
        <v>44</v>
      </c>
      <c r="BR48" s="235">
        <f t="shared" si="20"/>
        <v>44</v>
      </c>
      <c r="BS48" s="235">
        <f t="shared" si="20"/>
        <v>44</v>
      </c>
      <c r="BT48" s="235">
        <f t="shared" si="20"/>
        <v>44</v>
      </c>
      <c r="BU48" s="235">
        <f t="shared" si="20"/>
        <v>44</v>
      </c>
      <c r="BV48" s="235">
        <f t="shared" si="20"/>
        <v>44</v>
      </c>
      <c r="BW48" s="235">
        <f t="shared" si="20"/>
        <v>44</v>
      </c>
      <c r="BX48" s="235">
        <f t="shared" si="20"/>
        <v>44</v>
      </c>
      <c r="BY48" s="257">
        <f t="shared" si="20"/>
        <v>44</v>
      </c>
      <c r="BZ48" s="257">
        <f t="shared" si="20"/>
        <v>44</v>
      </c>
      <c r="CA48" s="229"/>
    </row>
    <row r="49" spans="1:79" s="255" customFormat="1" ht="20.25" thickBot="1">
      <c r="A49" s="498" t="s">
        <v>74</v>
      </c>
      <c r="B49" s="499"/>
      <c r="C49" s="254">
        <f>VLOOKUP(B4,Фактически_присутствующих,3,FALSE)</f>
        <v>44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  <c r="CA49" s="229"/>
    </row>
    <row r="50" spans="1:79" s="255" customFormat="1" ht="15.75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21">L47*L48/1000</f>
        <v>0.2112</v>
      </c>
      <c r="M50" s="239">
        <f t="shared" si="21"/>
        <v>0</v>
      </c>
      <c r="N50" s="239">
        <f t="shared" si="21"/>
        <v>0.28820000000000001</v>
      </c>
      <c r="O50" s="239">
        <f t="shared" si="21"/>
        <v>0</v>
      </c>
      <c r="P50" s="239">
        <f t="shared" si="21"/>
        <v>0</v>
      </c>
      <c r="Q50" s="239">
        <f t="shared" si="21"/>
        <v>0</v>
      </c>
      <c r="R50" s="239">
        <f t="shared" si="21"/>
        <v>0</v>
      </c>
      <c r="S50" s="239">
        <f t="shared" si="21"/>
        <v>0</v>
      </c>
      <c r="T50" s="239">
        <f t="shared" si="21"/>
        <v>0</v>
      </c>
      <c r="U50" s="239">
        <f t="shared" si="21"/>
        <v>0</v>
      </c>
      <c r="V50" s="239">
        <f t="shared" si="21"/>
        <v>0.308</v>
      </c>
      <c r="W50" s="239">
        <f t="shared" si="21"/>
        <v>0</v>
      </c>
      <c r="X50" s="239">
        <f t="shared" si="21"/>
        <v>0</v>
      </c>
      <c r="Y50" s="239">
        <f t="shared" si="21"/>
        <v>4.3999999999999997E-2</v>
      </c>
      <c r="Z50" s="239">
        <f t="shared" si="21"/>
        <v>0</v>
      </c>
      <c r="AA50" s="239">
        <f t="shared" si="21"/>
        <v>0</v>
      </c>
      <c r="AB50" s="239">
        <f t="shared" si="21"/>
        <v>8.8000000000000007</v>
      </c>
      <c r="AC50" s="239">
        <f t="shared" si="21"/>
        <v>0.28599999999999998</v>
      </c>
      <c r="AD50" s="239">
        <f>AD47*AD48</f>
        <v>0</v>
      </c>
      <c r="AE50" s="239">
        <f t="shared" si="21"/>
        <v>0</v>
      </c>
      <c r="AF50" s="239">
        <f t="shared" si="21"/>
        <v>0</v>
      </c>
      <c r="AG50" s="239">
        <f t="shared" si="21"/>
        <v>0</v>
      </c>
      <c r="AH50" s="239">
        <f t="shared" si="21"/>
        <v>0</v>
      </c>
      <c r="AI50" s="239">
        <f t="shared" si="21"/>
        <v>0</v>
      </c>
      <c r="AJ50" s="239">
        <f t="shared" si="21"/>
        <v>0</v>
      </c>
      <c r="AK50" s="239">
        <f t="shared" si="21"/>
        <v>0</v>
      </c>
      <c r="AL50" s="239">
        <f t="shared" si="21"/>
        <v>1.32</v>
      </c>
      <c r="AM50" s="239">
        <f t="shared" si="21"/>
        <v>0</v>
      </c>
      <c r="AN50" s="239">
        <f t="shared" si="21"/>
        <v>0</v>
      </c>
      <c r="AO50" s="239">
        <f t="shared" si="21"/>
        <v>0</v>
      </c>
      <c r="AP50" s="239">
        <f t="shared" si="21"/>
        <v>0</v>
      </c>
      <c r="AQ50" s="239">
        <f t="shared" si="21"/>
        <v>0</v>
      </c>
      <c r="AR50" s="239">
        <f t="shared" si="21"/>
        <v>0</v>
      </c>
      <c r="AS50" s="239">
        <f t="shared" si="21"/>
        <v>0</v>
      </c>
      <c r="AT50" s="239">
        <f t="shared" si="21"/>
        <v>0.17599999999999999</v>
      </c>
      <c r="AU50" s="239">
        <f t="shared" si="21"/>
        <v>0</v>
      </c>
      <c r="AV50" s="239">
        <f t="shared" si="21"/>
        <v>0</v>
      </c>
      <c r="AW50" s="239">
        <f t="shared" si="21"/>
        <v>0</v>
      </c>
      <c r="AX50" s="239">
        <f t="shared" si="21"/>
        <v>0.22</v>
      </c>
      <c r="AY50" s="239">
        <f t="shared" si="21"/>
        <v>0</v>
      </c>
      <c r="AZ50" s="239">
        <f t="shared" si="21"/>
        <v>0</v>
      </c>
      <c r="BA50" s="239">
        <f t="shared" si="21"/>
        <v>1.8480000000000001</v>
      </c>
      <c r="BB50" s="239">
        <f t="shared" si="21"/>
        <v>0</v>
      </c>
      <c r="BC50" s="239">
        <f t="shared" si="21"/>
        <v>0</v>
      </c>
      <c r="BD50" s="239">
        <f t="shared" si="21"/>
        <v>2.3319999999999999</v>
      </c>
      <c r="BE50" s="239">
        <f t="shared" si="21"/>
        <v>0</v>
      </c>
      <c r="BF50" s="239">
        <f t="shared" si="21"/>
        <v>0</v>
      </c>
      <c r="BG50" s="239">
        <f t="shared" si="21"/>
        <v>4.3999999999999997E-2</v>
      </c>
      <c r="BH50" s="239">
        <f t="shared" si="21"/>
        <v>0</v>
      </c>
      <c r="BI50" s="239">
        <f t="shared" si="21"/>
        <v>1.32</v>
      </c>
      <c r="BJ50" s="239">
        <f t="shared" si="21"/>
        <v>2.2000000000000002</v>
      </c>
      <c r="BK50" s="239">
        <f t="shared" si="21"/>
        <v>0.35199999999999998</v>
      </c>
      <c r="BL50" s="239">
        <f t="shared" si="21"/>
        <v>0.96799999999999997</v>
      </c>
      <c r="BM50" s="239">
        <f t="shared" si="21"/>
        <v>0.44</v>
      </c>
      <c r="BN50" s="239">
        <f t="shared" si="21"/>
        <v>0</v>
      </c>
      <c r="BO50" s="239">
        <f t="shared" si="21"/>
        <v>0</v>
      </c>
      <c r="BP50" s="239">
        <f t="shared" si="21"/>
        <v>0</v>
      </c>
      <c r="BQ50" s="239">
        <f t="shared" si="21"/>
        <v>0</v>
      </c>
      <c r="BR50" s="239">
        <f t="shared" si="21"/>
        <v>0</v>
      </c>
      <c r="BS50" s="239">
        <f t="shared" si="21"/>
        <v>0</v>
      </c>
      <c r="BT50" s="239">
        <f t="shared" si="21"/>
        <v>0</v>
      </c>
      <c r="BU50" s="239">
        <f t="shared" si="21"/>
        <v>0</v>
      </c>
      <c r="BV50" s="239">
        <f t="shared" si="21"/>
        <v>0</v>
      </c>
      <c r="BW50" s="239">
        <f t="shared" si="21"/>
        <v>0</v>
      </c>
      <c r="BX50" s="239">
        <f t="shared" ref="BX50:BY50" si="22">BX47*BX48/1000</f>
        <v>2.64</v>
      </c>
      <c r="BY50" s="237">
        <f t="shared" si="22"/>
        <v>0</v>
      </c>
      <c r="BZ50" s="237">
        <f>BZ47*BZ48</f>
        <v>44</v>
      </c>
      <c r="CA50" s="229"/>
    </row>
    <row r="51" spans="1:79" s="255" customForma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  <c r="CA51" s="229"/>
    </row>
    <row r="52" spans="1:79" s="255" customFormat="1">
      <c r="A52" s="498" t="s">
        <v>76</v>
      </c>
      <c r="B52" s="499"/>
      <c r="C52" s="241">
        <f>SUM(D52:BZ52)</f>
        <v>2684</v>
      </c>
      <c r="D52" s="242">
        <f t="shared" ref="D52:BZ52" si="23">D50*D51</f>
        <v>0</v>
      </c>
      <c r="E52" s="242">
        <f t="shared" si="23"/>
        <v>0</v>
      </c>
      <c r="F52" s="238">
        <f t="shared" si="23"/>
        <v>0</v>
      </c>
      <c r="G52" s="239">
        <f t="shared" si="23"/>
        <v>0</v>
      </c>
      <c r="H52" s="239">
        <f t="shared" si="23"/>
        <v>0</v>
      </c>
      <c r="I52" s="239">
        <f t="shared" si="23"/>
        <v>0</v>
      </c>
      <c r="J52" s="239">
        <f t="shared" si="23"/>
        <v>0</v>
      </c>
      <c r="K52" s="239">
        <f t="shared" si="23"/>
        <v>0</v>
      </c>
      <c r="L52" s="239">
        <f t="shared" si="23"/>
        <v>29.568000000000001</v>
      </c>
      <c r="M52" s="239">
        <f t="shared" si="23"/>
        <v>0</v>
      </c>
      <c r="N52" s="239">
        <f t="shared" si="23"/>
        <v>2.8820000000000001</v>
      </c>
      <c r="O52" s="239">
        <f t="shared" si="23"/>
        <v>0</v>
      </c>
      <c r="P52" s="239">
        <f t="shared" si="23"/>
        <v>0</v>
      </c>
      <c r="Q52" s="239">
        <f t="shared" si="23"/>
        <v>0</v>
      </c>
      <c r="R52" s="239">
        <f t="shared" si="23"/>
        <v>0</v>
      </c>
      <c r="S52" s="239">
        <f t="shared" si="23"/>
        <v>0</v>
      </c>
      <c r="T52" s="239">
        <f t="shared" si="23"/>
        <v>0</v>
      </c>
      <c r="U52" s="239">
        <f t="shared" si="23"/>
        <v>0</v>
      </c>
      <c r="V52" s="239">
        <f t="shared" si="23"/>
        <v>40.04</v>
      </c>
      <c r="W52" s="239">
        <f t="shared" si="23"/>
        <v>0</v>
      </c>
      <c r="X52" s="239">
        <f t="shared" si="23"/>
        <v>0</v>
      </c>
      <c r="Y52" s="239">
        <f t="shared" si="23"/>
        <v>1.7599999999999998</v>
      </c>
      <c r="Z52" s="239">
        <f t="shared" si="23"/>
        <v>0</v>
      </c>
      <c r="AA52" s="239">
        <f t="shared" si="23"/>
        <v>0</v>
      </c>
      <c r="AB52" s="239">
        <f t="shared" si="23"/>
        <v>616</v>
      </c>
      <c r="AC52" s="239">
        <f t="shared" si="23"/>
        <v>47.19</v>
      </c>
      <c r="AD52" s="239">
        <f t="shared" si="23"/>
        <v>0</v>
      </c>
      <c r="AE52" s="239">
        <f t="shared" si="23"/>
        <v>0</v>
      </c>
      <c r="AF52" s="239">
        <f t="shared" si="23"/>
        <v>0</v>
      </c>
      <c r="AG52" s="239">
        <f t="shared" si="23"/>
        <v>0</v>
      </c>
      <c r="AH52" s="239">
        <f t="shared" si="23"/>
        <v>0</v>
      </c>
      <c r="AI52" s="239">
        <f t="shared" si="23"/>
        <v>0</v>
      </c>
      <c r="AJ52" s="239">
        <f t="shared" si="23"/>
        <v>0</v>
      </c>
      <c r="AK52" s="239">
        <f t="shared" si="23"/>
        <v>0</v>
      </c>
      <c r="AL52" s="239">
        <f t="shared" si="23"/>
        <v>72.600000000000009</v>
      </c>
      <c r="AM52" s="239">
        <f t="shared" si="23"/>
        <v>0</v>
      </c>
      <c r="AN52" s="239">
        <f t="shared" si="23"/>
        <v>0</v>
      </c>
      <c r="AO52" s="239">
        <f t="shared" si="23"/>
        <v>0</v>
      </c>
      <c r="AP52" s="239">
        <f t="shared" si="23"/>
        <v>0</v>
      </c>
      <c r="AQ52" s="239">
        <f t="shared" si="23"/>
        <v>0</v>
      </c>
      <c r="AR52" s="239">
        <f t="shared" si="23"/>
        <v>0</v>
      </c>
      <c r="AS52" s="239">
        <f t="shared" si="23"/>
        <v>0</v>
      </c>
      <c r="AT52" s="239">
        <f t="shared" si="23"/>
        <v>105.6</v>
      </c>
      <c r="AU52" s="239">
        <f t="shared" si="23"/>
        <v>0</v>
      </c>
      <c r="AV52" s="239">
        <f t="shared" si="23"/>
        <v>0</v>
      </c>
      <c r="AW52" s="239">
        <f t="shared" si="23"/>
        <v>0</v>
      </c>
      <c r="AX52" s="239">
        <f t="shared" si="23"/>
        <v>60.28</v>
      </c>
      <c r="AY52" s="239">
        <f t="shared" si="23"/>
        <v>0</v>
      </c>
      <c r="AZ52" s="239">
        <f t="shared" si="23"/>
        <v>0</v>
      </c>
      <c r="BA52" s="239">
        <f t="shared" si="23"/>
        <v>332.64000000000004</v>
      </c>
      <c r="BB52" s="239">
        <f t="shared" si="23"/>
        <v>0</v>
      </c>
      <c r="BC52" s="239">
        <f t="shared" si="23"/>
        <v>0</v>
      </c>
      <c r="BD52" s="239">
        <f t="shared" si="23"/>
        <v>699.59999999999991</v>
      </c>
      <c r="BE52" s="239">
        <f t="shared" si="23"/>
        <v>0</v>
      </c>
      <c r="BF52" s="239">
        <f t="shared" si="23"/>
        <v>0</v>
      </c>
      <c r="BG52" s="239">
        <f t="shared" si="23"/>
        <v>13.2</v>
      </c>
      <c r="BH52" s="239">
        <f t="shared" si="23"/>
        <v>0</v>
      </c>
      <c r="BI52" s="239">
        <f t="shared" si="23"/>
        <v>27.720000000000002</v>
      </c>
      <c r="BJ52" s="239">
        <f t="shared" si="23"/>
        <v>77</v>
      </c>
      <c r="BK52" s="239">
        <f t="shared" si="23"/>
        <v>7.7439999999999998</v>
      </c>
      <c r="BL52" s="239">
        <f t="shared" si="23"/>
        <v>30.975999999999999</v>
      </c>
      <c r="BM52" s="239">
        <f t="shared" si="23"/>
        <v>61.6</v>
      </c>
      <c r="BN52" s="239">
        <f t="shared" si="23"/>
        <v>0</v>
      </c>
      <c r="BO52" s="239">
        <f t="shared" si="23"/>
        <v>0</v>
      </c>
      <c r="BP52" s="239">
        <f t="shared" si="23"/>
        <v>0</v>
      </c>
      <c r="BQ52" s="239">
        <f t="shared" si="23"/>
        <v>0</v>
      </c>
      <c r="BR52" s="239">
        <f t="shared" si="23"/>
        <v>0</v>
      </c>
      <c r="BS52" s="239">
        <f t="shared" si="23"/>
        <v>0</v>
      </c>
      <c r="BT52" s="239">
        <f t="shared" si="23"/>
        <v>0</v>
      </c>
      <c r="BU52" s="239">
        <f t="shared" si="23"/>
        <v>0</v>
      </c>
      <c r="BV52" s="239">
        <f t="shared" si="23"/>
        <v>0</v>
      </c>
      <c r="BW52" s="239">
        <f t="shared" si="23"/>
        <v>0</v>
      </c>
      <c r="BX52" s="239">
        <f t="shared" si="23"/>
        <v>105.60000000000001</v>
      </c>
      <c r="BY52" s="242">
        <f t="shared" si="23"/>
        <v>0</v>
      </c>
      <c r="BZ52" s="242">
        <f t="shared" si="23"/>
        <v>352</v>
      </c>
      <c r="CA52" s="229"/>
    </row>
    <row r="53" spans="1:79" s="255" customFormat="1" ht="15.75" customHeight="1">
      <c r="A53" s="498" t="s">
        <v>77</v>
      </c>
      <c r="B53" s="499"/>
      <c r="C53" s="243">
        <f>C52/C49</f>
        <v>61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</row>
    <row r="54" spans="1:79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5" customFormat="1" hidden="1">
      <c r="A55" s="501"/>
      <c r="B55" s="502"/>
      <c r="C55" s="235"/>
      <c r="D55" s="235">
        <f t="shared" ref="D55:K55" si="24">SUM(D39:D45)</f>
        <v>0</v>
      </c>
      <c r="E55" s="235">
        <f t="shared" si="24"/>
        <v>0</v>
      </c>
      <c r="F55" s="235">
        <f t="shared" si="24"/>
        <v>0</v>
      </c>
      <c r="G55" s="235">
        <f t="shared" si="24"/>
        <v>0</v>
      </c>
      <c r="H55" s="235">
        <f t="shared" si="24"/>
        <v>0</v>
      </c>
      <c r="I55" s="235">
        <f t="shared" si="24"/>
        <v>0</v>
      </c>
      <c r="J55" s="235">
        <f t="shared" si="24"/>
        <v>0</v>
      </c>
      <c r="K55" s="235">
        <f t="shared" si="24"/>
        <v>0</v>
      </c>
      <c r="L55" s="235">
        <f>SUM(L39:L45)</f>
        <v>4.8</v>
      </c>
      <c r="M55" s="235">
        <f t="shared" ref="M55:BW55" si="25">SUM(M39:M45)</f>
        <v>0</v>
      </c>
      <c r="N55" s="235">
        <f t="shared" si="25"/>
        <v>6.55</v>
      </c>
      <c r="O55" s="235">
        <f t="shared" si="25"/>
        <v>0</v>
      </c>
      <c r="P55" s="235">
        <f t="shared" si="25"/>
        <v>0</v>
      </c>
      <c r="Q55" s="235">
        <f t="shared" si="25"/>
        <v>0</v>
      </c>
      <c r="R55" s="235">
        <f t="shared" si="25"/>
        <v>0</v>
      </c>
      <c r="S55" s="235">
        <f t="shared" si="25"/>
        <v>0</v>
      </c>
      <c r="T55" s="235">
        <f t="shared" si="25"/>
        <v>0</v>
      </c>
      <c r="U55" s="235">
        <f t="shared" si="25"/>
        <v>0</v>
      </c>
      <c r="V55" s="235">
        <f t="shared" si="25"/>
        <v>7</v>
      </c>
      <c r="W55" s="235">
        <f t="shared" si="25"/>
        <v>0</v>
      </c>
      <c r="X55" s="235">
        <f t="shared" si="25"/>
        <v>0</v>
      </c>
      <c r="Y55" s="235">
        <f t="shared" si="25"/>
        <v>1</v>
      </c>
      <c r="Z55" s="235">
        <f t="shared" si="25"/>
        <v>0</v>
      </c>
      <c r="AA55" s="235">
        <f t="shared" si="25"/>
        <v>0</v>
      </c>
      <c r="AB55" s="235">
        <f t="shared" si="25"/>
        <v>200</v>
      </c>
      <c r="AC55" s="235">
        <f t="shared" si="25"/>
        <v>6.5</v>
      </c>
      <c r="AD55" s="235">
        <f>SUM(AD39:AD45)</f>
        <v>0</v>
      </c>
      <c r="AE55" s="235">
        <f t="shared" si="25"/>
        <v>0</v>
      </c>
      <c r="AF55" s="235">
        <f t="shared" si="25"/>
        <v>0</v>
      </c>
      <c r="AG55" s="235">
        <f t="shared" si="25"/>
        <v>0</v>
      </c>
      <c r="AH55" s="235">
        <f t="shared" si="25"/>
        <v>0</v>
      </c>
      <c r="AI55" s="235">
        <f t="shared" si="25"/>
        <v>0</v>
      </c>
      <c r="AJ55" s="235">
        <f t="shared" si="25"/>
        <v>0</v>
      </c>
      <c r="AK55" s="235">
        <f t="shared" si="25"/>
        <v>0</v>
      </c>
      <c r="AL55" s="235">
        <f t="shared" si="25"/>
        <v>30</v>
      </c>
      <c r="AM55" s="235">
        <f t="shared" si="25"/>
        <v>0</v>
      </c>
      <c r="AN55" s="235">
        <f t="shared" si="25"/>
        <v>0</v>
      </c>
      <c r="AO55" s="235">
        <f t="shared" si="25"/>
        <v>0</v>
      </c>
      <c r="AP55" s="235">
        <f t="shared" si="25"/>
        <v>0</v>
      </c>
      <c r="AQ55" s="235">
        <f t="shared" si="25"/>
        <v>0</v>
      </c>
      <c r="AR55" s="235">
        <f t="shared" si="25"/>
        <v>0</v>
      </c>
      <c r="AS55" s="235">
        <f t="shared" si="25"/>
        <v>0</v>
      </c>
      <c r="AT55" s="235">
        <f t="shared" si="25"/>
        <v>4</v>
      </c>
      <c r="AU55" s="235">
        <f t="shared" si="25"/>
        <v>0</v>
      </c>
      <c r="AV55" s="235">
        <f t="shared" si="25"/>
        <v>0</v>
      </c>
      <c r="AW55" s="235">
        <f t="shared" si="25"/>
        <v>0</v>
      </c>
      <c r="AX55" s="235">
        <f t="shared" si="25"/>
        <v>5</v>
      </c>
      <c r="AY55" s="235">
        <f t="shared" si="25"/>
        <v>0</v>
      </c>
      <c r="AZ55" s="235">
        <f t="shared" si="25"/>
        <v>0</v>
      </c>
      <c r="BA55" s="235">
        <f t="shared" si="25"/>
        <v>42</v>
      </c>
      <c r="BB55" s="235">
        <f t="shared" si="25"/>
        <v>0</v>
      </c>
      <c r="BC55" s="235">
        <f t="shared" si="25"/>
        <v>0</v>
      </c>
      <c r="BD55" s="235">
        <f t="shared" si="25"/>
        <v>53</v>
      </c>
      <c r="BE55" s="235">
        <f t="shared" si="25"/>
        <v>0</v>
      </c>
      <c r="BF55" s="235">
        <f t="shared" si="25"/>
        <v>0</v>
      </c>
      <c r="BG55" s="235">
        <f t="shared" si="25"/>
        <v>1</v>
      </c>
      <c r="BH55" s="235">
        <f t="shared" si="25"/>
        <v>0</v>
      </c>
      <c r="BI55" s="235">
        <f t="shared" si="25"/>
        <v>30</v>
      </c>
      <c r="BJ55" s="235">
        <f t="shared" si="25"/>
        <v>50</v>
      </c>
      <c r="BK55" s="235">
        <f t="shared" si="25"/>
        <v>8</v>
      </c>
      <c r="BL55" s="235">
        <f t="shared" si="25"/>
        <v>22</v>
      </c>
      <c r="BM55" s="235">
        <f t="shared" si="25"/>
        <v>10</v>
      </c>
      <c r="BN55" s="235">
        <f t="shared" si="25"/>
        <v>0</v>
      </c>
      <c r="BO55" s="235">
        <f t="shared" si="25"/>
        <v>0</v>
      </c>
      <c r="BP55" s="235">
        <f t="shared" si="25"/>
        <v>0</v>
      </c>
      <c r="BQ55" s="235">
        <f t="shared" si="25"/>
        <v>0</v>
      </c>
      <c r="BR55" s="235">
        <f t="shared" si="25"/>
        <v>0</v>
      </c>
      <c r="BS55" s="235">
        <f t="shared" si="25"/>
        <v>0</v>
      </c>
      <c r="BT55" s="235">
        <f t="shared" si="25"/>
        <v>0</v>
      </c>
      <c r="BU55" s="235">
        <f t="shared" si="25"/>
        <v>0</v>
      </c>
      <c r="BV55" s="235">
        <f t="shared" si="25"/>
        <v>0</v>
      </c>
      <c r="BW55" s="235">
        <f t="shared" si="25"/>
        <v>0</v>
      </c>
      <c r="BX55" s="235">
        <f>SUM(BX39:BX45)</f>
        <v>60</v>
      </c>
      <c r="BY55" s="256">
        <f>SUM(BY35:BY43)</f>
        <v>0</v>
      </c>
      <c r="BZ55" s="256">
        <f>SUM(BZ39:BZ45)</f>
        <v>1</v>
      </c>
      <c r="CA55" s="229"/>
    </row>
    <row r="56" spans="1:79" s="255" customFormat="1" hidden="1">
      <c r="A56" s="503" t="s">
        <v>74</v>
      </c>
      <c r="B56" s="504"/>
      <c r="C56" s="235">
        <f>C57</f>
        <v>44</v>
      </c>
      <c r="D56" s="245">
        <f>C56</f>
        <v>44</v>
      </c>
      <c r="E56" s="245">
        <f t="shared" ref="E56:BP56" si="26">D56</f>
        <v>44</v>
      </c>
      <c r="F56" s="245">
        <f t="shared" si="26"/>
        <v>44</v>
      </c>
      <c r="G56" s="245">
        <f t="shared" si="26"/>
        <v>44</v>
      </c>
      <c r="H56" s="245">
        <f t="shared" si="26"/>
        <v>44</v>
      </c>
      <c r="I56" s="245">
        <f t="shared" si="26"/>
        <v>44</v>
      </c>
      <c r="J56" s="245">
        <f t="shared" si="26"/>
        <v>44</v>
      </c>
      <c r="K56" s="245">
        <f t="shared" si="26"/>
        <v>44</v>
      </c>
      <c r="L56" s="245">
        <f t="shared" si="26"/>
        <v>44</v>
      </c>
      <c r="M56" s="245">
        <f t="shared" si="26"/>
        <v>44</v>
      </c>
      <c r="N56" s="245">
        <f t="shared" si="26"/>
        <v>44</v>
      </c>
      <c r="O56" s="245">
        <f t="shared" si="26"/>
        <v>44</v>
      </c>
      <c r="P56" s="245">
        <f t="shared" si="26"/>
        <v>44</v>
      </c>
      <c r="Q56" s="245">
        <f t="shared" si="26"/>
        <v>44</v>
      </c>
      <c r="R56" s="245">
        <f t="shared" si="26"/>
        <v>44</v>
      </c>
      <c r="S56" s="245">
        <f t="shared" si="26"/>
        <v>44</v>
      </c>
      <c r="T56" s="245">
        <f t="shared" si="26"/>
        <v>44</v>
      </c>
      <c r="U56" s="245">
        <f t="shared" si="26"/>
        <v>44</v>
      </c>
      <c r="V56" s="245">
        <f t="shared" si="26"/>
        <v>44</v>
      </c>
      <c r="W56" s="245">
        <f t="shared" si="26"/>
        <v>44</v>
      </c>
      <c r="X56" s="245">
        <f t="shared" si="26"/>
        <v>44</v>
      </c>
      <c r="Y56" s="245">
        <f t="shared" si="26"/>
        <v>44</v>
      </c>
      <c r="Z56" s="245">
        <f t="shared" si="26"/>
        <v>44</v>
      </c>
      <c r="AA56" s="245">
        <f t="shared" si="26"/>
        <v>44</v>
      </c>
      <c r="AB56" s="245">
        <f t="shared" si="26"/>
        <v>44</v>
      </c>
      <c r="AC56" s="245">
        <f t="shared" si="26"/>
        <v>44</v>
      </c>
      <c r="AD56" s="245">
        <f t="shared" si="26"/>
        <v>44</v>
      </c>
      <c r="AE56" s="245">
        <f t="shared" si="26"/>
        <v>44</v>
      </c>
      <c r="AF56" s="245">
        <f t="shared" si="26"/>
        <v>44</v>
      </c>
      <c r="AG56" s="245">
        <f t="shared" si="26"/>
        <v>44</v>
      </c>
      <c r="AH56" s="245">
        <f t="shared" si="26"/>
        <v>44</v>
      </c>
      <c r="AI56" s="245">
        <f t="shared" si="26"/>
        <v>44</v>
      </c>
      <c r="AJ56" s="245">
        <f t="shared" si="26"/>
        <v>44</v>
      </c>
      <c r="AK56" s="245">
        <f t="shared" si="26"/>
        <v>44</v>
      </c>
      <c r="AL56" s="245">
        <f t="shared" si="26"/>
        <v>44</v>
      </c>
      <c r="AM56" s="245">
        <f t="shared" si="26"/>
        <v>44</v>
      </c>
      <c r="AN56" s="245">
        <f t="shared" si="26"/>
        <v>44</v>
      </c>
      <c r="AO56" s="245">
        <f t="shared" si="26"/>
        <v>44</v>
      </c>
      <c r="AP56" s="245">
        <f t="shared" si="26"/>
        <v>44</v>
      </c>
      <c r="AQ56" s="245">
        <f t="shared" si="26"/>
        <v>44</v>
      </c>
      <c r="AR56" s="245">
        <f t="shared" si="26"/>
        <v>44</v>
      </c>
      <c r="AS56" s="245">
        <f t="shared" si="26"/>
        <v>44</v>
      </c>
      <c r="AT56" s="245">
        <f t="shared" si="26"/>
        <v>44</v>
      </c>
      <c r="AU56" s="245">
        <f t="shared" si="26"/>
        <v>44</v>
      </c>
      <c r="AV56" s="245">
        <f t="shared" si="26"/>
        <v>44</v>
      </c>
      <c r="AW56" s="245">
        <f t="shared" si="26"/>
        <v>44</v>
      </c>
      <c r="AX56" s="245">
        <f t="shared" si="26"/>
        <v>44</v>
      </c>
      <c r="AY56" s="245">
        <f t="shared" si="26"/>
        <v>44</v>
      </c>
      <c r="AZ56" s="245">
        <f t="shared" si="26"/>
        <v>44</v>
      </c>
      <c r="BA56" s="245">
        <f t="shared" si="26"/>
        <v>44</v>
      </c>
      <c r="BB56" s="245">
        <f t="shared" si="26"/>
        <v>44</v>
      </c>
      <c r="BC56" s="245">
        <f t="shared" si="26"/>
        <v>44</v>
      </c>
      <c r="BD56" s="245">
        <f t="shared" si="26"/>
        <v>44</v>
      </c>
      <c r="BE56" s="245">
        <f t="shared" si="26"/>
        <v>44</v>
      </c>
      <c r="BF56" s="245">
        <f t="shared" si="26"/>
        <v>44</v>
      </c>
      <c r="BG56" s="245">
        <f t="shared" si="26"/>
        <v>44</v>
      </c>
      <c r="BH56" s="245">
        <f t="shared" si="26"/>
        <v>44</v>
      </c>
      <c r="BI56" s="245">
        <f t="shared" si="26"/>
        <v>44</v>
      </c>
      <c r="BJ56" s="245">
        <f t="shared" si="26"/>
        <v>44</v>
      </c>
      <c r="BK56" s="245">
        <f t="shared" si="26"/>
        <v>44</v>
      </c>
      <c r="BL56" s="245">
        <f t="shared" si="26"/>
        <v>44</v>
      </c>
      <c r="BM56" s="245">
        <f t="shared" si="26"/>
        <v>44</v>
      </c>
      <c r="BN56" s="245">
        <f t="shared" si="26"/>
        <v>44</v>
      </c>
      <c r="BO56" s="245">
        <f t="shared" si="26"/>
        <v>44</v>
      </c>
      <c r="BP56" s="245">
        <f t="shared" si="26"/>
        <v>44</v>
      </c>
      <c r="BQ56" s="245">
        <f t="shared" ref="BQ56:BZ56" si="27">BP56</f>
        <v>44</v>
      </c>
      <c r="BR56" s="245">
        <f t="shared" si="27"/>
        <v>44</v>
      </c>
      <c r="BS56" s="245">
        <f t="shared" si="27"/>
        <v>44</v>
      </c>
      <c r="BT56" s="245">
        <f t="shared" si="27"/>
        <v>44</v>
      </c>
      <c r="BU56" s="245">
        <f t="shared" si="27"/>
        <v>44</v>
      </c>
      <c r="BV56" s="245">
        <f t="shared" si="27"/>
        <v>44</v>
      </c>
      <c r="BW56" s="245">
        <f t="shared" si="27"/>
        <v>44</v>
      </c>
      <c r="BX56" s="245">
        <f t="shared" si="27"/>
        <v>44</v>
      </c>
      <c r="BY56" s="257">
        <f t="shared" si="27"/>
        <v>44</v>
      </c>
      <c r="BZ56" s="257">
        <f t="shared" si="27"/>
        <v>44</v>
      </c>
      <c r="CA56" s="229"/>
    </row>
    <row r="57" spans="1:79" s="255" customFormat="1" ht="21" hidden="1" thickBot="1">
      <c r="A57" s="505" t="s">
        <v>138</v>
      </c>
      <c r="B57" s="506"/>
      <c r="C57" s="98">
        <f>VLOOKUP(B4,Общее_количество_учащихся,3,FALSE)</f>
        <v>44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  <c r="CA57" s="229"/>
    </row>
    <row r="58" spans="1:79" s="255" customFormat="1" hidden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8">H55*H56/1000</f>
        <v>0</v>
      </c>
      <c r="I58" s="247">
        <f t="shared" si="28"/>
        <v>0</v>
      </c>
      <c r="J58" s="248">
        <f t="shared" si="28"/>
        <v>0</v>
      </c>
      <c r="K58" s="248">
        <f>K55*K56</f>
        <v>0</v>
      </c>
      <c r="L58" s="248">
        <f>L55*L56/1000</f>
        <v>0.2112</v>
      </c>
      <c r="M58" s="248">
        <f t="shared" si="28"/>
        <v>0</v>
      </c>
      <c r="N58" s="248">
        <f t="shared" si="28"/>
        <v>0.28820000000000001</v>
      </c>
      <c r="O58" s="248">
        <f t="shared" si="28"/>
        <v>0</v>
      </c>
      <c r="P58" s="248">
        <f t="shared" si="28"/>
        <v>0</v>
      </c>
      <c r="Q58" s="248">
        <f>Q55*Q56</f>
        <v>0</v>
      </c>
      <c r="R58" s="248">
        <f t="shared" si="28"/>
        <v>0</v>
      </c>
      <c r="S58" s="248">
        <f>S55*S56</f>
        <v>0</v>
      </c>
      <c r="T58" s="248">
        <f t="shared" si="28"/>
        <v>0</v>
      </c>
      <c r="U58" s="248">
        <f t="shared" si="28"/>
        <v>0</v>
      </c>
      <c r="V58" s="248">
        <f t="shared" si="28"/>
        <v>0.308</v>
      </c>
      <c r="W58" s="248">
        <f t="shared" si="28"/>
        <v>0</v>
      </c>
      <c r="X58" s="248">
        <f t="shared" si="28"/>
        <v>0</v>
      </c>
      <c r="Y58" s="248">
        <f t="shared" si="28"/>
        <v>4.3999999999999997E-2</v>
      </c>
      <c r="Z58" s="248">
        <f t="shared" si="28"/>
        <v>0</v>
      </c>
      <c r="AA58" s="248">
        <f t="shared" si="28"/>
        <v>0</v>
      </c>
      <c r="AB58" s="248">
        <f t="shared" si="28"/>
        <v>8.8000000000000007</v>
      </c>
      <c r="AC58" s="248">
        <f t="shared" si="28"/>
        <v>0.28599999999999998</v>
      </c>
      <c r="AD58" s="248">
        <f>AD55*AD56</f>
        <v>0</v>
      </c>
      <c r="AE58" s="248">
        <f t="shared" si="28"/>
        <v>0</v>
      </c>
      <c r="AF58" s="248">
        <f t="shared" si="28"/>
        <v>0</v>
      </c>
      <c r="AG58" s="248">
        <f t="shared" si="28"/>
        <v>0</v>
      </c>
      <c r="AH58" s="248">
        <f t="shared" si="28"/>
        <v>0</v>
      </c>
      <c r="AI58" s="248">
        <f t="shared" si="28"/>
        <v>0</v>
      </c>
      <c r="AJ58" s="248">
        <f t="shared" si="28"/>
        <v>0</v>
      </c>
      <c r="AK58" s="248">
        <f t="shared" si="28"/>
        <v>0</v>
      </c>
      <c r="AL58" s="248">
        <f t="shared" si="28"/>
        <v>1.32</v>
      </c>
      <c r="AM58" s="248">
        <f t="shared" si="28"/>
        <v>0</v>
      </c>
      <c r="AN58" s="248">
        <f t="shared" si="28"/>
        <v>0</v>
      </c>
      <c r="AO58" s="248">
        <f t="shared" si="28"/>
        <v>0</v>
      </c>
      <c r="AP58" s="248">
        <f t="shared" si="28"/>
        <v>0</v>
      </c>
      <c r="AQ58" s="248">
        <f t="shared" si="28"/>
        <v>0</v>
      </c>
      <c r="AR58" s="248">
        <f t="shared" si="28"/>
        <v>0</v>
      </c>
      <c r="AS58" s="248">
        <f t="shared" si="28"/>
        <v>0</v>
      </c>
      <c r="AT58" s="248">
        <f t="shared" si="28"/>
        <v>0.17599999999999999</v>
      </c>
      <c r="AU58" s="248">
        <f t="shared" si="28"/>
        <v>0</v>
      </c>
      <c r="AV58" s="248">
        <f t="shared" si="28"/>
        <v>0</v>
      </c>
      <c r="AW58" s="248">
        <f t="shared" si="28"/>
        <v>0</v>
      </c>
      <c r="AX58" s="248">
        <f t="shared" si="28"/>
        <v>0.22</v>
      </c>
      <c r="AY58" s="248">
        <f t="shared" si="28"/>
        <v>0</v>
      </c>
      <c r="AZ58" s="248">
        <f t="shared" si="28"/>
        <v>0</v>
      </c>
      <c r="BA58" s="248">
        <f t="shared" si="28"/>
        <v>1.8480000000000001</v>
      </c>
      <c r="BB58" s="248">
        <f t="shared" si="28"/>
        <v>0</v>
      </c>
      <c r="BC58" s="248">
        <f t="shared" si="28"/>
        <v>0</v>
      </c>
      <c r="BD58" s="248">
        <f t="shared" si="28"/>
        <v>2.3319999999999999</v>
      </c>
      <c r="BE58" s="248">
        <f t="shared" si="28"/>
        <v>0</v>
      </c>
      <c r="BF58" s="248">
        <f t="shared" si="28"/>
        <v>0</v>
      </c>
      <c r="BG58" s="248">
        <f t="shared" si="28"/>
        <v>4.3999999999999997E-2</v>
      </c>
      <c r="BH58" s="248">
        <f>BH55*BH56</f>
        <v>0</v>
      </c>
      <c r="BI58" s="248">
        <f t="shared" si="28"/>
        <v>1.32</v>
      </c>
      <c r="BJ58" s="248">
        <f t="shared" si="28"/>
        <v>2.2000000000000002</v>
      </c>
      <c r="BK58" s="248">
        <f t="shared" si="28"/>
        <v>0.35199999999999998</v>
      </c>
      <c r="BL58" s="248">
        <f t="shared" si="28"/>
        <v>0.96799999999999997</v>
      </c>
      <c r="BM58" s="248">
        <f t="shared" si="28"/>
        <v>0.44</v>
      </c>
      <c r="BN58" s="248">
        <f t="shared" si="28"/>
        <v>0</v>
      </c>
      <c r="BO58" s="248">
        <f t="shared" si="28"/>
        <v>0</v>
      </c>
      <c r="BP58" s="248">
        <f t="shared" si="28"/>
        <v>0</v>
      </c>
      <c r="BQ58" s="248">
        <f t="shared" si="28"/>
        <v>0</v>
      </c>
      <c r="BR58" s="248">
        <f t="shared" si="28"/>
        <v>0</v>
      </c>
      <c r="BS58" s="248">
        <f t="shared" si="28"/>
        <v>0</v>
      </c>
      <c r="BT58" s="248">
        <f t="shared" ref="BT58:BY58" si="29">BT55*BT56/1000</f>
        <v>0</v>
      </c>
      <c r="BU58" s="248">
        <f t="shared" si="29"/>
        <v>0</v>
      </c>
      <c r="BV58" s="248">
        <f t="shared" si="29"/>
        <v>0</v>
      </c>
      <c r="BW58" s="248">
        <f t="shared" si="29"/>
        <v>0</v>
      </c>
      <c r="BX58" s="248">
        <f t="shared" si="29"/>
        <v>2.64</v>
      </c>
      <c r="BY58" s="248">
        <f t="shared" si="29"/>
        <v>0</v>
      </c>
      <c r="BZ58" s="248">
        <f>BZ55*BZ56</f>
        <v>44</v>
      </c>
      <c r="CA58" s="229"/>
    </row>
    <row r="59" spans="1:79" s="255" customFormat="1" hidden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  <c r="CA59" s="229"/>
    </row>
    <row r="60" spans="1:79" s="255" customFormat="1" hidden="1">
      <c r="A60" s="498" t="s">
        <v>76</v>
      </c>
      <c r="B60" s="499"/>
      <c r="C60" s="249">
        <f>SUM(D60:BZ60)</f>
        <v>2684</v>
      </c>
      <c r="D60" s="242">
        <f>D58*D59</f>
        <v>0</v>
      </c>
      <c r="E60" s="242">
        <f t="shared" ref="E60:BP60" si="30">E58*E59</f>
        <v>0</v>
      </c>
      <c r="F60" s="238">
        <f>F58*F59</f>
        <v>0</v>
      </c>
      <c r="G60" s="238">
        <f t="shared" si="30"/>
        <v>0</v>
      </c>
      <c r="H60" s="238">
        <f t="shared" si="30"/>
        <v>0</v>
      </c>
      <c r="I60" s="238">
        <f t="shared" si="30"/>
        <v>0</v>
      </c>
      <c r="J60" s="238">
        <f t="shared" si="30"/>
        <v>0</v>
      </c>
      <c r="K60" s="251">
        <f t="shared" si="30"/>
        <v>0</v>
      </c>
      <c r="L60" s="251">
        <f t="shared" si="30"/>
        <v>29.568000000000001</v>
      </c>
      <c r="M60" s="251">
        <f t="shared" si="30"/>
        <v>0</v>
      </c>
      <c r="N60" s="251">
        <f t="shared" si="30"/>
        <v>2.8820000000000001</v>
      </c>
      <c r="O60" s="251">
        <f t="shared" si="30"/>
        <v>0</v>
      </c>
      <c r="P60" s="251">
        <f t="shared" si="30"/>
        <v>0</v>
      </c>
      <c r="Q60" s="251">
        <f t="shared" si="30"/>
        <v>0</v>
      </c>
      <c r="R60" s="251">
        <f t="shared" si="30"/>
        <v>0</v>
      </c>
      <c r="S60" s="251">
        <f t="shared" si="30"/>
        <v>0</v>
      </c>
      <c r="T60" s="251">
        <f t="shared" si="30"/>
        <v>0</v>
      </c>
      <c r="U60" s="251">
        <f t="shared" si="30"/>
        <v>0</v>
      </c>
      <c r="V60" s="251">
        <f t="shared" si="30"/>
        <v>40.04</v>
      </c>
      <c r="W60" s="251">
        <f t="shared" si="30"/>
        <v>0</v>
      </c>
      <c r="X60" s="251">
        <f t="shared" si="30"/>
        <v>0</v>
      </c>
      <c r="Y60" s="251">
        <f t="shared" si="30"/>
        <v>1.7599999999999998</v>
      </c>
      <c r="Z60" s="251">
        <f t="shared" si="30"/>
        <v>0</v>
      </c>
      <c r="AA60" s="251">
        <f t="shared" si="30"/>
        <v>0</v>
      </c>
      <c r="AB60" s="251">
        <f t="shared" si="30"/>
        <v>616</v>
      </c>
      <c r="AC60" s="251">
        <f t="shared" si="30"/>
        <v>47.19</v>
      </c>
      <c r="AD60" s="251">
        <f t="shared" si="30"/>
        <v>0</v>
      </c>
      <c r="AE60" s="251">
        <f t="shared" si="30"/>
        <v>0</v>
      </c>
      <c r="AF60" s="251">
        <f t="shared" si="30"/>
        <v>0</v>
      </c>
      <c r="AG60" s="251">
        <f t="shared" si="30"/>
        <v>0</v>
      </c>
      <c r="AH60" s="251">
        <f t="shared" si="30"/>
        <v>0</v>
      </c>
      <c r="AI60" s="251">
        <f t="shared" si="30"/>
        <v>0</v>
      </c>
      <c r="AJ60" s="251">
        <f t="shared" si="30"/>
        <v>0</v>
      </c>
      <c r="AK60" s="251">
        <f t="shared" si="30"/>
        <v>0</v>
      </c>
      <c r="AL60" s="251">
        <f t="shared" si="30"/>
        <v>72.600000000000009</v>
      </c>
      <c r="AM60" s="251">
        <f t="shared" si="30"/>
        <v>0</v>
      </c>
      <c r="AN60" s="251">
        <f t="shared" si="30"/>
        <v>0</v>
      </c>
      <c r="AO60" s="251">
        <f t="shared" si="30"/>
        <v>0</v>
      </c>
      <c r="AP60" s="251">
        <f t="shared" si="30"/>
        <v>0</v>
      </c>
      <c r="AQ60" s="251">
        <f t="shared" si="30"/>
        <v>0</v>
      </c>
      <c r="AR60" s="251">
        <f t="shared" si="30"/>
        <v>0</v>
      </c>
      <c r="AS60" s="251">
        <f t="shared" si="30"/>
        <v>0</v>
      </c>
      <c r="AT60" s="251">
        <f t="shared" si="30"/>
        <v>105.6</v>
      </c>
      <c r="AU60" s="251">
        <f t="shared" si="30"/>
        <v>0</v>
      </c>
      <c r="AV60" s="251">
        <f t="shared" si="30"/>
        <v>0</v>
      </c>
      <c r="AW60" s="251">
        <f t="shared" si="30"/>
        <v>0</v>
      </c>
      <c r="AX60" s="251">
        <f t="shared" si="30"/>
        <v>60.28</v>
      </c>
      <c r="AY60" s="251">
        <f t="shared" si="30"/>
        <v>0</v>
      </c>
      <c r="AZ60" s="251">
        <f t="shared" si="30"/>
        <v>0</v>
      </c>
      <c r="BA60" s="251">
        <f t="shared" si="30"/>
        <v>332.64000000000004</v>
      </c>
      <c r="BB60" s="251">
        <f t="shared" si="30"/>
        <v>0</v>
      </c>
      <c r="BC60" s="251">
        <f t="shared" si="30"/>
        <v>0</v>
      </c>
      <c r="BD60" s="251">
        <f t="shared" si="30"/>
        <v>699.59999999999991</v>
      </c>
      <c r="BE60" s="251">
        <f t="shared" si="30"/>
        <v>0</v>
      </c>
      <c r="BF60" s="251">
        <f t="shared" si="30"/>
        <v>0</v>
      </c>
      <c r="BG60" s="251">
        <f t="shared" si="30"/>
        <v>13.2</v>
      </c>
      <c r="BH60" s="251">
        <f t="shared" si="30"/>
        <v>0</v>
      </c>
      <c r="BI60" s="251">
        <f t="shared" si="30"/>
        <v>27.720000000000002</v>
      </c>
      <c r="BJ60" s="251">
        <f t="shared" si="30"/>
        <v>77</v>
      </c>
      <c r="BK60" s="251">
        <f t="shared" si="30"/>
        <v>7.7439999999999998</v>
      </c>
      <c r="BL60" s="251">
        <f t="shared" si="30"/>
        <v>30.975999999999999</v>
      </c>
      <c r="BM60" s="251">
        <f t="shared" si="30"/>
        <v>61.6</v>
      </c>
      <c r="BN60" s="251">
        <f t="shared" si="30"/>
        <v>0</v>
      </c>
      <c r="BO60" s="251">
        <f t="shared" si="30"/>
        <v>0</v>
      </c>
      <c r="BP60" s="251">
        <f t="shared" si="30"/>
        <v>0</v>
      </c>
      <c r="BQ60" s="251">
        <f t="shared" ref="BQ60:BW60" si="31">BQ58*BQ59</f>
        <v>0</v>
      </c>
      <c r="BR60" s="251">
        <f t="shared" si="31"/>
        <v>0</v>
      </c>
      <c r="BS60" s="251">
        <f t="shared" si="31"/>
        <v>0</v>
      </c>
      <c r="BT60" s="251">
        <f t="shared" si="31"/>
        <v>0</v>
      </c>
      <c r="BU60" s="251">
        <f t="shared" si="31"/>
        <v>0</v>
      </c>
      <c r="BV60" s="251">
        <f>BV58*BV59</f>
        <v>0</v>
      </c>
      <c r="BW60" s="251">
        <f t="shared" si="31"/>
        <v>0</v>
      </c>
      <c r="BX60" s="251">
        <f>BX58*BX59</f>
        <v>105.60000000000001</v>
      </c>
      <c r="BY60" s="251">
        <f>BY58*BY59</f>
        <v>0</v>
      </c>
      <c r="BZ60" s="251">
        <f>BZ58*BZ59</f>
        <v>352</v>
      </c>
      <c r="CA60" s="229"/>
    </row>
    <row r="61" spans="1:79" s="255" customFormat="1" hidden="1">
      <c r="A61" s="498" t="s">
        <v>77</v>
      </c>
      <c r="B61" s="500"/>
      <c r="C61" s="250">
        <f>C60/C57</f>
        <v>61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</row>
    <row r="62" spans="1:79" ht="13.9" hidden="1" customHeight="1">
      <c r="A62" s="1"/>
      <c r="B62" s="1">
        <f ca="1">SUMPRODUCT(SIGN(CELL("width",OFFSET(D52,,N(INDEX(COLUMN(D52:BZ52)-COLUMN(D52),))))),D52:BZ52)</f>
        <v>2684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30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1:BK1"/>
    <mergeCell ref="A2:BK2"/>
    <mergeCell ref="B3:BK3"/>
    <mergeCell ref="C4:BX4"/>
    <mergeCell ref="L5:AB5"/>
    <mergeCell ref="A5:B5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topLeftCell="A8" zoomScale="80" zoomScaleNormal="80" workbookViewId="0">
      <selection activeCell="J12" sqref="J8:BX12"/>
    </sheetView>
  </sheetViews>
  <sheetFormatPr defaultColWidth="12.625" defaultRowHeight="15" customHeight="1"/>
  <cols>
    <col min="1" max="1" width="3.25" style="280" customWidth="1"/>
    <col min="2" max="2" width="22.5" style="280" customWidth="1"/>
    <col min="3" max="3" width="7.375" style="280" bestFit="1" customWidth="1"/>
    <col min="4" max="6" width="7.375" style="280" hidden="1" customWidth="1"/>
    <col min="7" max="7" width="6.375" style="280" hidden="1" customWidth="1"/>
    <col min="8" max="9" width="8.375" style="280" hidden="1" customWidth="1"/>
    <col min="10" max="10" width="7.75" style="280" bestFit="1" customWidth="1"/>
    <col min="11" max="11" width="7.375" style="280" hidden="1" customWidth="1"/>
    <col min="12" max="12" width="8.375" style="280" bestFit="1" customWidth="1"/>
    <col min="13" max="14" width="7.375" style="280" customWidth="1"/>
    <col min="15" max="15" width="8.375" style="280" bestFit="1" customWidth="1"/>
    <col min="16" max="16" width="8.375" style="280" customWidth="1"/>
    <col min="17" max="17" width="6.375" style="280" hidden="1" customWidth="1"/>
    <col min="18" max="18" width="8.375" style="280" hidden="1" customWidth="1"/>
    <col min="19" max="19" width="8.625" style="280" bestFit="1" customWidth="1"/>
    <col min="20" max="23" width="8.375" style="280" hidden="1" customWidth="1"/>
    <col min="24" max="24" width="8.375" style="280" bestFit="1" customWidth="1"/>
    <col min="25" max="25" width="7.375" style="280" hidden="1" customWidth="1"/>
    <col min="26" max="26" width="8.375" style="280" hidden="1" customWidth="1"/>
    <col min="27" max="28" width="7.375" style="280" hidden="1" customWidth="1"/>
    <col min="29" max="29" width="8.375" style="280" bestFit="1" customWidth="1"/>
    <col min="30" max="36" width="7.375" style="280" hidden="1" customWidth="1"/>
    <col min="37" max="37" width="7.375" style="280" bestFit="1" customWidth="1"/>
    <col min="38" max="39" width="7.375" style="280" hidden="1" customWidth="1"/>
    <col min="40" max="40" width="7.75" style="280" bestFit="1" customWidth="1"/>
    <col min="41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8" width="7.375" style="280" hidden="1" customWidth="1"/>
    <col min="49" max="49" width="8.375" style="280" customWidth="1"/>
    <col min="50" max="51" width="8.375" style="280" bestFit="1" customWidth="1"/>
    <col min="52" max="52" width="8.375" style="280" hidden="1" customWidth="1"/>
    <col min="53" max="53" width="8.625" style="280" bestFit="1" customWidth="1"/>
    <col min="54" max="58" width="8.375" style="280" hidden="1" customWidth="1"/>
    <col min="59" max="59" width="8.375" style="280" bestFit="1" customWidth="1"/>
    <col min="60" max="61" width="7.375" style="280" hidden="1" customWidth="1"/>
    <col min="62" max="62" width="7.75" style="280" bestFit="1" customWidth="1"/>
    <col min="63" max="63" width="7.375" style="280" bestFit="1" customWidth="1"/>
    <col min="64" max="64" width="7.75" style="280" bestFit="1" customWidth="1"/>
    <col min="65" max="66" width="8.375" style="280" hidden="1" customWidth="1"/>
    <col min="67" max="67" width="7.375" style="280" hidden="1" customWidth="1"/>
    <col min="68" max="68" width="6.375" style="280" hidden="1" customWidth="1"/>
    <col min="69" max="69" width="8.375" style="280" hidden="1" customWidth="1"/>
    <col min="70" max="70" width="8.625" style="280" bestFit="1" customWidth="1"/>
    <col min="71" max="71" width="8.375" style="280" bestFit="1" customWidth="1"/>
    <col min="72" max="73" width="8.375" style="280" hidden="1" customWidth="1"/>
    <col min="74" max="74" width="7.75" style="280" bestFit="1" customWidth="1"/>
    <col min="75" max="75" width="8.625" style="280" bestFit="1" customWidth="1"/>
    <col min="76" max="76" width="7.75" style="280" bestFit="1" customWidth="1"/>
    <col min="77" max="77" width="8.375" style="280" hidden="1" customWidth="1"/>
    <col min="78" max="78" width="6.375" style="280" hidden="1" customWidth="1"/>
    <col min="79" max="79" width="7.625" style="280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4</v>
      </c>
      <c r="C4" s="566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4" customHeight="1">
      <c r="B5" s="268" t="s">
        <v>395</v>
      </c>
      <c r="C5" s="36"/>
      <c r="D5" s="36"/>
      <c r="E5" s="36"/>
      <c r="F5" s="36"/>
      <c r="G5" s="36"/>
      <c r="H5" s="36"/>
      <c r="I5" s="36"/>
      <c r="J5" s="36"/>
      <c r="K5" s="38"/>
      <c r="L5" s="571" t="str">
        <f>VLOOKUP(B4,Общее_количество_учащихся,2,FALSE)</f>
        <v>Четверг</v>
      </c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551" t="s">
        <v>68</v>
      </c>
      <c r="B6" s="537"/>
      <c r="C6" s="40"/>
      <c r="D6" s="547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162" customHeight="1">
      <c r="A7" s="538"/>
      <c r="B7" s="53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57" t="s">
        <v>374</v>
      </c>
      <c r="B8" s="535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557" t="s">
        <v>375</v>
      </c>
      <c r="B9" s="558"/>
      <c r="C9" s="41"/>
      <c r="D9" s="41"/>
      <c r="E9" s="41"/>
      <c r="F9" s="41"/>
      <c r="G9" s="41"/>
      <c r="H9" s="41"/>
      <c r="I9" s="41"/>
      <c r="J9" s="41">
        <v>37</v>
      </c>
      <c r="K9" s="41"/>
      <c r="L9" s="41"/>
      <c r="M9" s="41"/>
      <c r="N9" s="41">
        <v>2.1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557" t="s">
        <v>86</v>
      </c>
      <c r="B10" s="55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557" t="s">
        <v>363</v>
      </c>
      <c r="B11" s="53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10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562" t="s">
        <v>376</v>
      </c>
      <c r="B12" s="563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557"/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07"/>
      <c r="B14" s="5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557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37</v>
      </c>
      <c r="K16" s="41">
        <f t="shared" si="0"/>
        <v>0</v>
      </c>
      <c r="L16" s="41">
        <f t="shared" si="0"/>
        <v>1.6</v>
      </c>
      <c r="M16" s="41">
        <f t="shared" si="0"/>
        <v>10</v>
      </c>
      <c r="N16" s="41">
        <f t="shared" si="0"/>
        <v>2.1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559" t="s">
        <v>74</v>
      </c>
      <c r="B17" s="535"/>
      <c r="C17" s="42">
        <f>C18</f>
        <v>88</v>
      </c>
      <c r="D17" s="42">
        <f t="shared" ref="D17:BO17" si="1">C17</f>
        <v>88</v>
      </c>
      <c r="E17" s="42">
        <f t="shared" si="1"/>
        <v>88</v>
      </c>
      <c r="F17" s="42">
        <f t="shared" si="1"/>
        <v>88</v>
      </c>
      <c r="G17" s="42">
        <f t="shared" si="1"/>
        <v>88</v>
      </c>
      <c r="H17" s="42">
        <f t="shared" si="1"/>
        <v>88</v>
      </c>
      <c r="I17" s="42">
        <f t="shared" si="1"/>
        <v>88</v>
      </c>
      <c r="J17" s="42">
        <f t="shared" si="1"/>
        <v>88</v>
      </c>
      <c r="K17" s="42">
        <f t="shared" si="1"/>
        <v>88</v>
      </c>
      <c r="L17" s="42">
        <f t="shared" si="1"/>
        <v>88</v>
      </c>
      <c r="M17" s="42">
        <f t="shared" si="1"/>
        <v>88</v>
      </c>
      <c r="N17" s="42">
        <f t="shared" si="1"/>
        <v>88</v>
      </c>
      <c r="O17" s="42">
        <f t="shared" si="1"/>
        <v>88</v>
      </c>
      <c r="P17" s="42">
        <f t="shared" si="1"/>
        <v>88</v>
      </c>
      <c r="Q17" s="42">
        <f t="shared" si="1"/>
        <v>88</v>
      </c>
      <c r="R17" s="42">
        <f t="shared" si="1"/>
        <v>88</v>
      </c>
      <c r="S17" s="42">
        <f t="shared" si="1"/>
        <v>88</v>
      </c>
      <c r="T17" s="42">
        <f t="shared" si="1"/>
        <v>88</v>
      </c>
      <c r="U17" s="42">
        <f t="shared" si="1"/>
        <v>88</v>
      </c>
      <c r="V17" s="42">
        <f t="shared" si="1"/>
        <v>88</v>
      </c>
      <c r="W17" s="42">
        <f t="shared" si="1"/>
        <v>88</v>
      </c>
      <c r="X17" s="42">
        <f t="shared" si="1"/>
        <v>88</v>
      </c>
      <c r="Y17" s="42">
        <f t="shared" si="1"/>
        <v>88</v>
      </c>
      <c r="Z17" s="42">
        <f t="shared" si="1"/>
        <v>88</v>
      </c>
      <c r="AA17" s="42">
        <f t="shared" si="1"/>
        <v>88</v>
      </c>
      <c r="AB17" s="42">
        <f t="shared" si="1"/>
        <v>88</v>
      </c>
      <c r="AC17" s="42">
        <f t="shared" si="1"/>
        <v>88</v>
      </c>
      <c r="AD17" s="42">
        <f t="shared" si="1"/>
        <v>88</v>
      </c>
      <c r="AE17" s="42">
        <f t="shared" si="1"/>
        <v>88</v>
      </c>
      <c r="AF17" s="42">
        <f t="shared" si="1"/>
        <v>88</v>
      </c>
      <c r="AG17" s="42">
        <f t="shared" si="1"/>
        <v>88</v>
      </c>
      <c r="AH17" s="42">
        <f t="shared" si="1"/>
        <v>88</v>
      </c>
      <c r="AI17" s="42">
        <f t="shared" si="1"/>
        <v>88</v>
      </c>
      <c r="AJ17" s="42">
        <f t="shared" si="1"/>
        <v>88</v>
      </c>
      <c r="AK17" s="42">
        <f t="shared" si="1"/>
        <v>88</v>
      </c>
      <c r="AL17" s="42">
        <f t="shared" si="1"/>
        <v>88</v>
      </c>
      <c r="AM17" s="42">
        <f t="shared" si="1"/>
        <v>88</v>
      </c>
      <c r="AN17" s="42">
        <f t="shared" si="1"/>
        <v>88</v>
      </c>
      <c r="AO17" s="42">
        <f t="shared" si="1"/>
        <v>88</v>
      </c>
      <c r="AP17" s="42">
        <f t="shared" si="1"/>
        <v>88</v>
      </c>
      <c r="AQ17" s="42">
        <f t="shared" si="1"/>
        <v>88</v>
      </c>
      <c r="AR17" s="42">
        <f t="shared" si="1"/>
        <v>88</v>
      </c>
      <c r="AS17" s="42">
        <f t="shared" si="1"/>
        <v>88</v>
      </c>
      <c r="AT17" s="42">
        <f t="shared" si="1"/>
        <v>88</v>
      </c>
      <c r="AU17" s="42">
        <f t="shared" si="1"/>
        <v>88</v>
      </c>
      <c r="AV17" s="42">
        <f t="shared" si="1"/>
        <v>88</v>
      </c>
      <c r="AW17" s="42">
        <f t="shared" si="1"/>
        <v>88</v>
      </c>
      <c r="AX17" s="42">
        <f t="shared" si="1"/>
        <v>88</v>
      </c>
      <c r="AY17" s="42">
        <f t="shared" si="1"/>
        <v>88</v>
      </c>
      <c r="AZ17" s="42">
        <f t="shared" si="1"/>
        <v>88</v>
      </c>
      <c r="BA17" s="42">
        <f t="shared" si="1"/>
        <v>88</v>
      </c>
      <c r="BB17" s="42">
        <f t="shared" si="1"/>
        <v>88</v>
      </c>
      <c r="BC17" s="42">
        <f t="shared" si="1"/>
        <v>88</v>
      </c>
      <c r="BD17" s="42">
        <f t="shared" si="1"/>
        <v>88</v>
      </c>
      <c r="BE17" s="42">
        <f t="shared" si="1"/>
        <v>88</v>
      </c>
      <c r="BF17" s="42">
        <f t="shared" si="1"/>
        <v>88</v>
      </c>
      <c r="BG17" s="42">
        <f t="shared" si="1"/>
        <v>88</v>
      </c>
      <c r="BH17" s="42">
        <f t="shared" si="1"/>
        <v>88</v>
      </c>
      <c r="BI17" s="42">
        <f t="shared" si="1"/>
        <v>88</v>
      </c>
      <c r="BJ17" s="42">
        <f t="shared" si="1"/>
        <v>88</v>
      </c>
      <c r="BK17" s="42">
        <f t="shared" si="1"/>
        <v>88</v>
      </c>
      <c r="BL17" s="42">
        <f t="shared" si="1"/>
        <v>88</v>
      </c>
      <c r="BM17" s="42">
        <f t="shared" si="1"/>
        <v>88</v>
      </c>
      <c r="BN17" s="42">
        <f t="shared" si="1"/>
        <v>88</v>
      </c>
      <c r="BO17" s="42">
        <f t="shared" si="1"/>
        <v>88</v>
      </c>
      <c r="BP17" s="42">
        <f t="shared" ref="BP17:BZ17" si="2">BO17</f>
        <v>88</v>
      </c>
      <c r="BQ17" s="42">
        <f t="shared" si="2"/>
        <v>88</v>
      </c>
      <c r="BR17" s="42">
        <f t="shared" si="2"/>
        <v>88</v>
      </c>
      <c r="BS17" s="42">
        <f t="shared" si="2"/>
        <v>88</v>
      </c>
      <c r="BT17" s="42">
        <f t="shared" si="2"/>
        <v>88</v>
      </c>
      <c r="BU17" s="42">
        <f t="shared" si="2"/>
        <v>88</v>
      </c>
      <c r="BV17" s="42">
        <f t="shared" si="2"/>
        <v>88</v>
      </c>
      <c r="BW17" s="42">
        <f t="shared" si="2"/>
        <v>88</v>
      </c>
      <c r="BX17" s="42">
        <f t="shared" si="2"/>
        <v>88</v>
      </c>
      <c r="BY17" s="42">
        <f t="shared" si="2"/>
        <v>88</v>
      </c>
      <c r="BZ17" s="42">
        <f t="shared" si="2"/>
        <v>88</v>
      </c>
    </row>
    <row r="18" spans="1:79" ht="20.25" thickBot="1">
      <c r="A18" s="545" t="s">
        <v>74</v>
      </c>
      <c r="B18" s="535"/>
      <c r="C18" s="19">
        <f>VLOOKUP(B4, завтрак_факт,3,FALSE)</f>
        <v>88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35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3.2559999999999998</v>
      </c>
      <c r="K19" s="46">
        <f t="shared" si="3"/>
        <v>0</v>
      </c>
      <c r="L19" s="46">
        <f>L16*L17/1000</f>
        <v>0.14080000000000001</v>
      </c>
      <c r="M19" s="46">
        <f t="shared" si="3"/>
        <v>0.88</v>
      </c>
      <c r="N19" s="46">
        <f t="shared" si="3"/>
        <v>0.18480000000000002</v>
      </c>
      <c r="O19" s="46">
        <f t="shared" si="3"/>
        <v>0</v>
      </c>
      <c r="P19" s="46">
        <f t="shared" si="3"/>
        <v>8.7999999999999995E-2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0.44</v>
      </c>
      <c r="AU19" s="46">
        <f t="shared" si="3"/>
        <v>0</v>
      </c>
      <c r="AV19" s="46">
        <f t="shared" si="3"/>
        <v>0</v>
      </c>
      <c r="AW19" s="46">
        <f t="shared" si="3"/>
        <v>0.88</v>
      </c>
      <c r="AX19" s="46">
        <f t="shared" si="3"/>
        <v>0</v>
      </c>
      <c r="AY19" s="46">
        <f t="shared" si="3"/>
        <v>1.8480000000000001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10.56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88</v>
      </c>
      <c r="BX19" s="46">
        <f t="shared" si="3"/>
        <v>5.28</v>
      </c>
      <c r="BY19" s="44">
        <f t="shared" si="3"/>
        <v>0</v>
      </c>
      <c r="BZ19" s="44">
        <f t="shared" si="3"/>
        <v>0</v>
      </c>
    </row>
    <row r="20" spans="1:79">
      <c r="A20" s="545" t="s">
        <v>64</v>
      </c>
      <c r="B20" s="5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35"/>
      <c r="C21" s="48">
        <f>SUM(D21:BZ21)</f>
        <v>5368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276.76</v>
      </c>
      <c r="K21" s="46">
        <f t="shared" si="4"/>
        <v>0</v>
      </c>
      <c r="L21" s="46">
        <f>L19*L20</f>
        <v>19.712</v>
      </c>
      <c r="M21" s="46">
        <f t="shared" si="4"/>
        <v>49.28</v>
      </c>
      <c r="N21" s="46">
        <f t="shared" si="4"/>
        <v>1.8480000000000003</v>
      </c>
      <c r="O21" s="46">
        <f t="shared" si="4"/>
        <v>0</v>
      </c>
      <c r="P21" s="46">
        <f t="shared" si="4"/>
        <v>61.599999999999994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264</v>
      </c>
      <c r="AU21" s="46">
        <f t="shared" si="4"/>
        <v>0</v>
      </c>
      <c r="AV21" s="46">
        <f t="shared" si="4"/>
        <v>0</v>
      </c>
      <c r="AW21" s="46">
        <f t="shared" si="4"/>
        <v>220</v>
      </c>
      <c r="AX21" s="46">
        <f t="shared" si="4"/>
        <v>0</v>
      </c>
      <c r="AY21" s="46">
        <f t="shared" si="4"/>
        <v>831.6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1584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1848</v>
      </c>
      <c r="BX21" s="46">
        <f t="shared" si="4"/>
        <v>211.20000000000002</v>
      </c>
      <c r="BY21" s="49">
        <f t="shared" si="4"/>
        <v>0</v>
      </c>
      <c r="BZ21" s="49">
        <f t="shared" si="4"/>
        <v>0</v>
      </c>
    </row>
    <row r="22" spans="1:79" ht="15.75" customHeight="1">
      <c r="A22" s="545" t="s">
        <v>77</v>
      </c>
      <c r="B22" s="535"/>
      <c r="C22" s="51">
        <f>C21/C18</f>
        <v>61</v>
      </c>
      <c r="L22" s="280">
        <f>ROUND((((61-C22))*100+SUM(N9)),4)</f>
        <v>2.1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37</v>
      </c>
      <c r="K28" s="15">
        <f t="shared" si="5"/>
        <v>0</v>
      </c>
      <c r="L28" s="15">
        <f t="shared" si="5"/>
        <v>1.6</v>
      </c>
      <c r="M28" s="15">
        <f t="shared" si="5"/>
        <v>10</v>
      </c>
      <c r="N28" s="15">
        <f t="shared" si="5"/>
        <v>2.1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509" t="s">
        <v>74</v>
      </c>
      <c r="B29" s="535"/>
      <c r="C29" s="15">
        <f>C30</f>
        <v>88</v>
      </c>
      <c r="D29" s="96">
        <f>C29</f>
        <v>88</v>
      </c>
      <c r="E29" s="96">
        <f t="shared" ref="E29:BP29" si="7">D29</f>
        <v>88</v>
      </c>
      <c r="F29" s="96">
        <f t="shared" si="7"/>
        <v>88</v>
      </c>
      <c r="G29" s="96">
        <f t="shared" si="7"/>
        <v>88</v>
      </c>
      <c r="H29" s="96">
        <f t="shared" si="7"/>
        <v>88</v>
      </c>
      <c r="I29" s="96">
        <f t="shared" si="7"/>
        <v>88</v>
      </c>
      <c r="J29" s="96">
        <f t="shared" si="7"/>
        <v>88</v>
      </c>
      <c r="K29" s="96">
        <f t="shared" si="7"/>
        <v>88</v>
      </c>
      <c r="L29" s="96">
        <f t="shared" si="7"/>
        <v>88</v>
      </c>
      <c r="M29" s="96">
        <f t="shared" si="7"/>
        <v>88</v>
      </c>
      <c r="N29" s="96">
        <f t="shared" si="7"/>
        <v>88</v>
      </c>
      <c r="O29" s="96">
        <f t="shared" si="7"/>
        <v>88</v>
      </c>
      <c r="P29" s="96">
        <f t="shared" si="7"/>
        <v>88</v>
      </c>
      <c r="Q29" s="96">
        <f t="shared" si="7"/>
        <v>88</v>
      </c>
      <c r="R29" s="96">
        <f t="shared" si="7"/>
        <v>88</v>
      </c>
      <c r="S29" s="96">
        <f t="shared" si="7"/>
        <v>88</v>
      </c>
      <c r="T29" s="96">
        <f t="shared" si="7"/>
        <v>88</v>
      </c>
      <c r="U29" s="96">
        <f t="shared" si="7"/>
        <v>88</v>
      </c>
      <c r="V29" s="96">
        <f t="shared" si="7"/>
        <v>88</v>
      </c>
      <c r="W29" s="96">
        <f t="shared" si="7"/>
        <v>88</v>
      </c>
      <c r="X29" s="96">
        <f t="shared" si="7"/>
        <v>88</v>
      </c>
      <c r="Y29" s="96">
        <f t="shared" si="7"/>
        <v>88</v>
      </c>
      <c r="Z29" s="96">
        <f t="shared" si="7"/>
        <v>88</v>
      </c>
      <c r="AA29" s="96">
        <f t="shared" si="7"/>
        <v>88</v>
      </c>
      <c r="AB29" s="96">
        <f t="shared" si="7"/>
        <v>88</v>
      </c>
      <c r="AC29" s="96">
        <f t="shared" si="7"/>
        <v>88</v>
      </c>
      <c r="AD29" s="96">
        <f t="shared" si="7"/>
        <v>88</v>
      </c>
      <c r="AE29" s="96">
        <f t="shared" si="7"/>
        <v>88</v>
      </c>
      <c r="AF29" s="96">
        <f t="shared" si="7"/>
        <v>88</v>
      </c>
      <c r="AG29" s="96">
        <f t="shared" si="7"/>
        <v>88</v>
      </c>
      <c r="AH29" s="96">
        <f t="shared" si="7"/>
        <v>88</v>
      </c>
      <c r="AI29" s="96">
        <f t="shared" si="7"/>
        <v>88</v>
      </c>
      <c r="AJ29" s="96">
        <f t="shared" si="7"/>
        <v>88</v>
      </c>
      <c r="AK29" s="96">
        <f t="shared" si="7"/>
        <v>88</v>
      </c>
      <c r="AL29" s="96">
        <f t="shared" si="7"/>
        <v>88</v>
      </c>
      <c r="AM29" s="96">
        <f t="shared" si="7"/>
        <v>88</v>
      </c>
      <c r="AN29" s="96">
        <f t="shared" si="7"/>
        <v>88</v>
      </c>
      <c r="AO29" s="96">
        <f t="shared" si="7"/>
        <v>88</v>
      </c>
      <c r="AP29" s="96">
        <f t="shared" si="7"/>
        <v>88</v>
      </c>
      <c r="AQ29" s="96">
        <f t="shared" si="7"/>
        <v>88</v>
      </c>
      <c r="AR29" s="96">
        <f t="shared" si="7"/>
        <v>88</v>
      </c>
      <c r="AS29" s="96">
        <f t="shared" si="7"/>
        <v>88</v>
      </c>
      <c r="AT29" s="96">
        <f t="shared" si="7"/>
        <v>88</v>
      </c>
      <c r="AU29" s="96">
        <f t="shared" si="7"/>
        <v>88</v>
      </c>
      <c r="AV29" s="96">
        <f t="shared" si="7"/>
        <v>88</v>
      </c>
      <c r="AW29" s="96">
        <f t="shared" si="7"/>
        <v>88</v>
      </c>
      <c r="AX29" s="96">
        <f t="shared" si="7"/>
        <v>88</v>
      </c>
      <c r="AY29" s="96">
        <f t="shared" si="7"/>
        <v>88</v>
      </c>
      <c r="AZ29" s="96">
        <f t="shared" si="7"/>
        <v>88</v>
      </c>
      <c r="BA29" s="96">
        <f t="shared" si="7"/>
        <v>88</v>
      </c>
      <c r="BB29" s="96">
        <f t="shared" si="7"/>
        <v>88</v>
      </c>
      <c r="BC29" s="96">
        <f t="shared" si="7"/>
        <v>88</v>
      </c>
      <c r="BD29" s="96">
        <f t="shared" si="7"/>
        <v>88</v>
      </c>
      <c r="BE29" s="96">
        <f t="shared" si="7"/>
        <v>88</v>
      </c>
      <c r="BF29" s="96">
        <f t="shared" si="7"/>
        <v>88</v>
      </c>
      <c r="BG29" s="96">
        <f t="shared" si="7"/>
        <v>88</v>
      </c>
      <c r="BH29" s="96">
        <f t="shared" si="7"/>
        <v>88</v>
      </c>
      <c r="BI29" s="96">
        <f t="shared" si="7"/>
        <v>88</v>
      </c>
      <c r="BJ29" s="96">
        <f t="shared" si="7"/>
        <v>88</v>
      </c>
      <c r="BK29" s="96">
        <f t="shared" si="7"/>
        <v>88</v>
      </c>
      <c r="BL29" s="96">
        <f t="shared" si="7"/>
        <v>88</v>
      </c>
      <c r="BM29" s="96">
        <f t="shared" si="7"/>
        <v>88</v>
      </c>
      <c r="BN29" s="96">
        <f t="shared" si="7"/>
        <v>88</v>
      </c>
      <c r="BO29" s="96">
        <f t="shared" si="7"/>
        <v>88</v>
      </c>
      <c r="BP29" s="96">
        <f t="shared" si="7"/>
        <v>88</v>
      </c>
      <c r="BQ29" s="96">
        <f t="shared" ref="BQ29:BZ29" si="8">BP29</f>
        <v>88</v>
      </c>
      <c r="BR29" s="96">
        <f t="shared" si="8"/>
        <v>88</v>
      </c>
      <c r="BS29" s="96">
        <f t="shared" si="8"/>
        <v>88</v>
      </c>
      <c r="BT29" s="96">
        <f t="shared" si="8"/>
        <v>88</v>
      </c>
      <c r="BU29" s="96">
        <f t="shared" si="8"/>
        <v>88</v>
      </c>
      <c r="BV29" s="96">
        <f t="shared" si="8"/>
        <v>88</v>
      </c>
      <c r="BW29" s="96">
        <f t="shared" si="8"/>
        <v>88</v>
      </c>
      <c r="BX29" s="96">
        <f t="shared" si="8"/>
        <v>88</v>
      </c>
      <c r="BY29" s="18">
        <f t="shared" si="8"/>
        <v>88</v>
      </c>
      <c r="BZ29" s="18">
        <f t="shared" si="8"/>
        <v>88</v>
      </c>
      <c r="CA29" s="1"/>
    </row>
    <row r="30" spans="1:79" ht="21" hidden="1" thickBot="1">
      <c r="A30" s="505" t="s">
        <v>138</v>
      </c>
      <c r="B30" s="570"/>
      <c r="C30" s="98">
        <f>VLOOKUP(B4,завтрак_общ,3,FALSE)</f>
        <v>88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 t="s">
        <v>75</v>
      </c>
      <c r="B31" s="535"/>
      <c r="C31" s="20"/>
      <c r="D31" s="97">
        <f>D28*D29/1000</f>
        <v>0</v>
      </c>
      <c r="E31" s="97">
        <f t="shared" ref="E31:BP31" si="9">E28*E29/1000</f>
        <v>0</v>
      </c>
      <c r="F31" s="97">
        <f t="shared" si="9"/>
        <v>0</v>
      </c>
      <c r="G31" s="97">
        <f t="shared" si="9"/>
        <v>0</v>
      </c>
      <c r="H31" s="97">
        <f t="shared" si="9"/>
        <v>0</v>
      </c>
      <c r="I31" s="97">
        <f t="shared" si="9"/>
        <v>0</v>
      </c>
      <c r="J31" s="97">
        <f t="shared" si="9"/>
        <v>3.2559999999999998</v>
      </c>
      <c r="K31" s="110">
        <f>K28*K29</f>
        <v>0</v>
      </c>
      <c r="L31" s="110">
        <f t="shared" si="9"/>
        <v>0.14080000000000001</v>
      </c>
      <c r="M31" s="110">
        <f t="shared" si="9"/>
        <v>0.88</v>
      </c>
      <c r="N31" s="110">
        <f t="shared" si="9"/>
        <v>0.18480000000000002</v>
      </c>
      <c r="O31" s="110">
        <f t="shared" si="9"/>
        <v>0</v>
      </c>
      <c r="P31" s="110">
        <f t="shared" si="9"/>
        <v>8.7999999999999995E-2</v>
      </c>
      <c r="Q31" s="110">
        <f>Q28*Q29</f>
        <v>0</v>
      </c>
      <c r="R31" s="110">
        <f t="shared" si="9"/>
        <v>0</v>
      </c>
      <c r="S31" s="110">
        <f>S28*S29</f>
        <v>0</v>
      </c>
      <c r="T31" s="110">
        <f t="shared" si="9"/>
        <v>0</v>
      </c>
      <c r="U31" s="110">
        <f t="shared" si="9"/>
        <v>0</v>
      </c>
      <c r="V31" s="110">
        <f t="shared" si="9"/>
        <v>0</v>
      </c>
      <c r="W31" s="110">
        <f t="shared" si="9"/>
        <v>0</v>
      </c>
      <c r="X31" s="110">
        <f t="shared" si="9"/>
        <v>0</v>
      </c>
      <c r="Y31" s="110">
        <f t="shared" si="9"/>
        <v>0</v>
      </c>
      <c r="Z31" s="110">
        <f t="shared" si="9"/>
        <v>0</v>
      </c>
      <c r="AA31" s="110">
        <f t="shared" si="9"/>
        <v>0</v>
      </c>
      <c r="AB31" s="110">
        <f t="shared" si="9"/>
        <v>0</v>
      </c>
      <c r="AC31" s="110">
        <f t="shared" si="9"/>
        <v>0</v>
      </c>
      <c r="AD31" s="110">
        <f>AD28*AD29</f>
        <v>0</v>
      </c>
      <c r="AE31" s="110">
        <f t="shared" si="9"/>
        <v>0</v>
      </c>
      <c r="AF31" s="110">
        <f t="shared" si="9"/>
        <v>0</v>
      </c>
      <c r="AG31" s="110">
        <f t="shared" si="9"/>
        <v>0</v>
      </c>
      <c r="AH31" s="110">
        <f t="shared" si="9"/>
        <v>0</v>
      </c>
      <c r="AI31" s="110">
        <f t="shared" si="9"/>
        <v>0</v>
      </c>
      <c r="AJ31" s="110">
        <f t="shared" si="9"/>
        <v>0</v>
      </c>
      <c r="AK31" s="110">
        <f t="shared" si="9"/>
        <v>0</v>
      </c>
      <c r="AL31" s="110">
        <f t="shared" si="9"/>
        <v>0</v>
      </c>
      <c r="AM31" s="110">
        <f t="shared" si="9"/>
        <v>0</v>
      </c>
      <c r="AN31" s="110">
        <f t="shared" si="9"/>
        <v>0</v>
      </c>
      <c r="AO31" s="110">
        <f t="shared" si="9"/>
        <v>0</v>
      </c>
      <c r="AP31" s="110">
        <f t="shared" si="9"/>
        <v>0</v>
      </c>
      <c r="AQ31" s="110">
        <f t="shared" si="9"/>
        <v>0</v>
      </c>
      <c r="AR31" s="110">
        <f t="shared" si="9"/>
        <v>0</v>
      </c>
      <c r="AS31" s="110">
        <f t="shared" si="9"/>
        <v>0</v>
      </c>
      <c r="AT31" s="110">
        <f t="shared" si="9"/>
        <v>0.44</v>
      </c>
      <c r="AU31" s="110">
        <f t="shared" si="9"/>
        <v>0</v>
      </c>
      <c r="AV31" s="110">
        <f t="shared" si="9"/>
        <v>0</v>
      </c>
      <c r="AW31" s="110">
        <f t="shared" si="9"/>
        <v>0.88</v>
      </c>
      <c r="AX31" s="110">
        <f t="shared" si="9"/>
        <v>0</v>
      </c>
      <c r="AY31" s="110">
        <f t="shared" si="9"/>
        <v>1.8480000000000001</v>
      </c>
      <c r="AZ31" s="110">
        <f t="shared" si="9"/>
        <v>0</v>
      </c>
      <c r="BA31" s="110">
        <f t="shared" si="9"/>
        <v>0</v>
      </c>
      <c r="BB31" s="110">
        <f t="shared" si="9"/>
        <v>0</v>
      </c>
      <c r="BC31" s="110">
        <f t="shared" si="9"/>
        <v>0</v>
      </c>
      <c r="BD31" s="110">
        <f t="shared" si="9"/>
        <v>0</v>
      </c>
      <c r="BE31" s="110">
        <f t="shared" si="9"/>
        <v>0</v>
      </c>
      <c r="BF31" s="110">
        <f t="shared" si="9"/>
        <v>0</v>
      </c>
      <c r="BG31" s="110">
        <f t="shared" si="9"/>
        <v>0</v>
      </c>
      <c r="BH31" s="110">
        <f>BH28*BH29</f>
        <v>0</v>
      </c>
      <c r="BI31" s="110">
        <f t="shared" si="9"/>
        <v>0</v>
      </c>
      <c r="BJ31" s="110">
        <f t="shared" si="9"/>
        <v>0</v>
      </c>
      <c r="BK31" s="110">
        <f t="shared" si="9"/>
        <v>0</v>
      </c>
      <c r="BL31" s="110">
        <f t="shared" si="9"/>
        <v>0</v>
      </c>
      <c r="BM31" s="110">
        <f t="shared" si="9"/>
        <v>0</v>
      </c>
      <c r="BN31" s="110">
        <f t="shared" si="9"/>
        <v>0</v>
      </c>
      <c r="BO31" s="110">
        <f t="shared" si="9"/>
        <v>0</v>
      </c>
      <c r="BP31" s="110">
        <f t="shared" si="9"/>
        <v>0</v>
      </c>
      <c r="BQ31" s="110">
        <f t="shared" ref="BQ31:BY31" si="10">BQ28*BQ29/1000</f>
        <v>0</v>
      </c>
      <c r="BR31" s="110">
        <f t="shared" si="10"/>
        <v>0</v>
      </c>
      <c r="BS31" s="110">
        <f t="shared" si="10"/>
        <v>10.56</v>
      </c>
      <c r="BT31" s="110">
        <f t="shared" si="10"/>
        <v>0</v>
      </c>
      <c r="BU31" s="110">
        <f t="shared" si="10"/>
        <v>0</v>
      </c>
      <c r="BV31" s="110">
        <f t="shared" si="10"/>
        <v>0</v>
      </c>
      <c r="BW31" s="110">
        <f>BW28*BW29</f>
        <v>88</v>
      </c>
      <c r="BX31" s="110">
        <f t="shared" si="10"/>
        <v>5.28</v>
      </c>
      <c r="BY31" s="110">
        <f t="shared" si="10"/>
        <v>0</v>
      </c>
      <c r="BZ31" s="110">
        <f>BZ28*BZ29</f>
        <v>0</v>
      </c>
      <c r="CA31" s="1"/>
    </row>
    <row r="32" spans="1:79" hidden="1">
      <c r="A32" s="511" t="s">
        <v>64</v>
      </c>
      <c r="B32" s="53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35"/>
      <c r="C33" s="94">
        <f>SUM(D33:BZ33)</f>
        <v>5368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276.76</v>
      </c>
      <c r="K33" s="111">
        <f t="shared" si="11"/>
        <v>0</v>
      </c>
      <c r="L33" s="111">
        <f t="shared" si="11"/>
        <v>19.712</v>
      </c>
      <c r="M33" s="111">
        <f t="shared" si="11"/>
        <v>49.28</v>
      </c>
      <c r="N33" s="111">
        <f t="shared" si="11"/>
        <v>1.8480000000000003</v>
      </c>
      <c r="O33" s="111">
        <f t="shared" si="11"/>
        <v>0</v>
      </c>
      <c r="P33" s="111">
        <f t="shared" si="11"/>
        <v>61.599999999999994</v>
      </c>
      <c r="Q33" s="111">
        <f t="shared" si="11"/>
        <v>0</v>
      </c>
      <c r="R33" s="111">
        <f t="shared" si="11"/>
        <v>0</v>
      </c>
      <c r="S33" s="111">
        <f t="shared" si="11"/>
        <v>0</v>
      </c>
      <c r="T33" s="111">
        <f t="shared" si="11"/>
        <v>0</v>
      </c>
      <c r="U33" s="111">
        <f t="shared" si="11"/>
        <v>0</v>
      </c>
      <c r="V33" s="111">
        <f t="shared" si="11"/>
        <v>0</v>
      </c>
      <c r="W33" s="111">
        <f t="shared" si="11"/>
        <v>0</v>
      </c>
      <c r="X33" s="111">
        <f t="shared" si="11"/>
        <v>0</v>
      </c>
      <c r="Y33" s="111">
        <f t="shared" si="11"/>
        <v>0</v>
      </c>
      <c r="Z33" s="111">
        <f t="shared" si="11"/>
        <v>0</v>
      </c>
      <c r="AA33" s="111">
        <f t="shared" si="11"/>
        <v>0</v>
      </c>
      <c r="AB33" s="111">
        <f t="shared" si="11"/>
        <v>0</v>
      </c>
      <c r="AC33" s="111">
        <f t="shared" si="11"/>
        <v>0</v>
      </c>
      <c r="AD33" s="111">
        <f t="shared" si="11"/>
        <v>0</v>
      </c>
      <c r="AE33" s="111">
        <f t="shared" si="11"/>
        <v>0</v>
      </c>
      <c r="AF33" s="111">
        <f t="shared" si="11"/>
        <v>0</v>
      </c>
      <c r="AG33" s="111">
        <f t="shared" si="11"/>
        <v>0</v>
      </c>
      <c r="AH33" s="111">
        <f t="shared" si="11"/>
        <v>0</v>
      </c>
      <c r="AI33" s="111">
        <f t="shared" si="11"/>
        <v>0</v>
      </c>
      <c r="AJ33" s="111">
        <f t="shared" si="11"/>
        <v>0</v>
      </c>
      <c r="AK33" s="111">
        <f t="shared" si="11"/>
        <v>0</v>
      </c>
      <c r="AL33" s="111">
        <f t="shared" si="11"/>
        <v>0</v>
      </c>
      <c r="AM33" s="111">
        <f t="shared" si="11"/>
        <v>0</v>
      </c>
      <c r="AN33" s="111">
        <f t="shared" si="11"/>
        <v>0</v>
      </c>
      <c r="AO33" s="111">
        <f t="shared" si="11"/>
        <v>0</v>
      </c>
      <c r="AP33" s="111">
        <f t="shared" si="11"/>
        <v>0</v>
      </c>
      <c r="AQ33" s="111">
        <f t="shared" si="11"/>
        <v>0</v>
      </c>
      <c r="AR33" s="111">
        <f t="shared" si="11"/>
        <v>0</v>
      </c>
      <c r="AS33" s="111">
        <f t="shared" si="11"/>
        <v>0</v>
      </c>
      <c r="AT33" s="111">
        <f t="shared" si="11"/>
        <v>264</v>
      </c>
      <c r="AU33" s="111">
        <f t="shared" si="11"/>
        <v>0</v>
      </c>
      <c r="AV33" s="111">
        <f t="shared" si="11"/>
        <v>0</v>
      </c>
      <c r="AW33" s="111">
        <f t="shared" si="11"/>
        <v>220</v>
      </c>
      <c r="AX33" s="111">
        <f t="shared" si="11"/>
        <v>0</v>
      </c>
      <c r="AY33" s="111">
        <f t="shared" si="11"/>
        <v>831.6</v>
      </c>
      <c r="AZ33" s="111">
        <f t="shared" si="11"/>
        <v>0</v>
      </c>
      <c r="BA33" s="111">
        <f t="shared" si="11"/>
        <v>0</v>
      </c>
      <c r="BB33" s="111">
        <f t="shared" si="11"/>
        <v>0</v>
      </c>
      <c r="BC33" s="111">
        <f t="shared" si="11"/>
        <v>0</v>
      </c>
      <c r="BD33" s="111">
        <f t="shared" si="11"/>
        <v>0</v>
      </c>
      <c r="BE33" s="111">
        <f t="shared" si="11"/>
        <v>0</v>
      </c>
      <c r="BF33" s="111">
        <f t="shared" si="11"/>
        <v>0</v>
      </c>
      <c r="BG33" s="111">
        <f t="shared" si="11"/>
        <v>0</v>
      </c>
      <c r="BH33" s="111">
        <f t="shared" si="11"/>
        <v>0</v>
      </c>
      <c r="BI33" s="111">
        <f t="shared" si="11"/>
        <v>0</v>
      </c>
      <c r="BJ33" s="111">
        <f t="shared" si="11"/>
        <v>0</v>
      </c>
      <c r="BK33" s="111">
        <f t="shared" si="11"/>
        <v>0</v>
      </c>
      <c r="BL33" s="111">
        <f t="shared" si="11"/>
        <v>0</v>
      </c>
      <c r="BM33" s="111">
        <f t="shared" si="11"/>
        <v>0</v>
      </c>
      <c r="BN33" s="111">
        <f t="shared" si="11"/>
        <v>0</v>
      </c>
      <c r="BO33" s="111">
        <f t="shared" si="11"/>
        <v>0</v>
      </c>
      <c r="BP33" s="111">
        <f t="shared" si="11"/>
        <v>0</v>
      </c>
      <c r="BQ33" s="111">
        <f t="shared" ref="BQ33:BW33" si="12">BQ31*BQ32</f>
        <v>0</v>
      </c>
      <c r="BR33" s="111">
        <f t="shared" si="12"/>
        <v>0</v>
      </c>
      <c r="BS33" s="111">
        <f t="shared" si="12"/>
        <v>1584</v>
      </c>
      <c r="BT33" s="111">
        <f t="shared" si="12"/>
        <v>0</v>
      </c>
      <c r="BU33" s="111">
        <f t="shared" si="12"/>
        <v>0</v>
      </c>
      <c r="BV33" s="111">
        <f>BV31*BV32</f>
        <v>0</v>
      </c>
      <c r="BW33" s="111">
        <f t="shared" si="12"/>
        <v>1848</v>
      </c>
      <c r="BX33" s="111">
        <f>BX31*BX32</f>
        <v>211.20000000000002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69"/>
      <c r="C34" s="95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29"/>
      <c r="B36" s="259" t="s">
        <v>397</v>
      </c>
      <c r="C36" s="230"/>
      <c r="D36" s="230" t="str">
        <f>IF(D33=D50,"x")</f>
        <v>x</v>
      </c>
      <c r="E36" s="230" t="str">
        <f t="shared" ref="E36:I36" si="13">IF(E33=E50,"x")</f>
        <v>x</v>
      </c>
      <c r="F36" s="230" t="str">
        <f t="shared" si="13"/>
        <v>x</v>
      </c>
      <c r="G36" s="230" t="str">
        <f t="shared" si="13"/>
        <v>x</v>
      </c>
      <c r="H36" s="230" t="str">
        <f t="shared" si="13"/>
        <v>x</v>
      </c>
      <c r="I36" s="230" t="str">
        <f t="shared" si="13"/>
        <v>x</v>
      </c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29"/>
      <c r="BZ36" s="229"/>
    </row>
    <row r="37" spans="1:79" ht="15.7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</row>
    <row r="38" spans="1:79" ht="207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</row>
    <row r="39" spans="1:79" s="255" customFormat="1">
      <c r="A39" s="501" t="s">
        <v>70</v>
      </c>
      <c r="B39" s="502"/>
      <c r="C39" s="235"/>
      <c r="D39" s="235"/>
      <c r="E39" s="235"/>
      <c r="F39" s="235"/>
      <c r="G39" s="235"/>
      <c r="H39" s="235"/>
      <c r="I39" s="235"/>
      <c r="J39" s="235"/>
      <c r="K39" s="235"/>
      <c r="L39" s="235">
        <v>3</v>
      </c>
      <c r="M39" s="235"/>
      <c r="N39" s="235">
        <v>1.6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>
        <v>10</v>
      </c>
      <c r="Y39" s="235"/>
      <c r="Z39" s="235"/>
      <c r="AA39" s="235"/>
      <c r="AB39" s="235"/>
      <c r="AC39" s="235">
        <v>8</v>
      </c>
      <c r="AD39" s="235"/>
      <c r="AE39" s="235"/>
      <c r="AF39" s="235"/>
      <c r="AG39" s="235"/>
      <c r="AH39" s="235"/>
      <c r="AI39" s="235"/>
      <c r="AJ39" s="235"/>
      <c r="AK39" s="235">
        <v>5</v>
      </c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>
        <v>50</v>
      </c>
      <c r="BB39" s="235"/>
      <c r="BC39" s="235"/>
      <c r="BD39" s="235"/>
      <c r="BE39" s="235"/>
      <c r="BF39" s="235"/>
      <c r="BG39" s="235">
        <v>1</v>
      </c>
      <c r="BH39" s="235"/>
      <c r="BI39" s="235"/>
      <c r="BJ39" s="235">
        <v>40</v>
      </c>
      <c r="BK39" s="235">
        <v>5</v>
      </c>
      <c r="BL39" s="235">
        <v>10</v>
      </c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62"/>
    </row>
    <row r="40" spans="1:79" s="255" customFormat="1">
      <c r="A40" s="501" t="s">
        <v>71</v>
      </c>
      <c r="B40" s="502"/>
      <c r="C40" s="235"/>
      <c r="D40" s="235"/>
      <c r="E40" s="235"/>
      <c r="F40" s="235"/>
      <c r="G40" s="235"/>
      <c r="H40" s="235"/>
      <c r="I40" s="235"/>
      <c r="J40" s="235"/>
      <c r="K40" s="235"/>
      <c r="L40" s="235">
        <v>7.6</v>
      </c>
      <c r="M40" s="235"/>
      <c r="N40" s="235">
        <v>3</v>
      </c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>
        <v>30</v>
      </c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>
        <v>61</v>
      </c>
      <c r="BB40" s="235"/>
      <c r="BC40" s="235"/>
      <c r="BD40" s="235"/>
      <c r="BE40" s="235"/>
      <c r="BF40" s="235"/>
      <c r="BG40" s="235"/>
      <c r="BH40" s="235"/>
      <c r="BI40" s="235"/>
      <c r="BJ40" s="235"/>
      <c r="BK40" s="235">
        <v>10</v>
      </c>
      <c r="BL40" s="235">
        <v>10</v>
      </c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62"/>
    </row>
    <row r="41" spans="1:79" s="255" customFormat="1">
      <c r="A41" s="501" t="s">
        <v>398</v>
      </c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>
        <v>7</v>
      </c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>
        <v>50</v>
      </c>
      <c r="BM41" s="235"/>
      <c r="BN41" s="235"/>
      <c r="BO41" s="235"/>
      <c r="BP41" s="235"/>
      <c r="BQ41" s="235"/>
      <c r="BR41" s="235"/>
      <c r="BS41" s="235"/>
      <c r="BT41" s="235"/>
      <c r="BU41" s="235"/>
      <c r="BV41" s="263">
        <v>28</v>
      </c>
      <c r="BW41" s="235"/>
      <c r="BX41" s="235"/>
      <c r="BY41" s="256"/>
      <c r="BZ41" s="256"/>
      <c r="CA41" s="262"/>
    </row>
    <row r="42" spans="1:79" s="255" customFormat="1">
      <c r="A42" s="501" t="s">
        <v>72</v>
      </c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>
        <v>7</v>
      </c>
      <c r="N42" s="235"/>
      <c r="O42" s="235">
        <v>13</v>
      </c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56"/>
      <c r="BZ42" s="256"/>
      <c r="CA42" s="262"/>
    </row>
    <row r="43" spans="1:79" s="255" customFormat="1">
      <c r="A43" s="501" t="s">
        <v>61</v>
      </c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>
        <v>0</v>
      </c>
      <c r="BX43" s="235">
        <v>60</v>
      </c>
      <c r="BY43" s="256"/>
      <c r="BZ43" s="256"/>
      <c r="CA43" s="262"/>
    </row>
    <row r="44" spans="1:79" s="255" customFormat="1">
      <c r="A44" s="501" t="s">
        <v>56</v>
      </c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>
        <v>100</v>
      </c>
      <c r="BS44" s="235"/>
      <c r="BT44" s="235"/>
      <c r="BU44" s="235"/>
      <c r="BV44" s="235"/>
      <c r="BW44" s="235"/>
      <c r="BX44" s="235"/>
      <c r="BY44" s="256"/>
      <c r="BZ44" s="256"/>
      <c r="CA44" s="262"/>
    </row>
    <row r="45" spans="1:79" s="255" customFormat="1">
      <c r="A45" s="501" t="s">
        <v>73</v>
      </c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>
        <v>1</v>
      </c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56"/>
      <c r="BZ45" s="256"/>
      <c r="CA45" s="262"/>
    </row>
    <row r="46" spans="1:79" ht="15.75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</row>
    <row r="47" spans="1:79" ht="165" hidden="1" customHeight="1">
      <c r="A47" s="501"/>
      <c r="B47" s="502"/>
      <c r="C47" s="235"/>
      <c r="D47" s="235">
        <f t="shared" ref="D47:AI47" si="14">SUM(D39:D45)</f>
        <v>0</v>
      </c>
      <c r="E47" s="235">
        <f t="shared" si="14"/>
        <v>0</v>
      </c>
      <c r="F47" s="235">
        <f t="shared" si="14"/>
        <v>0</v>
      </c>
      <c r="G47" s="235">
        <f t="shared" si="14"/>
        <v>0</v>
      </c>
      <c r="H47" s="235">
        <f t="shared" si="14"/>
        <v>0</v>
      </c>
      <c r="I47" s="235">
        <f t="shared" si="14"/>
        <v>0</v>
      </c>
      <c r="J47" s="235">
        <f t="shared" si="14"/>
        <v>0</v>
      </c>
      <c r="K47" s="235">
        <f t="shared" si="14"/>
        <v>0</v>
      </c>
      <c r="L47" s="235">
        <f t="shared" si="14"/>
        <v>10.6</v>
      </c>
      <c r="M47" s="235">
        <f t="shared" si="14"/>
        <v>7</v>
      </c>
      <c r="N47" s="235">
        <f t="shared" si="14"/>
        <v>4.5999999999999996</v>
      </c>
      <c r="O47" s="235">
        <f t="shared" si="14"/>
        <v>13</v>
      </c>
      <c r="P47" s="235">
        <f t="shared" si="14"/>
        <v>0</v>
      </c>
      <c r="Q47" s="235">
        <f t="shared" si="14"/>
        <v>0</v>
      </c>
      <c r="R47" s="235">
        <f t="shared" si="14"/>
        <v>0</v>
      </c>
      <c r="S47" s="235">
        <f t="shared" si="14"/>
        <v>1</v>
      </c>
      <c r="T47" s="235">
        <f t="shared" si="14"/>
        <v>0</v>
      </c>
      <c r="U47" s="235">
        <f t="shared" si="14"/>
        <v>0</v>
      </c>
      <c r="V47" s="235">
        <f t="shared" si="14"/>
        <v>0</v>
      </c>
      <c r="W47" s="235">
        <f t="shared" si="14"/>
        <v>0</v>
      </c>
      <c r="X47" s="235">
        <f t="shared" si="14"/>
        <v>10</v>
      </c>
      <c r="Y47" s="235">
        <f t="shared" si="14"/>
        <v>0</v>
      </c>
      <c r="Z47" s="235">
        <f t="shared" si="14"/>
        <v>0</v>
      </c>
      <c r="AA47" s="235">
        <f t="shared" si="14"/>
        <v>0</v>
      </c>
      <c r="AB47" s="235">
        <f t="shared" si="14"/>
        <v>0</v>
      </c>
      <c r="AC47" s="235">
        <f t="shared" si="14"/>
        <v>8</v>
      </c>
      <c r="AD47" s="235">
        <f t="shared" si="14"/>
        <v>0</v>
      </c>
      <c r="AE47" s="235">
        <f t="shared" si="14"/>
        <v>0</v>
      </c>
      <c r="AF47" s="235">
        <f t="shared" si="14"/>
        <v>0</v>
      </c>
      <c r="AG47" s="235">
        <f t="shared" si="14"/>
        <v>0</v>
      </c>
      <c r="AH47" s="235">
        <f t="shared" si="14"/>
        <v>0</v>
      </c>
      <c r="AI47" s="235">
        <f t="shared" si="14"/>
        <v>0</v>
      </c>
      <c r="AJ47" s="235">
        <f t="shared" ref="AJ47:BZ47" si="15">SUM(AJ39:AJ45)</f>
        <v>0</v>
      </c>
      <c r="AK47" s="235">
        <f t="shared" si="15"/>
        <v>5</v>
      </c>
      <c r="AL47" s="235">
        <f t="shared" si="15"/>
        <v>0</v>
      </c>
      <c r="AM47" s="235">
        <f t="shared" si="15"/>
        <v>0</v>
      </c>
      <c r="AN47" s="235">
        <f t="shared" si="15"/>
        <v>30</v>
      </c>
      <c r="AO47" s="235">
        <f t="shared" si="15"/>
        <v>0</v>
      </c>
      <c r="AP47" s="235">
        <f t="shared" si="15"/>
        <v>0</v>
      </c>
      <c r="AQ47" s="235">
        <f t="shared" si="15"/>
        <v>0</v>
      </c>
      <c r="AR47" s="235">
        <f t="shared" si="15"/>
        <v>0</v>
      </c>
      <c r="AS47" s="235">
        <f t="shared" si="15"/>
        <v>0</v>
      </c>
      <c r="AT47" s="235">
        <f t="shared" si="15"/>
        <v>0</v>
      </c>
      <c r="AU47" s="235">
        <f t="shared" si="15"/>
        <v>0</v>
      </c>
      <c r="AV47" s="235">
        <f t="shared" si="15"/>
        <v>0</v>
      </c>
      <c r="AW47" s="235">
        <f t="shared" si="15"/>
        <v>0</v>
      </c>
      <c r="AX47" s="235">
        <f t="shared" si="15"/>
        <v>7</v>
      </c>
      <c r="AY47" s="235">
        <f t="shared" si="15"/>
        <v>0</v>
      </c>
      <c r="AZ47" s="235">
        <f t="shared" si="15"/>
        <v>0</v>
      </c>
      <c r="BA47" s="235">
        <f t="shared" si="15"/>
        <v>111</v>
      </c>
      <c r="BB47" s="235">
        <f t="shared" si="15"/>
        <v>0</v>
      </c>
      <c r="BC47" s="235">
        <f t="shared" si="15"/>
        <v>0</v>
      </c>
      <c r="BD47" s="235">
        <f t="shared" si="15"/>
        <v>0</v>
      </c>
      <c r="BE47" s="235">
        <f t="shared" si="15"/>
        <v>0</v>
      </c>
      <c r="BF47" s="235">
        <f t="shared" si="15"/>
        <v>0</v>
      </c>
      <c r="BG47" s="235">
        <f t="shared" si="15"/>
        <v>1</v>
      </c>
      <c r="BH47" s="235">
        <f t="shared" si="15"/>
        <v>0</v>
      </c>
      <c r="BI47" s="235">
        <f t="shared" si="15"/>
        <v>0</v>
      </c>
      <c r="BJ47" s="235">
        <f t="shared" si="15"/>
        <v>40</v>
      </c>
      <c r="BK47" s="235">
        <f t="shared" si="15"/>
        <v>15</v>
      </c>
      <c r="BL47" s="235">
        <f t="shared" si="15"/>
        <v>70</v>
      </c>
      <c r="BM47" s="235">
        <f t="shared" si="15"/>
        <v>0</v>
      </c>
      <c r="BN47" s="235">
        <f t="shared" si="15"/>
        <v>0</v>
      </c>
      <c r="BO47" s="235">
        <f t="shared" si="15"/>
        <v>0</v>
      </c>
      <c r="BP47" s="235">
        <f t="shared" si="15"/>
        <v>0</v>
      </c>
      <c r="BQ47" s="235">
        <f t="shared" si="15"/>
        <v>0</v>
      </c>
      <c r="BR47" s="235">
        <f t="shared" si="15"/>
        <v>100</v>
      </c>
      <c r="BS47" s="235">
        <f t="shared" si="15"/>
        <v>0</v>
      </c>
      <c r="BT47" s="235">
        <f t="shared" si="15"/>
        <v>0</v>
      </c>
      <c r="BU47" s="235">
        <f t="shared" si="15"/>
        <v>0</v>
      </c>
      <c r="BV47" s="235">
        <f t="shared" si="15"/>
        <v>28</v>
      </c>
      <c r="BW47" s="235">
        <f t="shared" si="15"/>
        <v>0</v>
      </c>
      <c r="BX47" s="235">
        <f t="shared" si="15"/>
        <v>60</v>
      </c>
      <c r="BY47" s="256">
        <f t="shared" si="15"/>
        <v>0</v>
      </c>
      <c r="BZ47" s="256">
        <f t="shared" si="15"/>
        <v>0</v>
      </c>
    </row>
    <row r="48" spans="1:79" ht="165" hidden="1" customHeight="1">
      <c r="A48" s="503" t="s">
        <v>74</v>
      </c>
      <c r="B48" s="504"/>
      <c r="C48" s="235">
        <f>C49</f>
        <v>45</v>
      </c>
      <c r="D48" s="235">
        <f t="shared" ref="D48:BO48" si="16">C48</f>
        <v>45</v>
      </c>
      <c r="E48" s="235">
        <f t="shared" si="16"/>
        <v>45</v>
      </c>
      <c r="F48" s="235">
        <f t="shared" si="16"/>
        <v>45</v>
      </c>
      <c r="G48" s="235">
        <f t="shared" si="16"/>
        <v>45</v>
      </c>
      <c r="H48" s="235">
        <f t="shared" si="16"/>
        <v>45</v>
      </c>
      <c r="I48" s="235">
        <f t="shared" si="16"/>
        <v>45</v>
      </c>
      <c r="J48" s="235">
        <f t="shared" si="16"/>
        <v>45</v>
      </c>
      <c r="K48" s="235">
        <f t="shared" si="16"/>
        <v>45</v>
      </c>
      <c r="L48" s="235">
        <f t="shared" si="16"/>
        <v>45</v>
      </c>
      <c r="M48" s="235">
        <f t="shared" si="16"/>
        <v>45</v>
      </c>
      <c r="N48" s="235">
        <f t="shared" si="16"/>
        <v>45</v>
      </c>
      <c r="O48" s="235">
        <f t="shared" si="16"/>
        <v>45</v>
      </c>
      <c r="P48" s="235">
        <f t="shared" si="16"/>
        <v>45</v>
      </c>
      <c r="Q48" s="235">
        <f t="shared" si="16"/>
        <v>45</v>
      </c>
      <c r="R48" s="235">
        <f t="shared" si="16"/>
        <v>45</v>
      </c>
      <c r="S48" s="235">
        <f t="shared" si="16"/>
        <v>45</v>
      </c>
      <c r="T48" s="235">
        <f t="shared" si="16"/>
        <v>45</v>
      </c>
      <c r="U48" s="235">
        <f t="shared" si="16"/>
        <v>45</v>
      </c>
      <c r="V48" s="235">
        <f t="shared" si="16"/>
        <v>45</v>
      </c>
      <c r="W48" s="235">
        <f t="shared" si="16"/>
        <v>45</v>
      </c>
      <c r="X48" s="235">
        <f t="shared" si="16"/>
        <v>45</v>
      </c>
      <c r="Y48" s="235">
        <f t="shared" si="16"/>
        <v>45</v>
      </c>
      <c r="Z48" s="235">
        <f t="shared" si="16"/>
        <v>45</v>
      </c>
      <c r="AA48" s="235">
        <f t="shared" si="16"/>
        <v>45</v>
      </c>
      <c r="AB48" s="235">
        <f t="shared" si="16"/>
        <v>45</v>
      </c>
      <c r="AC48" s="235">
        <f t="shared" si="16"/>
        <v>45</v>
      </c>
      <c r="AD48" s="235">
        <f t="shared" si="16"/>
        <v>45</v>
      </c>
      <c r="AE48" s="235">
        <f t="shared" si="16"/>
        <v>45</v>
      </c>
      <c r="AF48" s="235">
        <f t="shared" si="16"/>
        <v>45</v>
      </c>
      <c r="AG48" s="235">
        <f t="shared" si="16"/>
        <v>45</v>
      </c>
      <c r="AH48" s="235">
        <f t="shared" si="16"/>
        <v>45</v>
      </c>
      <c r="AI48" s="235">
        <f t="shared" si="16"/>
        <v>45</v>
      </c>
      <c r="AJ48" s="235">
        <f t="shared" si="16"/>
        <v>45</v>
      </c>
      <c r="AK48" s="235">
        <f t="shared" si="16"/>
        <v>45</v>
      </c>
      <c r="AL48" s="235">
        <f t="shared" si="16"/>
        <v>45</v>
      </c>
      <c r="AM48" s="235">
        <f t="shared" si="16"/>
        <v>45</v>
      </c>
      <c r="AN48" s="235">
        <f t="shared" si="16"/>
        <v>45</v>
      </c>
      <c r="AO48" s="235">
        <f t="shared" si="16"/>
        <v>45</v>
      </c>
      <c r="AP48" s="235">
        <f t="shared" si="16"/>
        <v>45</v>
      </c>
      <c r="AQ48" s="235">
        <f t="shared" si="16"/>
        <v>45</v>
      </c>
      <c r="AR48" s="235">
        <f t="shared" si="16"/>
        <v>45</v>
      </c>
      <c r="AS48" s="235">
        <f t="shared" si="16"/>
        <v>45</v>
      </c>
      <c r="AT48" s="235">
        <f t="shared" si="16"/>
        <v>45</v>
      </c>
      <c r="AU48" s="235">
        <f t="shared" si="16"/>
        <v>45</v>
      </c>
      <c r="AV48" s="235">
        <f t="shared" si="16"/>
        <v>45</v>
      </c>
      <c r="AW48" s="235">
        <f t="shared" si="16"/>
        <v>45</v>
      </c>
      <c r="AX48" s="235">
        <f t="shared" si="16"/>
        <v>45</v>
      </c>
      <c r="AY48" s="235">
        <f t="shared" si="16"/>
        <v>45</v>
      </c>
      <c r="AZ48" s="235">
        <f t="shared" si="16"/>
        <v>45</v>
      </c>
      <c r="BA48" s="235">
        <f t="shared" si="16"/>
        <v>45</v>
      </c>
      <c r="BB48" s="235">
        <f t="shared" si="16"/>
        <v>45</v>
      </c>
      <c r="BC48" s="235">
        <f t="shared" si="16"/>
        <v>45</v>
      </c>
      <c r="BD48" s="235">
        <f t="shared" si="16"/>
        <v>45</v>
      </c>
      <c r="BE48" s="235">
        <f t="shared" si="16"/>
        <v>45</v>
      </c>
      <c r="BF48" s="235">
        <f t="shared" si="16"/>
        <v>45</v>
      </c>
      <c r="BG48" s="235">
        <f t="shared" si="16"/>
        <v>45</v>
      </c>
      <c r="BH48" s="235">
        <f t="shared" si="16"/>
        <v>45</v>
      </c>
      <c r="BI48" s="235">
        <f t="shared" si="16"/>
        <v>45</v>
      </c>
      <c r="BJ48" s="235">
        <f t="shared" si="16"/>
        <v>45</v>
      </c>
      <c r="BK48" s="235">
        <f t="shared" si="16"/>
        <v>45</v>
      </c>
      <c r="BL48" s="235">
        <f t="shared" si="16"/>
        <v>45</v>
      </c>
      <c r="BM48" s="235">
        <f t="shared" si="16"/>
        <v>45</v>
      </c>
      <c r="BN48" s="235">
        <f t="shared" si="16"/>
        <v>45</v>
      </c>
      <c r="BO48" s="235">
        <f t="shared" si="16"/>
        <v>45</v>
      </c>
      <c r="BP48" s="235">
        <f t="shared" ref="BP48:BZ48" si="17">BO48</f>
        <v>45</v>
      </c>
      <c r="BQ48" s="235">
        <f t="shared" si="17"/>
        <v>45</v>
      </c>
      <c r="BR48" s="235">
        <f t="shared" si="17"/>
        <v>45</v>
      </c>
      <c r="BS48" s="235">
        <f t="shared" si="17"/>
        <v>45</v>
      </c>
      <c r="BT48" s="235">
        <f t="shared" si="17"/>
        <v>45</v>
      </c>
      <c r="BU48" s="235">
        <f t="shared" si="17"/>
        <v>45</v>
      </c>
      <c r="BV48" s="235">
        <f t="shared" si="17"/>
        <v>45</v>
      </c>
      <c r="BW48" s="235">
        <f t="shared" si="17"/>
        <v>45</v>
      </c>
      <c r="BX48" s="235">
        <f t="shared" si="17"/>
        <v>45</v>
      </c>
      <c r="BY48" s="257">
        <f t="shared" si="17"/>
        <v>45</v>
      </c>
      <c r="BZ48" s="257">
        <f t="shared" si="17"/>
        <v>45</v>
      </c>
    </row>
    <row r="49" spans="1:78" ht="15.75" customHeight="1" thickBot="1">
      <c r="A49" s="498" t="s">
        <v>74</v>
      </c>
      <c r="B49" s="499"/>
      <c r="C49" s="254">
        <f>VLOOKUP(B4,Фактически_присутствующих,3,FALSE)</f>
        <v>45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</row>
    <row r="50" spans="1:78" ht="15.75" customHeight="1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18">L47*L48/1000</f>
        <v>0.47699999999999998</v>
      </c>
      <c r="M50" s="239">
        <f t="shared" si="18"/>
        <v>0.315</v>
      </c>
      <c r="N50" s="239">
        <f t="shared" si="18"/>
        <v>0.20699999999999996</v>
      </c>
      <c r="O50" s="239">
        <f t="shared" si="18"/>
        <v>0.58499999999999996</v>
      </c>
      <c r="P50" s="239">
        <f t="shared" si="18"/>
        <v>0</v>
      </c>
      <c r="Q50" s="239">
        <f t="shared" si="18"/>
        <v>0</v>
      </c>
      <c r="R50" s="239">
        <f t="shared" si="18"/>
        <v>0</v>
      </c>
      <c r="S50" s="239">
        <f>S47*S48</f>
        <v>45</v>
      </c>
      <c r="T50" s="239">
        <f t="shared" si="18"/>
        <v>0</v>
      </c>
      <c r="U50" s="239">
        <f t="shared" si="18"/>
        <v>0</v>
      </c>
      <c r="V50" s="239">
        <f t="shared" si="18"/>
        <v>0</v>
      </c>
      <c r="W50" s="239">
        <f t="shared" si="18"/>
        <v>0</v>
      </c>
      <c r="X50" s="239">
        <f t="shared" si="18"/>
        <v>0.45</v>
      </c>
      <c r="Y50" s="239">
        <f t="shared" si="18"/>
        <v>0</v>
      </c>
      <c r="Z50" s="239">
        <f t="shared" si="18"/>
        <v>0</v>
      </c>
      <c r="AA50" s="239">
        <f t="shared" si="18"/>
        <v>0</v>
      </c>
      <c r="AB50" s="239">
        <f t="shared" si="18"/>
        <v>0</v>
      </c>
      <c r="AC50" s="239">
        <f t="shared" si="18"/>
        <v>0.36</v>
      </c>
      <c r="AD50" s="239">
        <f t="shared" si="18"/>
        <v>0</v>
      </c>
      <c r="AE50" s="239">
        <f t="shared" si="18"/>
        <v>0</v>
      </c>
      <c r="AF50" s="239">
        <f t="shared" si="18"/>
        <v>0</v>
      </c>
      <c r="AG50" s="239">
        <f t="shared" si="18"/>
        <v>0</v>
      </c>
      <c r="AH50" s="239">
        <f t="shared" si="18"/>
        <v>0</v>
      </c>
      <c r="AI50" s="239">
        <f t="shared" si="18"/>
        <v>0</v>
      </c>
      <c r="AJ50" s="239">
        <f t="shared" si="18"/>
        <v>0</v>
      </c>
      <c r="AK50" s="239">
        <f t="shared" si="18"/>
        <v>0.22500000000000001</v>
      </c>
      <c r="AL50" s="239">
        <f t="shared" si="18"/>
        <v>0</v>
      </c>
      <c r="AM50" s="239">
        <f t="shared" si="18"/>
        <v>0</v>
      </c>
      <c r="AN50" s="239">
        <f t="shared" si="18"/>
        <v>1.35</v>
      </c>
      <c r="AO50" s="239">
        <f t="shared" si="18"/>
        <v>0</v>
      </c>
      <c r="AP50" s="239">
        <f t="shared" si="18"/>
        <v>0</v>
      </c>
      <c r="AQ50" s="239">
        <f t="shared" si="18"/>
        <v>0</v>
      </c>
      <c r="AR50" s="239">
        <f t="shared" si="18"/>
        <v>0</v>
      </c>
      <c r="AS50" s="239">
        <f t="shared" si="18"/>
        <v>0</v>
      </c>
      <c r="AT50" s="239">
        <f t="shared" si="18"/>
        <v>0</v>
      </c>
      <c r="AU50" s="239">
        <f t="shared" si="18"/>
        <v>0</v>
      </c>
      <c r="AV50" s="239">
        <f t="shared" si="18"/>
        <v>0</v>
      </c>
      <c r="AW50" s="239">
        <f t="shared" si="18"/>
        <v>0</v>
      </c>
      <c r="AX50" s="239">
        <f t="shared" si="18"/>
        <v>0.315</v>
      </c>
      <c r="AY50" s="239">
        <f t="shared" si="18"/>
        <v>0</v>
      </c>
      <c r="AZ50" s="239">
        <f t="shared" si="18"/>
        <v>0</v>
      </c>
      <c r="BA50" s="239">
        <f t="shared" si="18"/>
        <v>4.9950000000000001</v>
      </c>
      <c r="BB50" s="239">
        <f t="shared" si="18"/>
        <v>0</v>
      </c>
      <c r="BC50" s="239">
        <f t="shared" si="18"/>
        <v>0</v>
      </c>
      <c r="BD50" s="239">
        <f t="shared" si="18"/>
        <v>0</v>
      </c>
      <c r="BE50" s="239">
        <f t="shared" si="18"/>
        <v>0</v>
      </c>
      <c r="BF50" s="239">
        <f t="shared" si="18"/>
        <v>0</v>
      </c>
      <c r="BG50" s="239">
        <f t="shared" si="18"/>
        <v>4.4999999999999998E-2</v>
      </c>
      <c r="BH50" s="239">
        <f t="shared" si="18"/>
        <v>0</v>
      </c>
      <c r="BI50" s="239">
        <f t="shared" si="18"/>
        <v>0</v>
      </c>
      <c r="BJ50" s="239">
        <f t="shared" si="18"/>
        <v>1.8</v>
      </c>
      <c r="BK50" s="239">
        <f t="shared" si="18"/>
        <v>0.67500000000000004</v>
      </c>
      <c r="BL50" s="239">
        <f t="shared" si="18"/>
        <v>3.15</v>
      </c>
      <c r="BM50" s="239">
        <f t="shared" si="18"/>
        <v>0</v>
      </c>
      <c r="BN50" s="239">
        <f t="shared" si="18"/>
        <v>0</v>
      </c>
      <c r="BO50" s="239">
        <f t="shared" si="18"/>
        <v>0</v>
      </c>
      <c r="BP50" s="239">
        <f t="shared" si="18"/>
        <v>0</v>
      </c>
      <c r="BQ50" s="239">
        <f t="shared" si="18"/>
        <v>0</v>
      </c>
      <c r="BR50" s="239">
        <f t="shared" si="18"/>
        <v>4.5</v>
      </c>
      <c r="BS50" s="239">
        <f t="shared" si="18"/>
        <v>0</v>
      </c>
      <c r="BT50" s="239">
        <f t="shared" si="18"/>
        <v>0</v>
      </c>
      <c r="BU50" s="239">
        <f t="shared" si="18"/>
        <v>0</v>
      </c>
      <c r="BV50" s="239">
        <f t="shared" si="18"/>
        <v>1.26</v>
      </c>
      <c r="BW50" s="239">
        <f t="shared" si="18"/>
        <v>0</v>
      </c>
      <c r="BX50" s="239">
        <f t="shared" ref="BX50:BZ50" si="19">BX47*BX48/1000</f>
        <v>2.7</v>
      </c>
      <c r="BY50" s="237">
        <f t="shared" si="19"/>
        <v>0</v>
      </c>
      <c r="BZ50" s="237">
        <f t="shared" si="19"/>
        <v>0</v>
      </c>
    </row>
    <row r="51" spans="1:78" ht="15.75" customHeigh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</row>
    <row r="52" spans="1:78" ht="15.75" customHeight="1">
      <c r="A52" s="498" t="s">
        <v>76</v>
      </c>
      <c r="B52" s="499"/>
      <c r="C52" s="241">
        <f>SUM(D52:BZ52)</f>
        <v>2745</v>
      </c>
      <c r="D52" s="242">
        <f t="shared" ref="D52:BZ52" si="20">D50*D51</f>
        <v>0</v>
      </c>
      <c r="E52" s="242">
        <f t="shared" si="20"/>
        <v>0</v>
      </c>
      <c r="F52" s="238">
        <f t="shared" si="20"/>
        <v>0</v>
      </c>
      <c r="G52" s="239">
        <f t="shared" si="20"/>
        <v>0</v>
      </c>
      <c r="H52" s="239">
        <f t="shared" si="20"/>
        <v>0</v>
      </c>
      <c r="I52" s="239">
        <f t="shared" si="20"/>
        <v>0</v>
      </c>
      <c r="J52" s="239">
        <f t="shared" si="20"/>
        <v>0</v>
      </c>
      <c r="K52" s="239">
        <f t="shared" si="20"/>
        <v>0</v>
      </c>
      <c r="L52" s="239">
        <f t="shared" si="20"/>
        <v>66.78</v>
      </c>
      <c r="M52" s="239">
        <f t="shared" si="20"/>
        <v>17.64</v>
      </c>
      <c r="N52" s="239">
        <f t="shared" si="20"/>
        <v>2.0699999999999994</v>
      </c>
      <c r="O52" s="239">
        <f t="shared" si="20"/>
        <v>140.39999999999998</v>
      </c>
      <c r="P52" s="239">
        <f t="shared" si="20"/>
        <v>0</v>
      </c>
      <c r="Q52" s="239">
        <f t="shared" si="20"/>
        <v>0</v>
      </c>
      <c r="R52" s="239">
        <f t="shared" si="20"/>
        <v>0</v>
      </c>
      <c r="S52" s="239">
        <f t="shared" si="20"/>
        <v>450</v>
      </c>
      <c r="T52" s="239">
        <f t="shared" si="20"/>
        <v>0</v>
      </c>
      <c r="U52" s="239">
        <f t="shared" si="20"/>
        <v>0</v>
      </c>
      <c r="V52" s="239">
        <f t="shared" si="20"/>
        <v>0</v>
      </c>
      <c r="W52" s="239">
        <f t="shared" si="20"/>
        <v>0</v>
      </c>
      <c r="X52" s="239">
        <f t="shared" si="20"/>
        <v>67.5</v>
      </c>
      <c r="Y52" s="239">
        <f t="shared" si="20"/>
        <v>0</v>
      </c>
      <c r="Z52" s="239">
        <f t="shared" si="20"/>
        <v>0</v>
      </c>
      <c r="AA52" s="239">
        <f t="shared" si="20"/>
        <v>0</v>
      </c>
      <c r="AB52" s="239">
        <f t="shared" si="20"/>
        <v>0</v>
      </c>
      <c r="AC52" s="239">
        <f t="shared" si="20"/>
        <v>59.4</v>
      </c>
      <c r="AD52" s="239">
        <f t="shared" si="20"/>
        <v>0</v>
      </c>
      <c r="AE52" s="239">
        <f t="shared" si="20"/>
        <v>0</v>
      </c>
      <c r="AF52" s="239">
        <f t="shared" si="20"/>
        <v>0</v>
      </c>
      <c r="AG52" s="239">
        <f t="shared" si="20"/>
        <v>0</v>
      </c>
      <c r="AH52" s="239">
        <f t="shared" si="20"/>
        <v>0</v>
      </c>
      <c r="AI52" s="239">
        <f t="shared" si="20"/>
        <v>0</v>
      </c>
      <c r="AJ52" s="239">
        <f t="shared" si="20"/>
        <v>0</v>
      </c>
      <c r="AK52" s="239">
        <f t="shared" si="20"/>
        <v>11.25</v>
      </c>
      <c r="AL52" s="239">
        <f t="shared" si="20"/>
        <v>0</v>
      </c>
      <c r="AM52" s="239">
        <f t="shared" si="20"/>
        <v>0</v>
      </c>
      <c r="AN52" s="239">
        <f t="shared" si="20"/>
        <v>81</v>
      </c>
      <c r="AO52" s="239">
        <f t="shared" si="20"/>
        <v>0</v>
      </c>
      <c r="AP52" s="239">
        <f t="shared" si="20"/>
        <v>0</v>
      </c>
      <c r="AQ52" s="239">
        <f t="shared" si="20"/>
        <v>0</v>
      </c>
      <c r="AR52" s="239">
        <f t="shared" si="20"/>
        <v>0</v>
      </c>
      <c r="AS52" s="239">
        <f t="shared" si="20"/>
        <v>0</v>
      </c>
      <c r="AT52" s="239">
        <f t="shared" si="20"/>
        <v>0</v>
      </c>
      <c r="AU52" s="239">
        <f t="shared" si="20"/>
        <v>0</v>
      </c>
      <c r="AV52" s="239">
        <f t="shared" si="20"/>
        <v>0</v>
      </c>
      <c r="AW52" s="239">
        <f t="shared" si="20"/>
        <v>0</v>
      </c>
      <c r="AX52" s="239">
        <f t="shared" si="20"/>
        <v>86.31</v>
      </c>
      <c r="AY52" s="239">
        <f t="shared" si="20"/>
        <v>0</v>
      </c>
      <c r="AZ52" s="239">
        <f t="shared" si="20"/>
        <v>0</v>
      </c>
      <c r="BA52" s="239">
        <f t="shared" si="20"/>
        <v>899.1</v>
      </c>
      <c r="BB52" s="239">
        <f t="shared" si="20"/>
        <v>0</v>
      </c>
      <c r="BC52" s="239">
        <f t="shared" si="20"/>
        <v>0</v>
      </c>
      <c r="BD52" s="239">
        <f t="shared" si="20"/>
        <v>0</v>
      </c>
      <c r="BE52" s="239">
        <f t="shared" si="20"/>
        <v>0</v>
      </c>
      <c r="BF52" s="239">
        <f t="shared" si="20"/>
        <v>0</v>
      </c>
      <c r="BG52" s="239">
        <f t="shared" si="20"/>
        <v>13.5</v>
      </c>
      <c r="BH52" s="239">
        <f t="shared" si="20"/>
        <v>0</v>
      </c>
      <c r="BI52" s="239">
        <f t="shared" si="20"/>
        <v>0</v>
      </c>
      <c r="BJ52" s="239">
        <f t="shared" si="20"/>
        <v>63</v>
      </c>
      <c r="BK52" s="239">
        <f t="shared" si="20"/>
        <v>14.850000000000001</v>
      </c>
      <c r="BL52" s="239">
        <f t="shared" si="20"/>
        <v>100.8</v>
      </c>
      <c r="BM52" s="239">
        <f t="shared" si="20"/>
        <v>0</v>
      </c>
      <c r="BN52" s="239">
        <f t="shared" si="20"/>
        <v>0</v>
      </c>
      <c r="BO52" s="239">
        <f t="shared" si="20"/>
        <v>0</v>
      </c>
      <c r="BP52" s="239">
        <f t="shared" si="20"/>
        <v>0</v>
      </c>
      <c r="BQ52" s="239">
        <f t="shared" si="20"/>
        <v>0</v>
      </c>
      <c r="BR52" s="239">
        <f t="shared" si="20"/>
        <v>450</v>
      </c>
      <c r="BS52" s="239">
        <f t="shared" si="20"/>
        <v>0</v>
      </c>
      <c r="BT52" s="239">
        <f t="shared" si="20"/>
        <v>0</v>
      </c>
      <c r="BU52" s="239">
        <f t="shared" si="20"/>
        <v>0</v>
      </c>
      <c r="BV52" s="239">
        <f t="shared" si="20"/>
        <v>113.4</v>
      </c>
      <c r="BW52" s="239">
        <f t="shared" si="20"/>
        <v>0</v>
      </c>
      <c r="BX52" s="239">
        <f t="shared" si="20"/>
        <v>108</v>
      </c>
      <c r="BY52" s="242">
        <f t="shared" si="20"/>
        <v>0</v>
      </c>
      <c r="BZ52" s="242">
        <f t="shared" si="20"/>
        <v>0</v>
      </c>
    </row>
    <row r="53" spans="1:78" ht="15.75" customHeight="1">
      <c r="A53" s="498" t="s">
        <v>77</v>
      </c>
      <c r="B53" s="499"/>
      <c r="C53" s="243">
        <f>C52/C49</f>
        <v>61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</row>
    <row r="54" spans="1:78" ht="165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501"/>
      <c r="B55" s="502"/>
      <c r="C55" s="235"/>
      <c r="D55" s="235">
        <f t="shared" ref="D55:K55" si="21">SUM(D39:D45)</f>
        <v>0</v>
      </c>
      <c r="E55" s="235">
        <f t="shared" si="21"/>
        <v>0</v>
      </c>
      <c r="F55" s="235">
        <f t="shared" si="21"/>
        <v>0</v>
      </c>
      <c r="G55" s="235">
        <f t="shared" si="21"/>
        <v>0</v>
      </c>
      <c r="H55" s="235">
        <f t="shared" si="21"/>
        <v>0</v>
      </c>
      <c r="I55" s="235">
        <f t="shared" si="21"/>
        <v>0</v>
      </c>
      <c r="J55" s="235">
        <f t="shared" si="21"/>
        <v>0</v>
      </c>
      <c r="K55" s="235">
        <f t="shared" si="21"/>
        <v>0</v>
      </c>
      <c r="L55" s="235">
        <f>SUM(L39:L45)</f>
        <v>10.6</v>
      </c>
      <c r="M55" s="235">
        <f t="shared" ref="M55:BX55" si="22">SUM(M39:M45)</f>
        <v>7</v>
      </c>
      <c r="N55" s="235">
        <f t="shared" si="22"/>
        <v>4.5999999999999996</v>
      </c>
      <c r="O55" s="235">
        <f t="shared" si="22"/>
        <v>13</v>
      </c>
      <c r="P55" s="235">
        <f t="shared" si="22"/>
        <v>0</v>
      </c>
      <c r="Q55" s="235">
        <f t="shared" si="22"/>
        <v>0</v>
      </c>
      <c r="R55" s="235">
        <f t="shared" si="22"/>
        <v>0</v>
      </c>
      <c r="S55" s="235">
        <f t="shared" si="22"/>
        <v>1</v>
      </c>
      <c r="T55" s="235">
        <f t="shared" si="22"/>
        <v>0</v>
      </c>
      <c r="U55" s="235">
        <f t="shared" si="22"/>
        <v>0</v>
      </c>
      <c r="V55" s="235">
        <f t="shared" si="22"/>
        <v>0</v>
      </c>
      <c r="W55" s="235">
        <f t="shared" si="22"/>
        <v>0</v>
      </c>
      <c r="X55" s="235">
        <f t="shared" si="22"/>
        <v>10</v>
      </c>
      <c r="Y55" s="235">
        <f t="shared" si="22"/>
        <v>0</v>
      </c>
      <c r="Z55" s="235">
        <f t="shared" si="22"/>
        <v>0</v>
      </c>
      <c r="AA55" s="235">
        <f t="shared" si="22"/>
        <v>0</v>
      </c>
      <c r="AB55" s="235">
        <f t="shared" si="22"/>
        <v>0</v>
      </c>
      <c r="AC55" s="235">
        <f t="shared" si="22"/>
        <v>8</v>
      </c>
      <c r="AD55" s="235">
        <f t="shared" si="22"/>
        <v>0</v>
      </c>
      <c r="AE55" s="235">
        <f t="shared" si="22"/>
        <v>0</v>
      </c>
      <c r="AF55" s="235">
        <f t="shared" si="22"/>
        <v>0</v>
      </c>
      <c r="AG55" s="235">
        <f t="shared" si="22"/>
        <v>0</v>
      </c>
      <c r="AH55" s="235">
        <f t="shared" si="22"/>
        <v>0</v>
      </c>
      <c r="AI55" s="235">
        <f t="shared" si="22"/>
        <v>0</v>
      </c>
      <c r="AJ55" s="235">
        <f t="shared" si="22"/>
        <v>0</v>
      </c>
      <c r="AK55" s="235">
        <f t="shared" si="22"/>
        <v>5</v>
      </c>
      <c r="AL55" s="235">
        <f t="shared" si="22"/>
        <v>0</v>
      </c>
      <c r="AM55" s="235">
        <f t="shared" si="22"/>
        <v>0</v>
      </c>
      <c r="AN55" s="235">
        <f t="shared" si="22"/>
        <v>30</v>
      </c>
      <c r="AO55" s="235">
        <f t="shared" si="22"/>
        <v>0</v>
      </c>
      <c r="AP55" s="235">
        <f t="shared" si="22"/>
        <v>0</v>
      </c>
      <c r="AQ55" s="235">
        <f t="shared" si="22"/>
        <v>0</v>
      </c>
      <c r="AR55" s="235">
        <f t="shared" si="22"/>
        <v>0</v>
      </c>
      <c r="AS55" s="235">
        <f t="shared" si="22"/>
        <v>0</v>
      </c>
      <c r="AT55" s="235">
        <f t="shared" si="22"/>
        <v>0</v>
      </c>
      <c r="AU55" s="235">
        <f t="shared" si="22"/>
        <v>0</v>
      </c>
      <c r="AV55" s="235">
        <f t="shared" si="22"/>
        <v>0</v>
      </c>
      <c r="AW55" s="235">
        <f t="shared" si="22"/>
        <v>0</v>
      </c>
      <c r="AX55" s="235">
        <f t="shared" si="22"/>
        <v>7</v>
      </c>
      <c r="AY55" s="235">
        <f t="shared" si="22"/>
        <v>0</v>
      </c>
      <c r="AZ55" s="235">
        <f t="shared" si="22"/>
        <v>0</v>
      </c>
      <c r="BA55" s="235">
        <f t="shared" si="22"/>
        <v>111</v>
      </c>
      <c r="BB55" s="235">
        <f t="shared" si="22"/>
        <v>0</v>
      </c>
      <c r="BC55" s="235">
        <f t="shared" si="22"/>
        <v>0</v>
      </c>
      <c r="BD55" s="235">
        <f t="shared" si="22"/>
        <v>0</v>
      </c>
      <c r="BE55" s="235">
        <f t="shared" si="22"/>
        <v>0</v>
      </c>
      <c r="BF55" s="235">
        <f t="shared" si="22"/>
        <v>0</v>
      </c>
      <c r="BG55" s="235">
        <f t="shared" si="22"/>
        <v>1</v>
      </c>
      <c r="BH55" s="235">
        <f t="shared" si="22"/>
        <v>0</v>
      </c>
      <c r="BI55" s="235">
        <f t="shared" si="22"/>
        <v>0</v>
      </c>
      <c r="BJ55" s="235">
        <f t="shared" si="22"/>
        <v>40</v>
      </c>
      <c r="BK55" s="235">
        <f t="shared" si="22"/>
        <v>15</v>
      </c>
      <c r="BL55" s="235">
        <f t="shared" si="22"/>
        <v>70</v>
      </c>
      <c r="BM55" s="235">
        <f t="shared" si="22"/>
        <v>0</v>
      </c>
      <c r="BN55" s="235">
        <f t="shared" si="22"/>
        <v>0</v>
      </c>
      <c r="BO55" s="235">
        <f t="shared" si="22"/>
        <v>0</v>
      </c>
      <c r="BP55" s="235">
        <f t="shared" si="22"/>
        <v>0</v>
      </c>
      <c r="BQ55" s="235">
        <f t="shared" si="22"/>
        <v>0</v>
      </c>
      <c r="BR55" s="235">
        <f t="shared" si="22"/>
        <v>100</v>
      </c>
      <c r="BS55" s="235">
        <f t="shared" si="22"/>
        <v>0</v>
      </c>
      <c r="BT55" s="235">
        <f t="shared" si="22"/>
        <v>0</v>
      </c>
      <c r="BU55" s="235">
        <f t="shared" si="22"/>
        <v>0</v>
      </c>
      <c r="BV55" s="235">
        <f t="shared" si="22"/>
        <v>28</v>
      </c>
      <c r="BW55" s="235">
        <f t="shared" si="22"/>
        <v>0</v>
      </c>
      <c r="BX55" s="235">
        <f t="shared" si="22"/>
        <v>60</v>
      </c>
      <c r="BY55" s="256">
        <f>SUM(BY35:BY43)</f>
        <v>0</v>
      </c>
      <c r="BZ55" s="256">
        <f>SUM(BZ35:BZ43)</f>
        <v>0</v>
      </c>
    </row>
    <row r="56" spans="1:78" ht="165" hidden="1" customHeight="1">
      <c r="A56" s="503" t="s">
        <v>74</v>
      </c>
      <c r="B56" s="504"/>
      <c r="C56" s="235">
        <f>C57</f>
        <v>45</v>
      </c>
      <c r="D56" s="245">
        <f>C56</f>
        <v>45</v>
      </c>
      <c r="E56" s="245">
        <f t="shared" ref="E56:BP56" si="23">D56</f>
        <v>45</v>
      </c>
      <c r="F56" s="245">
        <f t="shared" si="23"/>
        <v>45</v>
      </c>
      <c r="G56" s="245">
        <f t="shared" si="23"/>
        <v>45</v>
      </c>
      <c r="H56" s="245">
        <f t="shared" si="23"/>
        <v>45</v>
      </c>
      <c r="I56" s="245">
        <f t="shared" si="23"/>
        <v>45</v>
      </c>
      <c r="J56" s="245">
        <f t="shared" si="23"/>
        <v>45</v>
      </c>
      <c r="K56" s="245">
        <f t="shared" si="23"/>
        <v>45</v>
      </c>
      <c r="L56" s="245">
        <f t="shared" si="23"/>
        <v>45</v>
      </c>
      <c r="M56" s="245">
        <f t="shared" si="23"/>
        <v>45</v>
      </c>
      <c r="N56" s="245">
        <f t="shared" si="23"/>
        <v>45</v>
      </c>
      <c r="O56" s="245">
        <f t="shared" si="23"/>
        <v>45</v>
      </c>
      <c r="P56" s="245">
        <f t="shared" si="23"/>
        <v>45</v>
      </c>
      <c r="Q56" s="245">
        <f t="shared" si="23"/>
        <v>45</v>
      </c>
      <c r="R56" s="245">
        <f t="shared" si="23"/>
        <v>45</v>
      </c>
      <c r="S56" s="245">
        <f t="shared" si="23"/>
        <v>45</v>
      </c>
      <c r="T56" s="245">
        <f t="shared" si="23"/>
        <v>45</v>
      </c>
      <c r="U56" s="245">
        <f t="shared" si="23"/>
        <v>45</v>
      </c>
      <c r="V56" s="245">
        <f t="shared" si="23"/>
        <v>45</v>
      </c>
      <c r="W56" s="245">
        <f t="shared" si="23"/>
        <v>45</v>
      </c>
      <c r="X56" s="245">
        <f t="shared" si="23"/>
        <v>45</v>
      </c>
      <c r="Y56" s="245">
        <f t="shared" si="23"/>
        <v>45</v>
      </c>
      <c r="Z56" s="245">
        <f t="shared" si="23"/>
        <v>45</v>
      </c>
      <c r="AA56" s="245">
        <f t="shared" si="23"/>
        <v>45</v>
      </c>
      <c r="AB56" s="245">
        <f t="shared" si="23"/>
        <v>45</v>
      </c>
      <c r="AC56" s="245">
        <f t="shared" si="23"/>
        <v>45</v>
      </c>
      <c r="AD56" s="245">
        <f t="shared" si="23"/>
        <v>45</v>
      </c>
      <c r="AE56" s="245">
        <f t="shared" si="23"/>
        <v>45</v>
      </c>
      <c r="AF56" s="245">
        <f t="shared" si="23"/>
        <v>45</v>
      </c>
      <c r="AG56" s="245">
        <f t="shared" si="23"/>
        <v>45</v>
      </c>
      <c r="AH56" s="245">
        <f t="shared" si="23"/>
        <v>45</v>
      </c>
      <c r="AI56" s="245">
        <f t="shared" si="23"/>
        <v>45</v>
      </c>
      <c r="AJ56" s="245">
        <f t="shared" si="23"/>
        <v>45</v>
      </c>
      <c r="AK56" s="245">
        <f t="shared" si="23"/>
        <v>45</v>
      </c>
      <c r="AL56" s="245">
        <f t="shared" si="23"/>
        <v>45</v>
      </c>
      <c r="AM56" s="245">
        <f t="shared" si="23"/>
        <v>45</v>
      </c>
      <c r="AN56" s="245">
        <f t="shared" si="23"/>
        <v>45</v>
      </c>
      <c r="AO56" s="245">
        <f t="shared" si="23"/>
        <v>45</v>
      </c>
      <c r="AP56" s="245">
        <f t="shared" si="23"/>
        <v>45</v>
      </c>
      <c r="AQ56" s="245">
        <f t="shared" si="23"/>
        <v>45</v>
      </c>
      <c r="AR56" s="245">
        <f t="shared" si="23"/>
        <v>45</v>
      </c>
      <c r="AS56" s="245">
        <f t="shared" si="23"/>
        <v>45</v>
      </c>
      <c r="AT56" s="245">
        <f t="shared" si="23"/>
        <v>45</v>
      </c>
      <c r="AU56" s="245">
        <f t="shared" si="23"/>
        <v>45</v>
      </c>
      <c r="AV56" s="245">
        <f t="shared" si="23"/>
        <v>45</v>
      </c>
      <c r="AW56" s="245">
        <f t="shared" si="23"/>
        <v>45</v>
      </c>
      <c r="AX56" s="245">
        <f t="shared" si="23"/>
        <v>45</v>
      </c>
      <c r="AY56" s="245">
        <f t="shared" si="23"/>
        <v>45</v>
      </c>
      <c r="AZ56" s="245">
        <f t="shared" si="23"/>
        <v>45</v>
      </c>
      <c r="BA56" s="245">
        <f t="shared" si="23"/>
        <v>45</v>
      </c>
      <c r="BB56" s="245">
        <f t="shared" si="23"/>
        <v>45</v>
      </c>
      <c r="BC56" s="245">
        <f t="shared" si="23"/>
        <v>45</v>
      </c>
      <c r="BD56" s="245">
        <f t="shared" si="23"/>
        <v>45</v>
      </c>
      <c r="BE56" s="245">
        <f t="shared" si="23"/>
        <v>45</v>
      </c>
      <c r="BF56" s="245">
        <f t="shared" si="23"/>
        <v>45</v>
      </c>
      <c r="BG56" s="245">
        <f t="shared" si="23"/>
        <v>45</v>
      </c>
      <c r="BH56" s="245">
        <f t="shared" si="23"/>
        <v>45</v>
      </c>
      <c r="BI56" s="245">
        <f t="shared" si="23"/>
        <v>45</v>
      </c>
      <c r="BJ56" s="245">
        <f t="shared" si="23"/>
        <v>45</v>
      </c>
      <c r="BK56" s="245">
        <f t="shared" si="23"/>
        <v>45</v>
      </c>
      <c r="BL56" s="245">
        <f t="shared" si="23"/>
        <v>45</v>
      </c>
      <c r="BM56" s="245">
        <f t="shared" si="23"/>
        <v>45</v>
      </c>
      <c r="BN56" s="245">
        <f t="shared" si="23"/>
        <v>45</v>
      </c>
      <c r="BO56" s="245">
        <f t="shared" si="23"/>
        <v>45</v>
      </c>
      <c r="BP56" s="245">
        <f t="shared" si="23"/>
        <v>45</v>
      </c>
      <c r="BQ56" s="245">
        <f t="shared" ref="BQ56:BZ56" si="24">BP56</f>
        <v>45</v>
      </c>
      <c r="BR56" s="245">
        <f t="shared" si="24"/>
        <v>45</v>
      </c>
      <c r="BS56" s="245">
        <f t="shared" si="24"/>
        <v>45</v>
      </c>
      <c r="BT56" s="245">
        <f t="shared" si="24"/>
        <v>45</v>
      </c>
      <c r="BU56" s="245">
        <f t="shared" si="24"/>
        <v>45</v>
      </c>
      <c r="BV56" s="245">
        <f t="shared" si="24"/>
        <v>45</v>
      </c>
      <c r="BW56" s="245">
        <f t="shared" si="24"/>
        <v>45</v>
      </c>
      <c r="BX56" s="245">
        <f t="shared" si="24"/>
        <v>45</v>
      </c>
      <c r="BY56" s="257">
        <f t="shared" si="24"/>
        <v>45</v>
      </c>
      <c r="BZ56" s="257">
        <f t="shared" si="24"/>
        <v>45</v>
      </c>
    </row>
    <row r="57" spans="1:78" ht="165" hidden="1" customHeight="1">
      <c r="A57" s="505" t="s">
        <v>138</v>
      </c>
      <c r="B57" s="506"/>
      <c r="C57" s="98">
        <f>VLOOKUP(B4,Общее_количество_учащихся,3,FALSE)</f>
        <v>45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</row>
    <row r="58" spans="1:78" ht="165" hidden="1" customHeight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5">H55*H56/1000</f>
        <v>0</v>
      </c>
      <c r="I58" s="247">
        <f t="shared" si="25"/>
        <v>0</v>
      </c>
      <c r="J58" s="248">
        <f t="shared" si="25"/>
        <v>0</v>
      </c>
      <c r="K58" s="248">
        <f>K55*K56</f>
        <v>0</v>
      </c>
      <c r="L58" s="248">
        <f>L55*L56/1000</f>
        <v>0.47699999999999998</v>
      </c>
      <c r="M58" s="248">
        <f t="shared" si="25"/>
        <v>0.315</v>
      </c>
      <c r="N58" s="248">
        <f t="shared" si="25"/>
        <v>0.20699999999999996</v>
      </c>
      <c r="O58" s="248">
        <f t="shared" si="25"/>
        <v>0.58499999999999996</v>
      </c>
      <c r="P58" s="248">
        <f t="shared" si="25"/>
        <v>0</v>
      </c>
      <c r="Q58" s="248">
        <f>Q55*Q56</f>
        <v>0</v>
      </c>
      <c r="R58" s="248">
        <f t="shared" si="25"/>
        <v>0</v>
      </c>
      <c r="S58" s="248">
        <f>S55*S56</f>
        <v>45</v>
      </c>
      <c r="T58" s="248">
        <f t="shared" si="25"/>
        <v>0</v>
      </c>
      <c r="U58" s="248">
        <f t="shared" si="25"/>
        <v>0</v>
      </c>
      <c r="V58" s="248">
        <f t="shared" si="25"/>
        <v>0</v>
      </c>
      <c r="W58" s="248">
        <f t="shared" si="25"/>
        <v>0</v>
      </c>
      <c r="X58" s="248">
        <f t="shared" si="25"/>
        <v>0.45</v>
      </c>
      <c r="Y58" s="248">
        <f t="shared" si="25"/>
        <v>0</v>
      </c>
      <c r="Z58" s="248">
        <f t="shared" si="25"/>
        <v>0</v>
      </c>
      <c r="AA58" s="248">
        <f t="shared" si="25"/>
        <v>0</v>
      </c>
      <c r="AB58" s="248">
        <f t="shared" si="25"/>
        <v>0</v>
      </c>
      <c r="AC58" s="248">
        <f t="shared" si="25"/>
        <v>0.36</v>
      </c>
      <c r="AD58" s="248">
        <f t="shared" si="25"/>
        <v>0</v>
      </c>
      <c r="AE58" s="248">
        <f t="shared" si="25"/>
        <v>0</v>
      </c>
      <c r="AF58" s="248">
        <f t="shared" si="25"/>
        <v>0</v>
      </c>
      <c r="AG58" s="248">
        <f t="shared" si="25"/>
        <v>0</v>
      </c>
      <c r="AH58" s="248">
        <f t="shared" si="25"/>
        <v>0</v>
      </c>
      <c r="AI58" s="248">
        <f t="shared" si="25"/>
        <v>0</v>
      </c>
      <c r="AJ58" s="248">
        <f t="shared" si="25"/>
        <v>0</v>
      </c>
      <c r="AK58" s="248">
        <f t="shared" si="25"/>
        <v>0.22500000000000001</v>
      </c>
      <c r="AL58" s="248">
        <f t="shared" si="25"/>
        <v>0</v>
      </c>
      <c r="AM58" s="248">
        <f t="shared" si="25"/>
        <v>0</v>
      </c>
      <c r="AN58" s="248">
        <f t="shared" si="25"/>
        <v>1.35</v>
      </c>
      <c r="AO58" s="248">
        <f t="shared" si="25"/>
        <v>0</v>
      </c>
      <c r="AP58" s="248">
        <f t="shared" si="25"/>
        <v>0</v>
      </c>
      <c r="AQ58" s="248">
        <f t="shared" si="25"/>
        <v>0</v>
      </c>
      <c r="AR58" s="248">
        <f t="shared" si="25"/>
        <v>0</v>
      </c>
      <c r="AS58" s="248">
        <f t="shared" si="25"/>
        <v>0</v>
      </c>
      <c r="AT58" s="248">
        <f t="shared" si="25"/>
        <v>0</v>
      </c>
      <c r="AU58" s="248">
        <f t="shared" si="25"/>
        <v>0</v>
      </c>
      <c r="AV58" s="248">
        <f t="shared" si="25"/>
        <v>0</v>
      </c>
      <c r="AW58" s="248">
        <f t="shared" si="25"/>
        <v>0</v>
      </c>
      <c r="AX58" s="248">
        <f t="shared" si="25"/>
        <v>0.315</v>
      </c>
      <c r="AY58" s="248">
        <f t="shared" si="25"/>
        <v>0</v>
      </c>
      <c r="AZ58" s="248">
        <f t="shared" si="25"/>
        <v>0</v>
      </c>
      <c r="BA58" s="248">
        <f t="shared" si="25"/>
        <v>4.9950000000000001</v>
      </c>
      <c r="BB58" s="248">
        <f t="shared" si="25"/>
        <v>0</v>
      </c>
      <c r="BC58" s="248">
        <f t="shared" si="25"/>
        <v>0</v>
      </c>
      <c r="BD58" s="248">
        <f t="shared" si="25"/>
        <v>0</v>
      </c>
      <c r="BE58" s="248">
        <f t="shared" si="25"/>
        <v>0</v>
      </c>
      <c r="BF58" s="248">
        <f t="shared" si="25"/>
        <v>0</v>
      </c>
      <c r="BG58" s="248">
        <f t="shared" si="25"/>
        <v>4.4999999999999998E-2</v>
      </c>
      <c r="BH58" s="248">
        <f>BH55*BH56</f>
        <v>0</v>
      </c>
      <c r="BI58" s="248">
        <f t="shared" si="25"/>
        <v>0</v>
      </c>
      <c r="BJ58" s="248">
        <f t="shared" si="25"/>
        <v>1.8</v>
      </c>
      <c r="BK58" s="248">
        <f t="shared" si="25"/>
        <v>0.67500000000000004</v>
      </c>
      <c r="BL58" s="248">
        <f t="shared" si="25"/>
        <v>3.15</v>
      </c>
      <c r="BM58" s="248">
        <f t="shared" si="25"/>
        <v>0</v>
      </c>
      <c r="BN58" s="248">
        <f t="shared" si="25"/>
        <v>0</v>
      </c>
      <c r="BO58" s="248">
        <f t="shared" si="25"/>
        <v>0</v>
      </c>
      <c r="BP58" s="248">
        <f t="shared" si="25"/>
        <v>0</v>
      </c>
      <c r="BQ58" s="248">
        <f t="shared" si="25"/>
        <v>0</v>
      </c>
      <c r="BR58" s="248">
        <f t="shared" si="25"/>
        <v>4.5</v>
      </c>
      <c r="BS58" s="248">
        <f t="shared" si="25"/>
        <v>0</v>
      </c>
      <c r="BT58" s="248">
        <f t="shared" ref="BT58:BY58" si="26">BT55*BT56/1000</f>
        <v>0</v>
      </c>
      <c r="BU58" s="248">
        <f t="shared" si="26"/>
        <v>0</v>
      </c>
      <c r="BV58" s="248">
        <f t="shared" si="26"/>
        <v>1.26</v>
      </c>
      <c r="BW58" s="248">
        <f t="shared" si="26"/>
        <v>0</v>
      </c>
      <c r="BX58" s="248">
        <f t="shared" si="26"/>
        <v>2.7</v>
      </c>
      <c r="BY58" s="248">
        <f t="shared" si="26"/>
        <v>0</v>
      </c>
      <c r="BZ58" s="248">
        <f>BZ55*BZ56</f>
        <v>0</v>
      </c>
    </row>
    <row r="59" spans="1:78" ht="165" hidden="1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</row>
    <row r="60" spans="1:78" ht="165" hidden="1" customHeight="1">
      <c r="A60" s="498" t="s">
        <v>76</v>
      </c>
      <c r="B60" s="499"/>
      <c r="C60" s="249">
        <f>SUM(D60:BZ60)</f>
        <v>2745</v>
      </c>
      <c r="D60" s="242">
        <f>D58*D59</f>
        <v>0</v>
      </c>
      <c r="E60" s="242">
        <f t="shared" ref="E60:BP60" si="27">E58*E59</f>
        <v>0</v>
      </c>
      <c r="F60" s="238">
        <f>F58*F59</f>
        <v>0</v>
      </c>
      <c r="G60" s="238">
        <f t="shared" si="27"/>
        <v>0</v>
      </c>
      <c r="H60" s="238">
        <f t="shared" si="27"/>
        <v>0</v>
      </c>
      <c r="I60" s="238">
        <f t="shared" si="27"/>
        <v>0</v>
      </c>
      <c r="J60" s="238">
        <f t="shared" si="27"/>
        <v>0</v>
      </c>
      <c r="K60" s="251">
        <f t="shared" si="27"/>
        <v>0</v>
      </c>
      <c r="L60" s="251">
        <f t="shared" si="27"/>
        <v>66.78</v>
      </c>
      <c r="M60" s="251">
        <f t="shared" si="27"/>
        <v>17.64</v>
      </c>
      <c r="N60" s="251">
        <f t="shared" si="27"/>
        <v>2.0699999999999994</v>
      </c>
      <c r="O60" s="251">
        <f t="shared" si="27"/>
        <v>140.39999999999998</v>
      </c>
      <c r="P60" s="251">
        <f t="shared" si="27"/>
        <v>0</v>
      </c>
      <c r="Q60" s="251">
        <f t="shared" si="27"/>
        <v>0</v>
      </c>
      <c r="R60" s="251">
        <f t="shared" si="27"/>
        <v>0</v>
      </c>
      <c r="S60" s="251">
        <f t="shared" si="27"/>
        <v>450</v>
      </c>
      <c r="T60" s="251">
        <f t="shared" si="27"/>
        <v>0</v>
      </c>
      <c r="U60" s="251">
        <f t="shared" si="27"/>
        <v>0</v>
      </c>
      <c r="V60" s="251">
        <f t="shared" si="27"/>
        <v>0</v>
      </c>
      <c r="W60" s="251">
        <f t="shared" si="27"/>
        <v>0</v>
      </c>
      <c r="X60" s="251">
        <f t="shared" si="27"/>
        <v>67.5</v>
      </c>
      <c r="Y60" s="251">
        <f t="shared" si="27"/>
        <v>0</v>
      </c>
      <c r="Z60" s="251">
        <f t="shared" si="27"/>
        <v>0</v>
      </c>
      <c r="AA60" s="251">
        <f t="shared" si="27"/>
        <v>0</v>
      </c>
      <c r="AB60" s="251">
        <f t="shared" si="27"/>
        <v>0</v>
      </c>
      <c r="AC60" s="251">
        <f t="shared" si="27"/>
        <v>59.4</v>
      </c>
      <c r="AD60" s="251">
        <f t="shared" si="27"/>
        <v>0</v>
      </c>
      <c r="AE60" s="251">
        <f t="shared" si="27"/>
        <v>0</v>
      </c>
      <c r="AF60" s="251">
        <f t="shared" si="27"/>
        <v>0</v>
      </c>
      <c r="AG60" s="251">
        <f t="shared" si="27"/>
        <v>0</v>
      </c>
      <c r="AH60" s="251">
        <f t="shared" si="27"/>
        <v>0</v>
      </c>
      <c r="AI60" s="251">
        <f t="shared" si="27"/>
        <v>0</v>
      </c>
      <c r="AJ60" s="251">
        <f t="shared" si="27"/>
        <v>0</v>
      </c>
      <c r="AK60" s="251">
        <f t="shared" si="27"/>
        <v>11.25</v>
      </c>
      <c r="AL60" s="251">
        <f t="shared" si="27"/>
        <v>0</v>
      </c>
      <c r="AM60" s="251">
        <f t="shared" si="27"/>
        <v>0</v>
      </c>
      <c r="AN60" s="251">
        <f t="shared" si="27"/>
        <v>81</v>
      </c>
      <c r="AO60" s="251">
        <f t="shared" si="27"/>
        <v>0</v>
      </c>
      <c r="AP60" s="251">
        <f t="shared" si="27"/>
        <v>0</v>
      </c>
      <c r="AQ60" s="251">
        <f t="shared" si="27"/>
        <v>0</v>
      </c>
      <c r="AR60" s="251">
        <f t="shared" si="27"/>
        <v>0</v>
      </c>
      <c r="AS60" s="251">
        <f t="shared" si="27"/>
        <v>0</v>
      </c>
      <c r="AT60" s="251">
        <f t="shared" si="27"/>
        <v>0</v>
      </c>
      <c r="AU60" s="251">
        <f t="shared" si="27"/>
        <v>0</v>
      </c>
      <c r="AV60" s="251">
        <f t="shared" si="27"/>
        <v>0</v>
      </c>
      <c r="AW60" s="251">
        <f t="shared" si="27"/>
        <v>0</v>
      </c>
      <c r="AX60" s="251">
        <f t="shared" si="27"/>
        <v>86.31</v>
      </c>
      <c r="AY60" s="251">
        <f t="shared" si="27"/>
        <v>0</v>
      </c>
      <c r="AZ60" s="251">
        <f t="shared" si="27"/>
        <v>0</v>
      </c>
      <c r="BA60" s="251">
        <f t="shared" si="27"/>
        <v>899.1</v>
      </c>
      <c r="BB60" s="251">
        <f t="shared" si="27"/>
        <v>0</v>
      </c>
      <c r="BC60" s="251">
        <f t="shared" si="27"/>
        <v>0</v>
      </c>
      <c r="BD60" s="251">
        <f t="shared" si="27"/>
        <v>0</v>
      </c>
      <c r="BE60" s="251">
        <f t="shared" si="27"/>
        <v>0</v>
      </c>
      <c r="BF60" s="251">
        <f t="shared" si="27"/>
        <v>0</v>
      </c>
      <c r="BG60" s="251">
        <f t="shared" si="27"/>
        <v>13.5</v>
      </c>
      <c r="BH60" s="251">
        <f t="shared" si="27"/>
        <v>0</v>
      </c>
      <c r="BI60" s="251">
        <f t="shared" si="27"/>
        <v>0</v>
      </c>
      <c r="BJ60" s="251">
        <f t="shared" si="27"/>
        <v>63</v>
      </c>
      <c r="BK60" s="251">
        <f t="shared" si="27"/>
        <v>14.850000000000001</v>
      </c>
      <c r="BL60" s="251">
        <f t="shared" si="27"/>
        <v>100.8</v>
      </c>
      <c r="BM60" s="251">
        <f t="shared" si="27"/>
        <v>0</v>
      </c>
      <c r="BN60" s="251">
        <f t="shared" si="27"/>
        <v>0</v>
      </c>
      <c r="BO60" s="251">
        <f t="shared" si="27"/>
        <v>0</v>
      </c>
      <c r="BP60" s="251">
        <f t="shared" si="27"/>
        <v>0</v>
      </c>
      <c r="BQ60" s="251">
        <f t="shared" ref="BQ60:BW60" si="28">BQ58*BQ59</f>
        <v>0</v>
      </c>
      <c r="BR60" s="251">
        <f t="shared" si="28"/>
        <v>450</v>
      </c>
      <c r="BS60" s="251">
        <f t="shared" si="28"/>
        <v>0</v>
      </c>
      <c r="BT60" s="251">
        <f t="shared" si="28"/>
        <v>0</v>
      </c>
      <c r="BU60" s="251">
        <f t="shared" si="28"/>
        <v>0</v>
      </c>
      <c r="BV60" s="251">
        <f>BV58*BV59</f>
        <v>113.4</v>
      </c>
      <c r="BW60" s="251">
        <f t="shared" si="28"/>
        <v>0</v>
      </c>
      <c r="BX60" s="251">
        <f>BX58*BX59</f>
        <v>108</v>
      </c>
      <c r="BY60" s="251">
        <f>BY58*BY59</f>
        <v>0</v>
      </c>
      <c r="BZ60" s="251">
        <f>BZ58*BZ59</f>
        <v>0</v>
      </c>
    </row>
    <row r="61" spans="1:78" ht="165" hidden="1" customHeight="1">
      <c r="A61" s="498" t="s">
        <v>77</v>
      </c>
      <c r="B61" s="500"/>
      <c r="C61" s="250">
        <f>C60/C57</f>
        <v>61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K1"/>
    <mergeCell ref="A2:BK2"/>
    <mergeCell ref="B3:BK3"/>
    <mergeCell ref="C4:BX4"/>
    <mergeCell ref="L5:AB5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0:B20"/>
    <mergeCell ref="A21:B21"/>
    <mergeCell ref="A22:B22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topLeftCell="A13" zoomScale="80" zoomScaleNormal="80" workbookViewId="0">
      <selection activeCell="A8" sqref="A1:XFD1048576"/>
    </sheetView>
  </sheetViews>
  <sheetFormatPr defaultColWidth="12.625" defaultRowHeight="15" customHeight="1"/>
  <cols>
    <col min="1" max="1" width="28.375" style="314" customWidth="1"/>
    <col min="2" max="2" width="6.25" style="314" customWidth="1"/>
    <col min="3" max="3" width="9.375" style="314" bestFit="1" customWidth="1"/>
    <col min="4" max="6" width="7.375" style="314" hidden="1" customWidth="1"/>
    <col min="7" max="7" width="6.375" style="314" hidden="1" customWidth="1"/>
    <col min="8" max="9" width="8.375" style="314" hidden="1" customWidth="1"/>
    <col min="10" max="10" width="7.375" style="314" bestFit="1" customWidth="1"/>
    <col min="11" max="11" width="7.375" style="314" hidden="1" customWidth="1"/>
    <col min="12" max="12" width="8.375" style="314" bestFit="1" customWidth="1"/>
    <col min="13" max="13" width="7.375" style="314" bestFit="1" customWidth="1"/>
    <col min="14" max="14" width="7.375" style="314" customWidth="1"/>
    <col min="15" max="15" width="8.375" style="314" bestFit="1" customWidth="1"/>
    <col min="16" max="16" width="8.375" style="314" hidden="1" customWidth="1"/>
    <col min="17" max="17" width="7.75" style="314" bestFit="1" customWidth="1"/>
    <col min="18" max="18" width="8.375" style="314" hidden="1" customWidth="1"/>
    <col min="19" max="19" width="7.375" style="314" hidden="1" customWidth="1"/>
    <col min="20" max="20" width="8.375" style="314" hidden="1" customWidth="1"/>
    <col min="21" max="23" width="8.375" style="314" bestFit="1" customWidth="1"/>
    <col min="24" max="24" width="8.375" style="314" hidden="1" customWidth="1"/>
    <col min="25" max="25" width="7.375" style="314" hidden="1" customWidth="1"/>
    <col min="26" max="26" width="8.375" style="314" hidden="1" customWidth="1"/>
    <col min="27" max="27" width="8.625" style="314" bestFit="1" customWidth="1"/>
    <col min="28" max="28" width="7.375" style="314" hidden="1" customWidth="1"/>
    <col min="29" max="29" width="8.375" style="314" hidden="1" customWidth="1"/>
    <col min="30" max="33" width="7.375" style="314" hidden="1" customWidth="1"/>
    <col min="34" max="34" width="7.75" style="314" bestFit="1" customWidth="1"/>
    <col min="35" max="37" width="7.375" style="314" hidden="1" customWidth="1"/>
    <col min="38" max="38" width="7.75" style="314" customWidth="1"/>
    <col min="39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8" width="7.375" style="314" hidden="1" customWidth="1"/>
    <col min="49" max="49" width="8.375" style="314" hidden="1" customWidth="1"/>
    <col min="50" max="50" width="8.375" style="314" bestFit="1" customWidth="1"/>
    <col min="51" max="52" width="8.375" style="314" hidden="1" customWidth="1"/>
    <col min="53" max="53" width="8.375" style="314" bestFit="1" customWidth="1"/>
    <col min="54" max="58" width="8.375" style="314" hidden="1" customWidth="1"/>
    <col min="59" max="59" width="8.375" style="314" bestFit="1" customWidth="1"/>
    <col min="60" max="60" width="8.625" style="314" bestFit="1" customWidth="1"/>
    <col min="61" max="61" width="7.375" style="314" bestFit="1" customWidth="1"/>
    <col min="62" max="62" width="7.75" style="314" bestFit="1" customWidth="1"/>
    <col min="63" max="64" width="7.375" style="314" bestFit="1" customWidth="1"/>
    <col min="65" max="65" width="8.375" style="314" bestFit="1" customWidth="1"/>
    <col min="66" max="66" width="8.375" style="314" hidden="1" customWidth="1"/>
    <col min="67" max="67" width="7.375" style="314" hidden="1" customWidth="1"/>
    <col min="68" max="68" width="6.375" style="314" hidden="1" customWidth="1"/>
    <col min="69" max="69" width="8.625" style="314" bestFit="1" customWidth="1"/>
    <col min="70" max="73" width="8.375" style="314" hidden="1" customWidth="1"/>
    <col min="74" max="75" width="7.375" style="314" hidden="1" customWidth="1"/>
    <col min="76" max="76" width="7.75" style="314" bestFit="1" customWidth="1"/>
    <col min="77" max="77" width="8.375" style="314" hidden="1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Q2" s="315"/>
      <c r="BR2" s="315"/>
      <c r="BS2" s="315"/>
      <c r="BT2" s="315"/>
      <c r="BU2" s="315"/>
      <c r="BV2" s="315"/>
      <c r="BW2" s="315"/>
    </row>
    <row r="3" spans="1:79" ht="15.75"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Q3" s="315"/>
      <c r="BR3" s="315"/>
      <c r="BS3" s="315"/>
      <c r="BT3" s="315"/>
      <c r="BU3" s="315"/>
      <c r="BV3" s="315"/>
      <c r="BW3" s="315"/>
    </row>
    <row r="4" spans="1:79" ht="15.75">
      <c r="B4" s="316">
        <v>5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</row>
    <row r="5" spans="1:79" ht="23.25">
      <c r="A5" s="317" t="s">
        <v>395</v>
      </c>
      <c r="B5" s="315"/>
      <c r="C5" s="315"/>
      <c r="D5" s="315"/>
      <c r="E5" s="315"/>
      <c r="F5" s="315"/>
      <c r="G5" s="315"/>
      <c r="H5" s="315"/>
      <c r="I5" s="315"/>
      <c r="J5" s="315"/>
      <c r="K5" s="318"/>
      <c r="L5" s="607" t="str">
        <f>VLOOKUP(B4,Общее_количество_учащихся,2,FALSE)</f>
        <v>Пятница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D5" s="319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</row>
    <row r="7" spans="1:79" ht="185.45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</row>
    <row r="8" spans="1:79">
      <c r="A8" s="575" t="s">
        <v>417</v>
      </c>
      <c r="B8" s="588"/>
      <c r="C8" s="324"/>
      <c r="D8" s="325"/>
      <c r="E8" s="325"/>
      <c r="F8" s="325"/>
      <c r="G8" s="325"/>
      <c r="H8" s="325"/>
      <c r="I8" s="325"/>
      <c r="J8" s="325"/>
      <c r="K8" s="325"/>
      <c r="L8" s="325">
        <v>1.2</v>
      </c>
      <c r="M8" s="325"/>
      <c r="N8" s="325">
        <v>1.9</v>
      </c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>
        <v>25</v>
      </c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>
        <v>3</v>
      </c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>
        <v>1</v>
      </c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326"/>
      <c r="BZ8" s="326"/>
    </row>
    <row r="9" spans="1:79">
      <c r="A9" s="327" t="s">
        <v>103</v>
      </c>
      <c r="B9" s="328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>
        <v>1</v>
      </c>
      <c r="O9" s="325"/>
      <c r="P9" s="325"/>
      <c r="Q9" s="325"/>
      <c r="R9" s="325"/>
      <c r="S9" s="325"/>
      <c r="T9" s="325"/>
      <c r="U9" s="325"/>
      <c r="V9" s="325">
        <v>6</v>
      </c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>
        <v>4</v>
      </c>
      <c r="AY9" s="325"/>
      <c r="AZ9" s="325"/>
      <c r="BA9" s="325"/>
      <c r="BB9" s="325"/>
      <c r="BC9" s="325"/>
      <c r="BD9" s="325"/>
      <c r="BE9" s="325"/>
      <c r="BF9" s="325"/>
      <c r="BG9" s="325"/>
      <c r="BH9" s="325"/>
      <c r="BI9" s="325">
        <v>28</v>
      </c>
      <c r="BJ9" s="325"/>
      <c r="BK9" s="325"/>
      <c r="BL9" s="325">
        <v>12</v>
      </c>
      <c r="BM9" s="325">
        <v>10</v>
      </c>
      <c r="BN9" s="325"/>
      <c r="BO9" s="325"/>
      <c r="BP9" s="325"/>
      <c r="BQ9" s="325"/>
      <c r="BR9" s="325"/>
      <c r="BS9" s="325"/>
      <c r="BT9" s="325"/>
      <c r="BU9" s="325"/>
      <c r="BV9" s="325"/>
      <c r="BW9" s="325"/>
      <c r="BX9" s="325"/>
      <c r="BY9" s="326"/>
      <c r="BZ9" s="326"/>
    </row>
    <row r="10" spans="1:79">
      <c r="A10" s="329" t="s">
        <v>61</v>
      </c>
      <c r="B10" s="328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  <c r="AU10" s="325"/>
      <c r="AV10" s="325"/>
      <c r="AW10" s="325"/>
      <c r="AX10" s="325"/>
      <c r="AY10" s="325"/>
      <c r="AZ10" s="325"/>
      <c r="BA10" s="325"/>
      <c r="BB10" s="325"/>
      <c r="BC10" s="325"/>
      <c r="BD10" s="325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5"/>
      <c r="BR10" s="325"/>
      <c r="BS10" s="325"/>
      <c r="BT10" s="325"/>
      <c r="BU10" s="325"/>
      <c r="BV10" s="325"/>
      <c r="BW10" s="325"/>
      <c r="BX10" s="325">
        <v>60</v>
      </c>
      <c r="BY10" s="326"/>
      <c r="BZ10" s="326"/>
    </row>
    <row r="11" spans="1:79">
      <c r="A11" s="329" t="s">
        <v>145</v>
      </c>
      <c r="B11" s="328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>
        <v>135</v>
      </c>
      <c r="BR11" s="325"/>
      <c r="BS11" s="325"/>
      <c r="BT11" s="325"/>
      <c r="BU11" s="325"/>
      <c r="BV11" s="325"/>
      <c r="BW11" s="325"/>
      <c r="BX11" s="325"/>
      <c r="BY11" s="326"/>
      <c r="BZ11" s="326"/>
    </row>
    <row r="12" spans="1:79">
      <c r="A12" s="575" t="s">
        <v>377</v>
      </c>
      <c r="B12" s="588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>
        <v>10</v>
      </c>
      <c r="N12" s="325"/>
      <c r="O12" s="325">
        <v>13</v>
      </c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5"/>
      <c r="AI12" s="325"/>
      <c r="AJ12" s="325"/>
      <c r="AK12" s="325"/>
      <c r="AL12" s="325"/>
      <c r="AM12" s="325"/>
      <c r="AN12" s="325"/>
      <c r="AO12" s="325"/>
      <c r="AP12" s="325"/>
      <c r="AQ12" s="325"/>
      <c r="AR12" s="325"/>
      <c r="AS12" s="325"/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D12" s="325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  <c r="BQ12" s="325"/>
      <c r="BR12" s="325"/>
      <c r="BS12" s="325"/>
      <c r="BT12" s="325"/>
      <c r="BU12" s="325"/>
      <c r="BV12" s="325"/>
      <c r="BW12" s="325"/>
      <c r="BX12" s="325"/>
      <c r="BY12" s="326"/>
      <c r="BZ12" s="326"/>
    </row>
    <row r="13" spans="1:79">
      <c r="A13" s="594" t="s">
        <v>378</v>
      </c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>
        <v>45</v>
      </c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26"/>
      <c r="BW13" s="326"/>
      <c r="BX13" s="326"/>
      <c r="BY13" s="326"/>
      <c r="BZ13" s="326"/>
    </row>
    <row r="14" spans="1:79">
      <c r="A14" s="595"/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</row>
    <row r="15" spans="1:79" hidden="1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idden="1">
      <c r="A16" s="595"/>
      <c r="B16" s="588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1.2</v>
      </c>
      <c r="M16" s="326">
        <f t="shared" si="0"/>
        <v>10</v>
      </c>
      <c r="N16" s="326">
        <f t="shared" si="0"/>
        <v>2.9</v>
      </c>
      <c r="O16" s="326">
        <f t="shared" si="0"/>
        <v>13</v>
      </c>
      <c r="P16" s="326">
        <f t="shared" si="0"/>
        <v>0</v>
      </c>
      <c r="Q16" s="326">
        <f t="shared" si="0"/>
        <v>0</v>
      </c>
      <c r="R16" s="326">
        <f t="shared" si="0"/>
        <v>0</v>
      </c>
      <c r="S16" s="326">
        <f t="shared" si="0"/>
        <v>0</v>
      </c>
      <c r="T16" s="326">
        <f t="shared" si="0"/>
        <v>0</v>
      </c>
      <c r="U16" s="326">
        <f t="shared" si="0"/>
        <v>45</v>
      </c>
      <c r="V16" s="326">
        <f t="shared" si="0"/>
        <v>6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0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25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3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4</v>
      </c>
      <c r="AY16" s="326">
        <f t="shared" si="0"/>
        <v>0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1</v>
      </c>
      <c r="BI16" s="326">
        <f t="shared" si="0"/>
        <v>28</v>
      </c>
      <c r="BJ16" s="326">
        <f t="shared" si="0"/>
        <v>0</v>
      </c>
      <c r="BK16" s="326">
        <f t="shared" si="0"/>
        <v>0</v>
      </c>
      <c r="BL16" s="326">
        <f t="shared" si="0"/>
        <v>12</v>
      </c>
      <c r="BM16" s="326">
        <f t="shared" si="0"/>
        <v>10</v>
      </c>
      <c r="BN16" s="326">
        <f t="shared" si="0"/>
        <v>0</v>
      </c>
      <c r="BO16" s="326">
        <f t="shared" si="0"/>
        <v>0</v>
      </c>
      <c r="BP16" s="326">
        <f t="shared" si="0"/>
        <v>0</v>
      </c>
      <c r="BQ16" s="326">
        <f t="shared" si="0"/>
        <v>135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0</v>
      </c>
      <c r="BV16" s="326">
        <f t="shared" si="0"/>
        <v>0</v>
      </c>
      <c r="BW16" s="326">
        <f t="shared" si="0"/>
        <v>0</v>
      </c>
      <c r="BX16" s="326">
        <f t="shared" si="0"/>
        <v>60</v>
      </c>
      <c r="BY16" s="326">
        <f t="shared" si="0"/>
        <v>0</v>
      </c>
      <c r="BZ16" s="326">
        <f t="shared" si="0"/>
        <v>0</v>
      </c>
    </row>
    <row r="17" spans="1:79" hidden="1">
      <c r="A17" s="600" t="s">
        <v>74</v>
      </c>
      <c r="B17" s="588"/>
      <c r="C17" s="332">
        <f>C18</f>
        <v>88</v>
      </c>
      <c r="D17" s="332">
        <f t="shared" ref="D17:BO17" si="1">C17</f>
        <v>88</v>
      </c>
      <c r="E17" s="332">
        <f t="shared" si="1"/>
        <v>88</v>
      </c>
      <c r="F17" s="332">
        <f t="shared" si="1"/>
        <v>88</v>
      </c>
      <c r="G17" s="332">
        <f t="shared" si="1"/>
        <v>88</v>
      </c>
      <c r="H17" s="332">
        <f t="shared" si="1"/>
        <v>88</v>
      </c>
      <c r="I17" s="332">
        <f t="shared" si="1"/>
        <v>88</v>
      </c>
      <c r="J17" s="332">
        <f t="shared" si="1"/>
        <v>88</v>
      </c>
      <c r="K17" s="332">
        <f t="shared" si="1"/>
        <v>88</v>
      </c>
      <c r="L17" s="332">
        <f t="shared" si="1"/>
        <v>88</v>
      </c>
      <c r="M17" s="332">
        <f t="shared" si="1"/>
        <v>88</v>
      </c>
      <c r="N17" s="332">
        <f t="shared" si="1"/>
        <v>88</v>
      </c>
      <c r="O17" s="332">
        <f t="shared" si="1"/>
        <v>88</v>
      </c>
      <c r="P17" s="332">
        <f t="shared" si="1"/>
        <v>88</v>
      </c>
      <c r="Q17" s="332">
        <f t="shared" si="1"/>
        <v>88</v>
      </c>
      <c r="R17" s="332">
        <f t="shared" si="1"/>
        <v>88</v>
      </c>
      <c r="S17" s="332">
        <f t="shared" si="1"/>
        <v>88</v>
      </c>
      <c r="T17" s="332">
        <f t="shared" si="1"/>
        <v>88</v>
      </c>
      <c r="U17" s="332">
        <f t="shared" si="1"/>
        <v>88</v>
      </c>
      <c r="V17" s="332">
        <f t="shared" si="1"/>
        <v>88</v>
      </c>
      <c r="W17" s="332">
        <f t="shared" si="1"/>
        <v>88</v>
      </c>
      <c r="X17" s="332">
        <f t="shared" si="1"/>
        <v>88</v>
      </c>
      <c r="Y17" s="332">
        <f t="shared" si="1"/>
        <v>88</v>
      </c>
      <c r="Z17" s="332">
        <f t="shared" si="1"/>
        <v>88</v>
      </c>
      <c r="AA17" s="332">
        <f t="shared" si="1"/>
        <v>88</v>
      </c>
      <c r="AB17" s="332">
        <f t="shared" si="1"/>
        <v>88</v>
      </c>
      <c r="AC17" s="332">
        <f t="shared" si="1"/>
        <v>88</v>
      </c>
      <c r="AD17" s="332">
        <f t="shared" si="1"/>
        <v>88</v>
      </c>
      <c r="AE17" s="332">
        <f t="shared" si="1"/>
        <v>88</v>
      </c>
      <c r="AF17" s="332">
        <f t="shared" si="1"/>
        <v>88</v>
      </c>
      <c r="AG17" s="332">
        <f t="shared" si="1"/>
        <v>88</v>
      </c>
      <c r="AH17" s="332">
        <f t="shared" si="1"/>
        <v>88</v>
      </c>
      <c r="AI17" s="332">
        <f t="shared" si="1"/>
        <v>88</v>
      </c>
      <c r="AJ17" s="332">
        <f t="shared" si="1"/>
        <v>88</v>
      </c>
      <c r="AK17" s="332">
        <f t="shared" si="1"/>
        <v>88</v>
      </c>
      <c r="AL17" s="332">
        <f t="shared" si="1"/>
        <v>88</v>
      </c>
      <c r="AM17" s="332">
        <f t="shared" si="1"/>
        <v>88</v>
      </c>
      <c r="AN17" s="332">
        <f t="shared" si="1"/>
        <v>88</v>
      </c>
      <c r="AO17" s="332">
        <f t="shared" si="1"/>
        <v>88</v>
      </c>
      <c r="AP17" s="332">
        <f t="shared" si="1"/>
        <v>88</v>
      </c>
      <c r="AQ17" s="332">
        <f t="shared" si="1"/>
        <v>88</v>
      </c>
      <c r="AR17" s="332">
        <f t="shared" si="1"/>
        <v>88</v>
      </c>
      <c r="AS17" s="332">
        <f t="shared" si="1"/>
        <v>88</v>
      </c>
      <c r="AT17" s="332">
        <f t="shared" si="1"/>
        <v>88</v>
      </c>
      <c r="AU17" s="332">
        <f t="shared" si="1"/>
        <v>88</v>
      </c>
      <c r="AV17" s="332">
        <f t="shared" si="1"/>
        <v>88</v>
      </c>
      <c r="AW17" s="332">
        <f t="shared" si="1"/>
        <v>88</v>
      </c>
      <c r="AX17" s="332">
        <f t="shared" si="1"/>
        <v>88</v>
      </c>
      <c r="AY17" s="332">
        <f t="shared" si="1"/>
        <v>88</v>
      </c>
      <c r="AZ17" s="332">
        <f t="shared" si="1"/>
        <v>88</v>
      </c>
      <c r="BA17" s="332">
        <f t="shared" si="1"/>
        <v>88</v>
      </c>
      <c r="BB17" s="332">
        <f t="shared" si="1"/>
        <v>88</v>
      </c>
      <c r="BC17" s="332">
        <f t="shared" si="1"/>
        <v>88</v>
      </c>
      <c r="BD17" s="332">
        <f t="shared" si="1"/>
        <v>88</v>
      </c>
      <c r="BE17" s="332">
        <f t="shared" si="1"/>
        <v>88</v>
      </c>
      <c r="BF17" s="332">
        <f t="shared" si="1"/>
        <v>88</v>
      </c>
      <c r="BG17" s="332">
        <f t="shared" si="1"/>
        <v>88</v>
      </c>
      <c r="BH17" s="332">
        <f t="shared" si="1"/>
        <v>88</v>
      </c>
      <c r="BI17" s="332">
        <f t="shared" si="1"/>
        <v>88</v>
      </c>
      <c r="BJ17" s="332">
        <f t="shared" si="1"/>
        <v>88</v>
      </c>
      <c r="BK17" s="332">
        <f t="shared" si="1"/>
        <v>88</v>
      </c>
      <c r="BL17" s="332">
        <f t="shared" si="1"/>
        <v>88</v>
      </c>
      <c r="BM17" s="332">
        <f t="shared" si="1"/>
        <v>88</v>
      </c>
      <c r="BN17" s="332">
        <f t="shared" si="1"/>
        <v>88</v>
      </c>
      <c r="BO17" s="332">
        <f t="shared" si="1"/>
        <v>88</v>
      </c>
      <c r="BP17" s="332">
        <f t="shared" ref="BP17:BZ17" si="2">BO17</f>
        <v>88</v>
      </c>
      <c r="BQ17" s="332">
        <f t="shared" si="2"/>
        <v>88</v>
      </c>
      <c r="BR17" s="332">
        <f t="shared" si="2"/>
        <v>88</v>
      </c>
      <c r="BS17" s="332">
        <f t="shared" si="2"/>
        <v>88</v>
      </c>
      <c r="BT17" s="332">
        <f t="shared" si="2"/>
        <v>88</v>
      </c>
      <c r="BU17" s="332">
        <f t="shared" si="2"/>
        <v>88</v>
      </c>
      <c r="BV17" s="332">
        <f t="shared" si="2"/>
        <v>88</v>
      </c>
      <c r="BW17" s="332">
        <f t="shared" si="2"/>
        <v>88</v>
      </c>
      <c r="BX17" s="332">
        <f t="shared" si="2"/>
        <v>88</v>
      </c>
      <c r="BY17" s="332">
        <f t="shared" si="2"/>
        <v>88</v>
      </c>
      <c r="BZ17" s="332">
        <f t="shared" si="2"/>
        <v>88</v>
      </c>
    </row>
    <row r="18" spans="1:79" ht="20.25" thickBot="1">
      <c r="A18" s="593" t="s">
        <v>74</v>
      </c>
      <c r="B18" s="588"/>
      <c r="C18" s="333">
        <f>VLOOKUP(B4, завтрак_факт,3,FALSE)</f>
        <v>88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588"/>
      <c r="C19" s="334"/>
      <c r="D19" s="127">
        <f t="shared" ref="D19" si="3">D16*D17/1000</f>
        <v>0</v>
      </c>
      <c r="E19" s="127">
        <f>E16*E17</f>
        <v>0</v>
      </c>
      <c r="F19" s="122">
        <f t="shared" ref="F19:G19" si="4">F16*F17</f>
        <v>0</v>
      </c>
      <c r="G19" s="122">
        <f t="shared" si="4"/>
        <v>0</v>
      </c>
      <c r="H19" s="122">
        <f t="shared" ref="H19:BZ19" si="5">H16*H17/1000</f>
        <v>0</v>
      </c>
      <c r="I19" s="122">
        <f t="shared" si="5"/>
        <v>0</v>
      </c>
      <c r="J19" s="122">
        <f t="shared" si="5"/>
        <v>0</v>
      </c>
      <c r="K19" s="122">
        <f t="shared" si="5"/>
        <v>0</v>
      </c>
      <c r="L19" s="122">
        <f t="shared" si="5"/>
        <v>0.1056</v>
      </c>
      <c r="M19" s="122">
        <f t="shared" si="5"/>
        <v>0.88</v>
      </c>
      <c r="N19" s="122">
        <f t="shared" si="5"/>
        <v>0.25519999999999998</v>
      </c>
      <c r="O19" s="122">
        <f t="shared" si="5"/>
        <v>1.1439999999999999</v>
      </c>
      <c r="P19" s="122">
        <f t="shared" si="5"/>
        <v>0</v>
      </c>
      <c r="Q19" s="122">
        <f t="shared" si="5"/>
        <v>0</v>
      </c>
      <c r="R19" s="122">
        <f t="shared" si="5"/>
        <v>0</v>
      </c>
      <c r="S19" s="122">
        <f t="shared" si="5"/>
        <v>0</v>
      </c>
      <c r="T19" s="122">
        <f t="shared" si="5"/>
        <v>0</v>
      </c>
      <c r="U19" s="122">
        <f t="shared" si="5"/>
        <v>3.96</v>
      </c>
      <c r="V19" s="122">
        <f t="shared" si="5"/>
        <v>0.52800000000000002</v>
      </c>
      <c r="W19" s="122">
        <f t="shared" si="5"/>
        <v>0</v>
      </c>
      <c r="X19" s="122">
        <f t="shared" si="5"/>
        <v>0</v>
      </c>
      <c r="Y19" s="122">
        <f t="shared" si="5"/>
        <v>0</v>
      </c>
      <c r="Z19" s="122">
        <f t="shared" si="5"/>
        <v>0</v>
      </c>
      <c r="AA19" s="122">
        <f t="shared" si="5"/>
        <v>0</v>
      </c>
      <c r="AB19" s="122">
        <f t="shared" si="5"/>
        <v>0</v>
      </c>
      <c r="AC19" s="122">
        <f t="shared" si="5"/>
        <v>0</v>
      </c>
      <c r="AD19" s="122">
        <f t="shared" si="5"/>
        <v>0</v>
      </c>
      <c r="AE19" s="122">
        <f t="shared" si="5"/>
        <v>0</v>
      </c>
      <c r="AF19" s="122">
        <f t="shared" si="5"/>
        <v>0</v>
      </c>
      <c r="AG19" s="122">
        <f t="shared" si="5"/>
        <v>0</v>
      </c>
      <c r="AH19" s="122">
        <f t="shared" si="5"/>
        <v>2.2000000000000002</v>
      </c>
      <c r="AI19" s="122">
        <f t="shared" si="5"/>
        <v>0</v>
      </c>
      <c r="AJ19" s="122">
        <f t="shared" si="5"/>
        <v>0</v>
      </c>
      <c r="AK19" s="122">
        <f t="shared" si="5"/>
        <v>0</v>
      </c>
      <c r="AL19" s="122">
        <f t="shared" si="5"/>
        <v>0</v>
      </c>
      <c r="AM19" s="122">
        <f t="shared" si="5"/>
        <v>0</v>
      </c>
      <c r="AN19" s="122">
        <f t="shared" si="5"/>
        <v>0</v>
      </c>
      <c r="AO19" s="122">
        <f t="shared" si="5"/>
        <v>0</v>
      </c>
      <c r="AP19" s="122">
        <f t="shared" si="5"/>
        <v>0</v>
      </c>
      <c r="AQ19" s="122">
        <f t="shared" si="5"/>
        <v>0</v>
      </c>
      <c r="AR19" s="122">
        <f t="shared" si="5"/>
        <v>0</v>
      </c>
      <c r="AS19" s="122">
        <f t="shared" si="5"/>
        <v>0</v>
      </c>
      <c r="AT19" s="122">
        <f t="shared" si="5"/>
        <v>0.26400000000000001</v>
      </c>
      <c r="AU19" s="122">
        <f t="shared" si="5"/>
        <v>0</v>
      </c>
      <c r="AV19" s="122">
        <f t="shared" si="5"/>
        <v>0</v>
      </c>
      <c r="AW19" s="122">
        <f t="shared" si="5"/>
        <v>0</v>
      </c>
      <c r="AX19" s="122">
        <f t="shared" si="5"/>
        <v>0.35199999999999998</v>
      </c>
      <c r="AY19" s="122">
        <f t="shared" si="5"/>
        <v>0</v>
      </c>
      <c r="AZ19" s="122">
        <f t="shared" si="5"/>
        <v>0</v>
      </c>
      <c r="BA19" s="122">
        <f t="shared" si="5"/>
        <v>0</v>
      </c>
      <c r="BB19" s="122">
        <f t="shared" si="5"/>
        <v>0</v>
      </c>
      <c r="BC19" s="122">
        <f t="shared" si="5"/>
        <v>0</v>
      </c>
      <c r="BD19" s="122">
        <f t="shared" si="5"/>
        <v>0</v>
      </c>
      <c r="BE19" s="122">
        <f t="shared" si="5"/>
        <v>0</v>
      </c>
      <c r="BF19" s="122">
        <f t="shared" si="5"/>
        <v>0</v>
      </c>
      <c r="BG19" s="122">
        <f t="shared" si="5"/>
        <v>0</v>
      </c>
      <c r="BH19" s="122">
        <f>BH16*BH17</f>
        <v>88</v>
      </c>
      <c r="BI19" s="122">
        <f t="shared" si="5"/>
        <v>2.464</v>
      </c>
      <c r="BJ19" s="122">
        <f t="shared" si="5"/>
        <v>0</v>
      </c>
      <c r="BK19" s="122">
        <f t="shared" si="5"/>
        <v>0</v>
      </c>
      <c r="BL19" s="122">
        <f t="shared" si="5"/>
        <v>1.056</v>
      </c>
      <c r="BM19" s="122">
        <f t="shared" si="5"/>
        <v>0.88</v>
      </c>
      <c r="BN19" s="122">
        <f t="shared" si="5"/>
        <v>0</v>
      </c>
      <c r="BO19" s="122">
        <f t="shared" si="5"/>
        <v>0</v>
      </c>
      <c r="BP19" s="122">
        <f t="shared" si="5"/>
        <v>0</v>
      </c>
      <c r="BQ19" s="122">
        <f t="shared" si="5"/>
        <v>11.88</v>
      </c>
      <c r="BR19" s="122">
        <f t="shared" si="5"/>
        <v>0</v>
      </c>
      <c r="BS19" s="122">
        <f t="shared" si="5"/>
        <v>0</v>
      </c>
      <c r="BT19" s="122">
        <f t="shared" si="5"/>
        <v>0</v>
      </c>
      <c r="BU19" s="122">
        <f t="shared" si="5"/>
        <v>0</v>
      </c>
      <c r="BV19" s="122">
        <f t="shared" si="5"/>
        <v>0</v>
      </c>
      <c r="BW19" s="122">
        <f t="shared" si="5"/>
        <v>0</v>
      </c>
      <c r="BX19" s="122">
        <f t="shared" si="5"/>
        <v>5.28</v>
      </c>
      <c r="BY19" s="127">
        <f t="shared" si="5"/>
        <v>0</v>
      </c>
      <c r="BZ19" s="127">
        <f t="shared" si="5"/>
        <v>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5368</v>
      </c>
      <c r="D21" s="337">
        <f t="shared" ref="D21:BZ21" si="6">D19*D20</f>
        <v>0</v>
      </c>
      <c r="E21" s="337">
        <f t="shared" si="6"/>
        <v>0</v>
      </c>
      <c r="F21" s="122">
        <f t="shared" si="6"/>
        <v>0</v>
      </c>
      <c r="G21" s="122">
        <f t="shared" si="6"/>
        <v>0</v>
      </c>
      <c r="H21" s="122">
        <f t="shared" si="6"/>
        <v>0</v>
      </c>
      <c r="I21" s="122">
        <f t="shared" si="6"/>
        <v>0</v>
      </c>
      <c r="J21" s="122">
        <f t="shared" si="6"/>
        <v>0</v>
      </c>
      <c r="K21" s="122">
        <f t="shared" si="6"/>
        <v>0</v>
      </c>
      <c r="L21" s="122">
        <f t="shared" si="6"/>
        <v>14.784000000000001</v>
      </c>
      <c r="M21" s="122">
        <f t="shared" si="6"/>
        <v>49.28</v>
      </c>
      <c r="N21" s="122">
        <f t="shared" si="6"/>
        <v>2.5519999999999996</v>
      </c>
      <c r="O21" s="122">
        <f t="shared" si="6"/>
        <v>274.56</v>
      </c>
      <c r="P21" s="122">
        <f t="shared" si="6"/>
        <v>0</v>
      </c>
      <c r="Q21" s="122">
        <f t="shared" si="6"/>
        <v>0</v>
      </c>
      <c r="R21" s="122">
        <f t="shared" si="6"/>
        <v>0</v>
      </c>
      <c r="S21" s="122">
        <f t="shared" si="6"/>
        <v>0</v>
      </c>
      <c r="T21" s="122">
        <f t="shared" si="6"/>
        <v>0</v>
      </c>
      <c r="U21" s="122">
        <f t="shared" si="6"/>
        <v>435.6</v>
      </c>
      <c r="V21" s="122">
        <f t="shared" si="6"/>
        <v>68.64</v>
      </c>
      <c r="W21" s="122">
        <f t="shared" si="6"/>
        <v>0</v>
      </c>
      <c r="X21" s="122">
        <f t="shared" si="6"/>
        <v>0</v>
      </c>
      <c r="Y21" s="122">
        <f t="shared" si="6"/>
        <v>0</v>
      </c>
      <c r="Z21" s="122">
        <f t="shared" si="6"/>
        <v>0</v>
      </c>
      <c r="AA21" s="122">
        <f t="shared" si="6"/>
        <v>0</v>
      </c>
      <c r="AB21" s="122">
        <f t="shared" si="6"/>
        <v>0</v>
      </c>
      <c r="AC21" s="122">
        <f t="shared" si="6"/>
        <v>0</v>
      </c>
      <c r="AD21" s="122">
        <f t="shared" si="6"/>
        <v>0</v>
      </c>
      <c r="AE21" s="122">
        <f t="shared" si="6"/>
        <v>0</v>
      </c>
      <c r="AF21" s="122">
        <f t="shared" si="6"/>
        <v>0</v>
      </c>
      <c r="AG21" s="122">
        <f t="shared" si="6"/>
        <v>0</v>
      </c>
      <c r="AH21" s="122">
        <f t="shared" si="6"/>
        <v>99.000000000000014</v>
      </c>
      <c r="AI21" s="122">
        <f t="shared" si="6"/>
        <v>0</v>
      </c>
      <c r="AJ21" s="122">
        <f t="shared" si="6"/>
        <v>0</v>
      </c>
      <c r="AK21" s="122">
        <f t="shared" si="6"/>
        <v>0</v>
      </c>
      <c r="AL21" s="122">
        <f t="shared" si="6"/>
        <v>0</v>
      </c>
      <c r="AM21" s="122">
        <f t="shared" si="6"/>
        <v>0</v>
      </c>
      <c r="AN21" s="122">
        <f t="shared" si="6"/>
        <v>0</v>
      </c>
      <c r="AO21" s="122">
        <f t="shared" si="6"/>
        <v>0</v>
      </c>
      <c r="AP21" s="122">
        <f t="shared" si="6"/>
        <v>0</v>
      </c>
      <c r="AQ21" s="122">
        <f t="shared" si="6"/>
        <v>0</v>
      </c>
      <c r="AR21" s="122">
        <f t="shared" si="6"/>
        <v>0</v>
      </c>
      <c r="AS21" s="122">
        <f t="shared" si="6"/>
        <v>0</v>
      </c>
      <c r="AT21" s="122">
        <f t="shared" si="6"/>
        <v>158.4</v>
      </c>
      <c r="AU21" s="122">
        <f t="shared" si="6"/>
        <v>0</v>
      </c>
      <c r="AV21" s="122">
        <f t="shared" si="6"/>
        <v>0</v>
      </c>
      <c r="AW21" s="122">
        <f t="shared" si="6"/>
        <v>0</v>
      </c>
      <c r="AX21" s="122">
        <f t="shared" si="6"/>
        <v>96.447999999999993</v>
      </c>
      <c r="AY21" s="122">
        <f t="shared" si="6"/>
        <v>0</v>
      </c>
      <c r="AZ21" s="122">
        <f t="shared" si="6"/>
        <v>0</v>
      </c>
      <c r="BA21" s="122">
        <f t="shared" si="6"/>
        <v>0</v>
      </c>
      <c r="BB21" s="122">
        <f t="shared" si="6"/>
        <v>0</v>
      </c>
      <c r="BC21" s="122">
        <f t="shared" si="6"/>
        <v>0</v>
      </c>
      <c r="BD21" s="122">
        <f t="shared" si="6"/>
        <v>0</v>
      </c>
      <c r="BE21" s="122">
        <f t="shared" si="6"/>
        <v>0</v>
      </c>
      <c r="BF21" s="122">
        <f t="shared" si="6"/>
        <v>0</v>
      </c>
      <c r="BG21" s="122">
        <f t="shared" si="6"/>
        <v>0</v>
      </c>
      <c r="BH21" s="122">
        <f t="shared" si="6"/>
        <v>1848</v>
      </c>
      <c r="BI21" s="122">
        <f t="shared" si="6"/>
        <v>51.744</v>
      </c>
      <c r="BJ21" s="122">
        <f t="shared" si="6"/>
        <v>0</v>
      </c>
      <c r="BK21" s="122">
        <f t="shared" si="6"/>
        <v>0</v>
      </c>
      <c r="BL21" s="122">
        <f t="shared" si="6"/>
        <v>33.792000000000002</v>
      </c>
      <c r="BM21" s="122">
        <f t="shared" si="6"/>
        <v>123.2</v>
      </c>
      <c r="BN21" s="122">
        <f t="shared" si="6"/>
        <v>0</v>
      </c>
      <c r="BO21" s="122">
        <f t="shared" si="6"/>
        <v>0</v>
      </c>
      <c r="BP21" s="122">
        <f t="shared" si="6"/>
        <v>0</v>
      </c>
      <c r="BQ21" s="122">
        <f t="shared" si="6"/>
        <v>1900.8000000000002</v>
      </c>
      <c r="BR21" s="122">
        <f t="shared" si="6"/>
        <v>0</v>
      </c>
      <c r="BS21" s="122">
        <f t="shared" si="6"/>
        <v>0</v>
      </c>
      <c r="BT21" s="122">
        <f t="shared" si="6"/>
        <v>0</v>
      </c>
      <c r="BU21" s="122">
        <f t="shared" si="6"/>
        <v>0</v>
      </c>
      <c r="BV21" s="122">
        <f t="shared" si="6"/>
        <v>0</v>
      </c>
      <c r="BW21" s="122">
        <f t="shared" si="6"/>
        <v>0</v>
      </c>
      <c r="BX21" s="122">
        <f t="shared" si="6"/>
        <v>211.20000000000002</v>
      </c>
      <c r="BY21" s="337">
        <f t="shared" si="6"/>
        <v>0</v>
      </c>
      <c r="BZ21" s="337">
        <f t="shared" si="6"/>
        <v>0</v>
      </c>
    </row>
    <row r="22" spans="1:79" ht="15.75" customHeight="1">
      <c r="A22" s="593" t="s">
        <v>77</v>
      </c>
      <c r="B22" s="588"/>
      <c r="C22" s="338">
        <f>C21/C18</f>
        <v>61</v>
      </c>
      <c r="L22" s="314">
        <f>ROUND((((61-C22))*100+SUM(N8:N9)),4)</f>
        <v>2.9</v>
      </c>
    </row>
    <row r="23" spans="1:79" ht="15.6" customHeight="1"/>
    <row r="24" spans="1:79" ht="15.6" hidden="1" customHeight="1">
      <c r="B24" s="271"/>
    </row>
    <row r="25" spans="1:79" ht="13.9" hidden="1" customHeight="1"/>
    <row r="26" spans="1:79" ht="15.6" hidden="1" customHeight="1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</row>
    <row r="27" spans="1:79" ht="14.25" hidden="1"/>
    <row r="28" spans="1:79" hidden="1">
      <c r="A28" s="590"/>
      <c r="B28" s="588"/>
      <c r="C28" s="325"/>
      <c r="D28" s="325">
        <f t="shared" ref="D28:BO28" si="7">SUM(D8:D15)</f>
        <v>0</v>
      </c>
      <c r="E28" s="325">
        <f t="shared" si="7"/>
        <v>0</v>
      </c>
      <c r="F28" s="325">
        <f t="shared" si="7"/>
        <v>0</v>
      </c>
      <c r="G28" s="325">
        <f t="shared" si="7"/>
        <v>0</v>
      </c>
      <c r="H28" s="325">
        <f t="shared" si="7"/>
        <v>0</v>
      </c>
      <c r="I28" s="325">
        <f t="shared" si="7"/>
        <v>0</v>
      </c>
      <c r="J28" s="325">
        <f t="shared" si="7"/>
        <v>0</v>
      </c>
      <c r="K28" s="325">
        <f t="shared" si="7"/>
        <v>0</v>
      </c>
      <c r="L28" s="325">
        <f t="shared" si="7"/>
        <v>1.2</v>
      </c>
      <c r="M28" s="325">
        <f t="shared" si="7"/>
        <v>10</v>
      </c>
      <c r="N28" s="325">
        <f t="shared" si="7"/>
        <v>2.9</v>
      </c>
      <c r="O28" s="325">
        <f t="shared" si="7"/>
        <v>13</v>
      </c>
      <c r="P28" s="325">
        <f t="shared" si="7"/>
        <v>0</v>
      </c>
      <c r="Q28" s="325">
        <f t="shared" si="7"/>
        <v>0</v>
      </c>
      <c r="R28" s="325">
        <f t="shared" si="7"/>
        <v>0</v>
      </c>
      <c r="S28" s="325">
        <f t="shared" si="7"/>
        <v>0</v>
      </c>
      <c r="T28" s="325">
        <f t="shared" si="7"/>
        <v>0</v>
      </c>
      <c r="U28" s="325">
        <f t="shared" si="7"/>
        <v>45</v>
      </c>
      <c r="V28" s="325">
        <f t="shared" si="7"/>
        <v>6</v>
      </c>
      <c r="W28" s="325">
        <f t="shared" si="7"/>
        <v>0</v>
      </c>
      <c r="X28" s="325">
        <f t="shared" si="7"/>
        <v>0</v>
      </c>
      <c r="Y28" s="325">
        <f t="shared" si="7"/>
        <v>0</v>
      </c>
      <c r="Z28" s="325">
        <f t="shared" si="7"/>
        <v>0</v>
      </c>
      <c r="AA28" s="325">
        <f t="shared" si="7"/>
        <v>0</v>
      </c>
      <c r="AB28" s="325">
        <f t="shared" si="7"/>
        <v>0</v>
      </c>
      <c r="AC28" s="325">
        <f t="shared" si="7"/>
        <v>0</v>
      </c>
      <c r="AD28" s="325">
        <f t="shared" si="7"/>
        <v>0</v>
      </c>
      <c r="AE28" s="325">
        <f t="shared" si="7"/>
        <v>0</v>
      </c>
      <c r="AF28" s="325">
        <f t="shared" si="7"/>
        <v>0</v>
      </c>
      <c r="AG28" s="325">
        <f t="shared" si="7"/>
        <v>0</v>
      </c>
      <c r="AH28" s="325">
        <f t="shared" si="7"/>
        <v>25</v>
      </c>
      <c r="AI28" s="325">
        <f t="shared" si="7"/>
        <v>0</v>
      </c>
      <c r="AJ28" s="325">
        <f t="shared" si="7"/>
        <v>0</v>
      </c>
      <c r="AK28" s="325">
        <f t="shared" si="7"/>
        <v>0</v>
      </c>
      <c r="AL28" s="325">
        <f t="shared" si="7"/>
        <v>0</v>
      </c>
      <c r="AM28" s="325">
        <f t="shared" si="7"/>
        <v>0</v>
      </c>
      <c r="AN28" s="325">
        <f t="shared" si="7"/>
        <v>0</v>
      </c>
      <c r="AO28" s="325">
        <f t="shared" si="7"/>
        <v>0</v>
      </c>
      <c r="AP28" s="325">
        <f t="shared" si="7"/>
        <v>0</v>
      </c>
      <c r="AQ28" s="325">
        <f t="shared" si="7"/>
        <v>0</v>
      </c>
      <c r="AR28" s="325">
        <f t="shared" si="7"/>
        <v>0</v>
      </c>
      <c r="AS28" s="325">
        <f t="shared" si="7"/>
        <v>0</v>
      </c>
      <c r="AT28" s="325">
        <f t="shared" si="7"/>
        <v>3</v>
      </c>
      <c r="AU28" s="325">
        <f t="shared" si="7"/>
        <v>0</v>
      </c>
      <c r="AV28" s="325">
        <f t="shared" si="7"/>
        <v>0</v>
      </c>
      <c r="AW28" s="325">
        <f t="shared" si="7"/>
        <v>0</v>
      </c>
      <c r="AX28" s="325">
        <f t="shared" si="7"/>
        <v>4</v>
      </c>
      <c r="AY28" s="325">
        <f t="shared" si="7"/>
        <v>0</v>
      </c>
      <c r="AZ28" s="325">
        <f t="shared" si="7"/>
        <v>0</v>
      </c>
      <c r="BA28" s="325">
        <f t="shared" si="7"/>
        <v>0</v>
      </c>
      <c r="BB28" s="325">
        <f t="shared" si="7"/>
        <v>0</v>
      </c>
      <c r="BC28" s="325">
        <f t="shared" si="7"/>
        <v>0</v>
      </c>
      <c r="BD28" s="325">
        <f t="shared" si="7"/>
        <v>0</v>
      </c>
      <c r="BE28" s="325">
        <f t="shared" si="7"/>
        <v>0</v>
      </c>
      <c r="BF28" s="325">
        <f t="shared" si="7"/>
        <v>0</v>
      </c>
      <c r="BG28" s="325">
        <f t="shared" si="7"/>
        <v>0</v>
      </c>
      <c r="BH28" s="325">
        <f t="shared" si="7"/>
        <v>1</v>
      </c>
      <c r="BI28" s="325">
        <f t="shared" si="7"/>
        <v>28</v>
      </c>
      <c r="BJ28" s="325">
        <f t="shared" si="7"/>
        <v>0</v>
      </c>
      <c r="BK28" s="325">
        <f t="shared" si="7"/>
        <v>0</v>
      </c>
      <c r="BL28" s="325">
        <f t="shared" si="7"/>
        <v>12</v>
      </c>
      <c r="BM28" s="325">
        <f t="shared" si="7"/>
        <v>10</v>
      </c>
      <c r="BN28" s="325">
        <f t="shared" si="7"/>
        <v>0</v>
      </c>
      <c r="BO28" s="325">
        <f t="shared" si="7"/>
        <v>0</v>
      </c>
      <c r="BP28" s="325">
        <f t="shared" ref="BP28:BX28" si="8">SUM(BP8:BP15)</f>
        <v>0</v>
      </c>
      <c r="BQ28" s="325">
        <f t="shared" si="8"/>
        <v>135</v>
      </c>
      <c r="BR28" s="325">
        <f t="shared" si="8"/>
        <v>0</v>
      </c>
      <c r="BS28" s="325">
        <f t="shared" si="8"/>
        <v>0</v>
      </c>
      <c r="BT28" s="325">
        <f t="shared" si="8"/>
        <v>0</v>
      </c>
      <c r="BU28" s="325">
        <f t="shared" si="8"/>
        <v>0</v>
      </c>
      <c r="BV28" s="325">
        <f t="shared" si="8"/>
        <v>0</v>
      </c>
      <c r="BW28" s="325">
        <f t="shared" si="8"/>
        <v>0</v>
      </c>
      <c r="BX28" s="325">
        <f t="shared" si="8"/>
        <v>60</v>
      </c>
      <c r="BY28" s="339">
        <f>SUM(BY8:BY15)</f>
        <v>0</v>
      </c>
      <c r="BZ28" s="339">
        <f>SUM(BZ8:BZ15)</f>
        <v>0</v>
      </c>
      <c r="CA28" s="340"/>
    </row>
    <row r="29" spans="1:79" hidden="1">
      <c r="A29" s="591" t="s">
        <v>74</v>
      </c>
      <c r="B29" s="588"/>
      <c r="C29" s="325">
        <f>C30</f>
        <v>88</v>
      </c>
      <c r="D29" s="341">
        <f>C29</f>
        <v>88</v>
      </c>
      <c r="E29" s="341">
        <f t="shared" ref="E29:BP29" si="9">D29</f>
        <v>88</v>
      </c>
      <c r="F29" s="341">
        <f t="shared" si="9"/>
        <v>88</v>
      </c>
      <c r="G29" s="341">
        <f t="shared" si="9"/>
        <v>88</v>
      </c>
      <c r="H29" s="341">
        <f t="shared" si="9"/>
        <v>88</v>
      </c>
      <c r="I29" s="341">
        <f t="shared" si="9"/>
        <v>88</v>
      </c>
      <c r="J29" s="341">
        <f t="shared" si="9"/>
        <v>88</v>
      </c>
      <c r="K29" s="341">
        <f t="shared" si="9"/>
        <v>88</v>
      </c>
      <c r="L29" s="341">
        <f t="shared" si="9"/>
        <v>88</v>
      </c>
      <c r="M29" s="341">
        <f t="shared" si="9"/>
        <v>88</v>
      </c>
      <c r="N29" s="341">
        <f t="shared" si="9"/>
        <v>88</v>
      </c>
      <c r="O29" s="341">
        <f t="shared" si="9"/>
        <v>88</v>
      </c>
      <c r="P29" s="341">
        <f t="shared" si="9"/>
        <v>88</v>
      </c>
      <c r="Q29" s="341">
        <f t="shared" si="9"/>
        <v>88</v>
      </c>
      <c r="R29" s="341">
        <f t="shared" si="9"/>
        <v>88</v>
      </c>
      <c r="S29" s="341">
        <f t="shared" si="9"/>
        <v>88</v>
      </c>
      <c r="T29" s="341">
        <f t="shared" si="9"/>
        <v>88</v>
      </c>
      <c r="U29" s="341">
        <f t="shared" si="9"/>
        <v>88</v>
      </c>
      <c r="V29" s="341">
        <f t="shared" si="9"/>
        <v>88</v>
      </c>
      <c r="W29" s="341">
        <f t="shared" si="9"/>
        <v>88</v>
      </c>
      <c r="X29" s="341">
        <f t="shared" si="9"/>
        <v>88</v>
      </c>
      <c r="Y29" s="341">
        <f t="shared" si="9"/>
        <v>88</v>
      </c>
      <c r="Z29" s="341">
        <f t="shared" si="9"/>
        <v>88</v>
      </c>
      <c r="AA29" s="341">
        <f t="shared" si="9"/>
        <v>88</v>
      </c>
      <c r="AB29" s="341">
        <f t="shared" si="9"/>
        <v>88</v>
      </c>
      <c r="AC29" s="341">
        <f t="shared" si="9"/>
        <v>88</v>
      </c>
      <c r="AD29" s="341">
        <f t="shared" si="9"/>
        <v>88</v>
      </c>
      <c r="AE29" s="341">
        <f t="shared" si="9"/>
        <v>88</v>
      </c>
      <c r="AF29" s="341">
        <f t="shared" si="9"/>
        <v>88</v>
      </c>
      <c r="AG29" s="341">
        <f t="shared" si="9"/>
        <v>88</v>
      </c>
      <c r="AH29" s="341">
        <f t="shared" si="9"/>
        <v>88</v>
      </c>
      <c r="AI29" s="341">
        <f t="shared" si="9"/>
        <v>88</v>
      </c>
      <c r="AJ29" s="341">
        <f t="shared" si="9"/>
        <v>88</v>
      </c>
      <c r="AK29" s="341">
        <f t="shared" si="9"/>
        <v>88</v>
      </c>
      <c r="AL29" s="341">
        <f t="shared" si="9"/>
        <v>88</v>
      </c>
      <c r="AM29" s="341">
        <f t="shared" si="9"/>
        <v>88</v>
      </c>
      <c r="AN29" s="341">
        <f t="shared" si="9"/>
        <v>88</v>
      </c>
      <c r="AO29" s="341">
        <f t="shared" si="9"/>
        <v>88</v>
      </c>
      <c r="AP29" s="341">
        <f t="shared" si="9"/>
        <v>88</v>
      </c>
      <c r="AQ29" s="341">
        <f t="shared" si="9"/>
        <v>88</v>
      </c>
      <c r="AR29" s="341">
        <f t="shared" si="9"/>
        <v>88</v>
      </c>
      <c r="AS29" s="341">
        <f t="shared" si="9"/>
        <v>88</v>
      </c>
      <c r="AT29" s="341">
        <f t="shared" si="9"/>
        <v>88</v>
      </c>
      <c r="AU29" s="341">
        <f t="shared" si="9"/>
        <v>88</v>
      </c>
      <c r="AV29" s="341">
        <f t="shared" si="9"/>
        <v>88</v>
      </c>
      <c r="AW29" s="341">
        <f t="shared" si="9"/>
        <v>88</v>
      </c>
      <c r="AX29" s="341">
        <f t="shared" si="9"/>
        <v>88</v>
      </c>
      <c r="AY29" s="341">
        <f t="shared" si="9"/>
        <v>88</v>
      </c>
      <c r="AZ29" s="341">
        <f t="shared" si="9"/>
        <v>88</v>
      </c>
      <c r="BA29" s="341">
        <f t="shared" si="9"/>
        <v>88</v>
      </c>
      <c r="BB29" s="341">
        <f t="shared" si="9"/>
        <v>88</v>
      </c>
      <c r="BC29" s="341">
        <f t="shared" si="9"/>
        <v>88</v>
      </c>
      <c r="BD29" s="341">
        <f t="shared" si="9"/>
        <v>88</v>
      </c>
      <c r="BE29" s="341">
        <f t="shared" si="9"/>
        <v>88</v>
      </c>
      <c r="BF29" s="341">
        <f t="shared" si="9"/>
        <v>88</v>
      </c>
      <c r="BG29" s="341">
        <f t="shared" si="9"/>
        <v>88</v>
      </c>
      <c r="BH29" s="341">
        <f t="shared" si="9"/>
        <v>88</v>
      </c>
      <c r="BI29" s="341">
        <f t="shared" si="9"/>
        <v>88</v>
      </c>
      <c r="BJ29" s="341">
        <f t="shared" si="9"/>
        <v>88</v>
      </c>
      <c r="BK29" s="341">
        <f t="shared" si="9"/>
        <v>88</v>
      </c>
      <c r="BL29" s="341">
        <f t="shared" si="9"/>
        <v>88</v>
      </c>
      <c r="BM29" s="341">
        <f t="shared" si="9"/>
        <v>88</v>
      </c>
      <c r="BN29" s="341">
        <f t="shared" si="9"/>
        <v>88</v>
      </c>
      <c r="BO29" s="341">
        <f t="shared" si="9"/>
        <v>88</v>
      </c>
      <c r="BP29" s="341">
        <f t="shared" si="9"/>
        <v>88</v>
      </c>
      <c r="BQ29" s="341">
        <f t="shared" ref="BQ29:BZ29" si="10">BP29</f>
        <v>88</v>
      </c>
      <c r="BR29" s="341">
        <f t="shared" si="10"/>
        <v>88</v>
      </c>
      <c r="BS29" s="341">
        <f t="shared" si="10"/>
        <v>88</v>
      </c>
      <c r="BT29" s="341">
        <f t="shared" si="10"/>
        <v>88</v>
      </c>
      <c r="BU29" s="341">
        <f t="shared" si="10"/>
        <v>88</v>
      </c>
      <c r="BV29" s="341">
        <f t="shared" si="10"/>
        <v>88</v>
      </c>
      <c r="BW29" s="341">
        <f t="shared" si="10"/>
        <v>88</v>
      </c>
      <c r="BX29" s="341">
        <f t="shared" si="10"/>
        <v>88</v>
      </c>
      <c r="BY29" s="342">
        <f t="shared" si="10"/>
        <v>88</v>
      </c>
      <c r="BZ29" s="342">
        <f t="shared" si="10"/>
        <v>88</v>
      </c>
      <c r="CA29" s="340"/>
    </row>
    <row r="30" spans="1:79" ht="21" hidden="1" thickBot="1">
      <c r="A30" s="579" t="s">
        <v>138</v>
      </c>
      <c r="B30" s="592"/>
      <c r="C30" s="343">
        <f>VLOOKUP(B4,завтрак_общ,3,FALSE)</f>
        <v>88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>E28*E29</f>
        <v>0</v>
      </c>
      <c r="F31" s="347">
        <f>F28*F29</f>
        <v>0</v>
      </c>
      <c r="G31" s="347">
        <f>G28*G29</f>
        <v>0</v>
      </c>
      <c r="H31" s="347">
        <f t="shared" ref="H31:BS31" si="11">H28*H29/1000</f>
        <v>0</v>
      </c>
      <c r="I31" s="347">
        <f t="shared" si="11"/>
        <v>0</v>
      </c>
      <c r="J31" s="348">
        <f t="shared" si="11"/>
        <v>0</v>
      </c>
      <c r="K31" s="348">
        <f>K28*K29</f>
        <v>0</v>
      </c>
      <c r="L31" s="348">
        <f t="shared" si="11"/>
        <v>0.1056</v>
      </c>
      <c r="M31" s="348">
        <f t="shared" si="11"/>
        <v>0.88</v>
      </c>
      <c r="N31" s="348">
        <f t="shared" si="11"/>
        <v>0.25519999999999998</v>
      </c>
      <c r="O31" s="348">
        <f t="shared" si="11"/>
        <v>1.1439999999999999</v>
      </c>
      <c r="P31" s="348">
        <f t="shared" si="11"/>
        <v>0</v>
      </c>
      <c r="Q31" s="348">
        <f>Q28*Q29</f>
        <v>0</v>
      </c>
      <c r="R31" s="348">
        <f t="shared" si="11"/>
        <v>0</v>
      </c>
      <c r="S31" s="348">
        <f>S28*S29</f>
        <v>0</v>
      </c>
      <c r="T31" s="348">
        <f t="shared" si="11"/>
        <v>0</v>
      </c>
      <c r="U31" s="348">
        <f t="shared" si="11"/>
        <v>3.96</v>
      </c>
      <c r="V31" s="348">
        <f t="shared" si="11"/>
        <v>0.52800000000000002</v>
      </c>
      <c r="W31" s="348">
        <f t="shared" si="11"/>
        <v>0</v>
      </c>
      <c r="X31" s="348">
        <f t="shared" si="11"/>
        <v>0</v>
      </c>
      <c r="Y31" s="348">
        <f t="shared" si="11"/>
        <v>0</v>
      </c>
      <c r="Z31" s="348">
        <f t="shared" si="11"/>
        <v>0</v>
      </c>
      <c r="AA31" s="348">
        <f t="shared" si="11"/>
        <v>0</v>
      </c>
      <c r="AB31" s="348">
        <f t="shared" si="11"/>
        <v>0</v>
      </c>
      <c r="AC31" s="348">
        <f t="shared" si="11"/>
        <v>0</v>
      </c>
      <c r="AD31" s="348">
        <f t="shared" si="11"/>
        <v>0</v>
      </c>
      <c r="AE31" s="348">
        <f t="shared" si="11"/>
        <v>0</v>
      </c>
      <c r="AF31" s="348">
        <f t="shared" si="11"/>
        <v>0</v>
      </c>
      <c r="AG31" s="348">
        <f t="shared" si="11"/>
        <v>0</v>
      </c>
      <c r="AH31" s="348">
        <f t="shared" si="11"/>
        <v>2.2000000000000002</v>
      </c>
      <c r="AI31" s="348">
        <f t="shared" si="11"/>
        <v>0</v>
      </c>
      <c r="AJ31" s="348">
        <f t="shared" si="11"/>
        <v>0</v>
      </c>
      <c r="AK31" s="348">
        <f t="shared" si="11"/>
        <v>0</v>
      </c>
      <c r="AL31" s="348">
        <f t="shared" si="11"/>
        <v>0</v>
      </c>
      <c r="AM31" s="348">
        <f t="shared" si="11"/>
        <v>0</v>
      </c>
      <c r="AN31" s="348">
        <f t="shared" si="11"/>
        <v>0</v>
      </c>
      <c r="AO31" s="348">
        <f t="shared" si="11"/>
        <v>0</v>
      </c>
      <c r="AP31" s="348">
        <f t="shared" si="11"/>
        <v>0</v>
      </c>
      <c r="AQ31" s="348">
        <f t="shared" si="11"/>
        <v>0</v>
      </c>
      <c r="AR31" s="348">
        <f t="shared" si="11"/>
        <v>0</v>
      </c>
      <c r="AS31" s="348">
        <f t="shared" si="11"/>
        <v>0</v>
      </c>
      <c r="AT31" s="348">
        <f t="shared" si="11"/>
        <v>0.26400000000000001</v>
      </c>
      <c r="AU31" s="348">
        <f t="shared" si="11"/>
        <v>0</v>
      </c>
      <c r="AV31" s="348">
        <f t="shared" si="11"/>
        <v>0</v>
      </c>
      <c r="AW31" s="348">
        <f t="shared" si="11"/>
        <v>0</v>
      </c>
      <c r="AX31" s="348">
        <f t="shared" si="11"/>
        <v>0.35199999999999998</v>
      </c>
      <c r="AY31" s="348">
        <f t="shared" si="11"/>
        <v>0</v>
      </c>
      <c r="AZ31" s="348">
        <f t="shared" si="11"/>
        <v>0</v>
      </c>
      <c r="BA31" s="348">
        <f t="shared" si="11"/>
        <v>0</v>
      </c>
      <c r="BB31" s="348">
        <f t="shared" si="11"/>
        <v>0</v>
      </c>
      <c r="BC31" s="348">
        <f t="shared" si="11"/>
        <v>0</v>
      </c>
      <c r="BD31" s="348">
        <f t="shared" si="11"/>
        <v>0</v>
      </c>
      <c r="BE31" s="348">
        <f t="shared" si="11"/>
        <v>0</v>
      </c>
      <c r="BF31" s="348">
        <f t="shared" si="11"/>
        <v>0</v>
      </c>
      <c r="BG31" s="348">
        <f t="shared" si="11"/>
        <v>0</v>
      </c>
      <c r="BH31" s="348">
        <f>BH28*BH29</f>
        <v>88</v>
      </c>
      <c r="BI31" s="348">
        <f t="shared" si="11"/>
        <v>2.464</v>
      </c>
      <c r="BJ31" s="348">
        <f t="shared" si="11"/>
        <v>0</v>
      </c>
      <c r="BK31" s="348">
        <f t="shared" si="11"/>
        <v>0</v>
      </c>
      <c r="BL31" s="348">
        <f t="shared" si="11"/>
        <v>1.056</v>
      </c>
      <c r="BM31" s="348">
        <f t="shared" si="11"/>
        <v>0.88</v>
      </c>
      <c r="BN31" s="348">
        <f t="shared" si="11"/>
        <v>0</v>
      </c>
      <c r="BO31" s="348">
        <f t="shared" si="11"/>
        <v>0</v>
      </c>
      <c r="BP31" s="348">
        <f t="shared" si="11"/>
        <v>0</v>
      </c>
      <c r="BQ31" s="348">
        <f t="shared" si="11"/>
        <v>11.88</v>
      </c>
      <c r="BR31" s="348">
        <f t="shared" si="11"/>
        <v>0</v>
      </c>
      <c r="BS31" s="348">
        <f t="shared" si="11"/>
        <v>0</v>
      </c>
      <c r="BT31" s="348">
        <f t="shared" ref="BT31:BY31" si="12">BT28*BT29/1000</f>
        <v>0</v>
      </c>
      <c r="BU31" s="348">
        <f t="shared" si="12"/>
        <v>0</v>
      </c>
      <c r="BV31" s="348">
        <f t="shared" si="12"/>
        <v>0</v>
      </c>
      <c r="BW31" s="348">
        <f t="shared" si="12"/>
        <v>0</v>
      </c>
      <c r="BX31" s="348">
        <f t="shared" si="12"/>
        <v>5.28</v>
      </c>
      <c r="BY31" s="348">
        <f t="shared" si="12"/>
        <v>0</v>
      </c>
      <c r="BZ31" s="348">
        <f>BZ28*BZ29</f>
        <v>0</v>
      </c>
      <c r="CA31" s="340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idden="1">
      <c r="A33" s="587" t="s">
        <v>76</v>
      </c>
      <c r="B33" s="588"/>
      <c r="C33" s="350">
        <f>SUM(D33:BZ33)</f>
        <v>5368</v>
      </c>
      <c r="D33" s="351">
        <f>D31*D32</f>
        <v>0</v>
      </c>
      <c r="E33" s="351">
        <f t="shared" ref="E33:BP33" si="13">E31*E32</f>
        <v>0</v>
      </c>
      <c r="F33" s="351">
        <f t="shared" si="13"/>
        <v>0</v>
      </c>
      <c r="G33" s="352">
        <f t="shared" si="13"/>
        <v>0</v>
      </c>
      <c r="H33" s="352">
        <f t="shared" si="13"/>
        <v>0</v>
      </c>
      <c r="I33" s="352">
        <f t="shared" si="13"/>
        <v>0</v>
      </c>
      <c r="J33" s="352">
        <f t="shared" si="13"/>
        <v>0</v>
      </c>
      <c r="K33" s="353">
        <f t="shared" si="13"/>
        <v>0</v>
      </c>
      <c r="L33" s="353">
        <f t="shared" si="13"/>
        <v>14.784000000000001</v>
      </c>
      <c r="M33" s="353">
        <f t="shared" si="13"/>
        <v>49.28</v>
      </c>
      <c r="N33" s="353">
        <f t="shared" si="13"/>
        <v>2.5519999999999996</v>
      </c>
      <c r="O33" s="353">
        <f t="shared" si="13"/>
        <v>274.56</v>
      </c>
      <c r="P33" s="353">
        <f t="shared" si="13"/>
        <v>0</v>
      </c>
      <c r="Q33" s="353">
        <f t="shared" si="13"/>
        <v>0</v>
      </c>
      <c r="R33" s="353">
        <f t="shared" si="13"/>
        <v>0</v>
      </c>
      <c r="S33" s="353">
        <f t="shared" si="13"/>
        <v>0</v>
      </c>
      <c r="T33" s="353">
        <f t="shared" si="13"/>
        <v>0</v>
      </c>
      <c r="U33" s="353">
        <f t="shared" si="13"/>
        <v>435.6</v>
      </c>
      <c r="V33" s="353">
        <f t="shared" si="13"/>
        <v>68.64</v>
      </c>
      <c r="W33" s="353">
        <f t="shared" si="13"/>
        <v>0</v>
      </c>
      <c r="X33" s="353">
        <f t="shared" si="13"/>
        <v>0</v>
      </c>
      <c r="Y33" s="353">
        <f t="shared" si="13"/>
        <v>0</v>
      </c>
      <c r="Z33" s="353">
        <f t="shared" si="13"/>
        <v>0</v>
      </c>
      <c r="AA33" s="353">
        <f t="shared" si="13"/>
        <v>0</v>
      </c>
      <c r="AB33" s="353">
        <f t="shared" si="13"/>
        <v>0</v>
      </c>
      <c r="AC33" s="353">
        <f t="shared" si="13"/>
        <v>0</v>
      </c>
      <c r="AD33" s="353">
        <f t="shared" si="13"/>
        <v>0</v>
      </c>
      <c r="AE33" s="353">
        <f t="shared" si="13"/>
        <v>0</v>
      </c>
      <c r="AF33" s="353">
        <f t="shared" si="13"/>
        <v>0</v>
      </c>
      <c r="AG33" s="353">
        <f t="shared" si="13"/>
        <v>0</v>
      </c>
      <c r="AH33" s="353">
        <f t="shared" si="13"/>
        <v>99.000000000000014</v>
      </c>
      <c r="AI33" s="353">
        <f t="shared" si="13"/>
        <v>0</v>
      </c>
      <c r="AJ33" s="353">
        <f t="shared" si="13"/>
        <v>0</v>
      </c>
      <c r="AK33" s="353">
        <f t="shared" si="13"/>
        <v>0</v>
      </c>
      <c r="AL33" s="353">
        <f t="shared" si="13"/>
        <v>0</v>
      </c>
      <c r="AM33" s="353">
        <f t="shared" si="13"/>
        <v>0</v>
      </c>
      <c r="AN33" s="353">
        <f t="shared" si="13"/>
        <v>0</v>
      </c>
      <c r="AO33" s="353">
        <f t="shared" si="13"/>
        <v>0</v>
      </c>
      <c r="AP33" s="353">
        <f t="shared" si="13"/>
        <v>0</v>
      </c>
      <c r="AQ33" s="353">
        <f t="shared" si="13"/>
        <v>0</v>
      </c>
      <c r="AR33" s="353">
        <f t="shared" si="13"/>
        <v>0</v>
      </c>
      <c r="AS33" s="353">
        <f t="shared" si="13"/>
        <v>0</v>
      </c>
      <c r="AT33" s="353">
        <f t="shared" si="13"/>
        <v>158.4</v>
      </c>
      <c r="AU33" s="353">
        <f t="shared" si="13"/>
        <v>0</v>
      </c>
      <c r="AV33" s="353">
        <f t="shared" si="13"/>
        <v>0</v>
      </c>
      <c r="AW33" s="353">
        <f t="shared" si="13"/>
        <v>0</v>
      </c>
      <c r="AX33" s="353">
        <f t="shared" si="13"/>
        <v>96.447999999999993</v>
      </c>
      <c r="AY33" s="353">
        <f t="shared" si="13"/>
        <v>0</v>
      </c>
      <c r="AZ33" s="353">
        <f t="shared" si="13"/>
        <v>0</v>
      </c>
      <c r="BA33" s="353">
        <f t="shared" si="13"/>
        <v>0</v>
      </c>
      <c r="BB33" s="353">
        <f t="shared" si="13"/>
        <v>0</v>
      </c>
      <c r="BC33" s="353">
        <f t="shared" si="13"/>
        <v>0</v>
      </c>
      <c r="BD33" s="353">
        <f t="shared" si="13"/>
        <v>0</v>
      </c>
      <c r="BE33" s="353">
        <f t="shared" si="13"/>
        <v>0</v>
      </c>
      <c r="BF33" s="353">
        <f t="shared" si="13"/>
        <v>0</v>
      </c>
      <c r="BG33" s="353">
        <f t="shared" si="13"/>
        <v>0</v>
      </c>
      <c r="BH33" s="353">
        <f t="shared" si="13"/>
        <v>1848</v>
      </c>
      <c r="BI33" s="353">
        <f t="shared" si="13"/>
        <v>51.744</v>
      </c>
      <c r="BJ33" s="353">
        <f t="shared" si="13"/>
        <v>0</v>
      </c>
      <c r="BK33" s="353">
        <f t="shared" si="13"/>
        <v>0</v>
      </c>
      <c r="BL33" s="353">
        <f t="shared" si="13"/>
        <v>33.792000000000002</v>
      </c>
      <c r="BM33" s="353">
        <f t="shared" si="13"/>
        <v>123.2</v>
      </c>
      <c r="BN33" s="353">
        <f t="shared" si="13"/>
        <v>0</v>
      </c>
      <c r="BO33" s="353">
        <f t="shared" si="13"/>
        <v>0</v>
      </c>
      <c r="BP33" s="353">
        <f t="shared" si="13"/>
        <v>0</v>
      </c>
      <c r="BQ33" s="353">
        <f t="shared" ref="BQ33:BW33" si="14">BQ31*BQ32</f>
        <v>1900.8000000000002</v>
      </c>
      <c r="BR33" s="353">
        <f t="shared" si="14"/>
        <v>0</v>
      </c>
      <c r="BS33" s="353">
        <f t="shared" si="14"/>
        <v>0</v>
      </c>
      <c r="BT33" s="353">
        <f t="shared" si="14"/>
        <v>0</v>
      </c>
      <c r="BU33" s="353">
        <f t="shared" si="14"/>
        <v>0</v>
      </c>
      <c r="BV33" s="353">
        <f>BV31*BV32</f>
        <v>0</v>
      </c>
      <c r="BW33" s="353">
        <f t="shared" si="14"/>
        <v>0</v>
      </c>
      <c r="BX33" s="353">
        <f>BX31*BX32</f>
        <v>211.20000000000002</v>
      </c>
      <c r="BY33" s="353">
        <f>BY31*BY32</f>
        <v>0</v>
      </c>
      <c r="BZ33" s="353">
        <f>BZ31*BZ32</f>
        <v>0</v>
      </c>
      <c r="CA33" s="340"/>
    </row>
    <row r="34" spans="1:79" hidden="1">
      <c r="A34" s="587" t="s">
        <v>77</v>
      </c>
      <c r="B34" s="58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t="14.25" hidden="1"/>
    <row r="36" spans="1:79" ht="15.75" customHeight="1">
      <c r="A36" s="355"/>
      <c r="B36" s="356" t="s">
        <v>397</v>
      </c>
      <c r="C36" s="357"/>
      <c r="D36" s="357" t="str">
        <f>IF(D21=D52,"х",FALSE)</f>
        <v>х</v>
      </c>
      <c r="E36" s="357" t="str">
        <f t="shared" ref="E36:I36" si="15">IF(E21=E52,"х",FALSE)</f>
        <v>х</v>
      </c>
      <c r="F36" s="357" t="str">
        <f t="shared" si="15"/>
        <v>х</v>
      </c>
      <c r="G36" s="357" t="str">
        <f t="shared" si="15"/>
        <v>х</v>
      </c>
      <c r="H36" s="357" t="str">
        <f t="shared" si="15"/>
        <v>х</v>
      </c>
      <c r="I36" s="357" t="str">
        <f t="shared" si="15"/>
        <v>х</v>
      </c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7" t="str">
        <f t="shared" ref="BY36:BZ36" si="16">IF(BY21=BY52,"х",FALSE)</f>
        <v>х</v>
      </c>
      <c r="BZ36" s="357" t="str">
        <f t="shared" si="16"/>
        <v>х</v>
      </c>
    </row>
    <row r="37" spans="1:79" ht="15.7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166.15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</row>
    <row r="39" spans="1:79" s="363" customFormat="1">
      <c r="A39" s="360" t="s">
        <v>81</v>
      </c>
      <c r="B39" s="361"/>
      <c r="C39" s="269"/>
      <c r="D39" s="269"/>
      <c r="E39" s="269"/>
      <c r="F39" s="269"/>
      <c r="G39" s="269"/>
      <c r="H39" s="269"/>
      <c r="I39" s="269"/>
      <c r="J39" s="269">
        <v>8</v>
      </c>
      <c r="K39" s="269">
        <v>0</v>
      </c>
      <c r="L39" s="269">
        <v>3.1</v>
      </c>
      <c r="M39" s="269"/>
      <c r="N39" s="269">
        <v>2.6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>
        <v>34</v>
      </c>
      <c r="BB39" s="269"/>
      <c r="BC39" s="269"/>
      <c r="BD39" s="269"/>
      <c r="BE39" s="269"/>
      <c r="BF39" s="269"/>
      <c r="BG39" s="269">
        <v>1</v>
      </c>
      <c r="BH39" s="269"/>
      <c r="BI39" s="269"/>
      <c r="BJ39" s="269">
        <v>58</v>
      </c>
      <c r="BK39" s="269">
        <v>9</v>
      </c>
      <c r="BL39" s="269">
        <v>6</v>
      </c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362"/>
      <c r="BZ39" s="362"/>
      <c r="CA39" s="355"/>
    </row>
    <row r="40" spans="1:79" s="363" customFormat="1">
      <c r="A40" s="360" t="s">
        <v>418</v>
      </c>
      <c r="B40" s="361"/>
      <c r="C40" s="269"/>
      <c r="D40" s="269"/>
      <c r="E40" s="269"/>
      <c r="F40" s="269"/>
      <c r="G40" s="269"/>
      <c r="H40" s="269"/>
      <c r="I40" s="269"/>
      <c r="J40" s="269"/>
      <c r="K40" s="269"/>
      <c r="L40" s="269">
        <v>1.5</v>
      </c>
      <c r="M40" s="269"/>
      <c r="N40" s="269">
        <v>2</v>
      </c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>
        <v>28</v>
      </c>
      <c r="AM40" s="269">
        <v>0</v>
      </c>
      <c r="AN40" s="269"/>
      <c r="AO40" s="269"/>
      <c r="AP40" s="269"/>
      <c r="AQ40" s="269"/>
      <c r="AR40" s="269"/>
      <c r="AS40" s="269"/>
      <c r="AT40" s="269">
        <v>5</v>
      </c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>
        <v>1</v>
      </c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362"/>
      <c r="BZ40" s="362"/>
      <c r="CA40" s="355"/>
    </row>
    <row r="41" spans="1:79" s="363" customFormat="1">
      <c r="A41" s="360" t="s">
        <v>61</v>
      </c>
      <c r="B41" s="361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/>
      <c r="BP41" s="269"/>
      <c r="BQ41" s="269"/>
      <c r="BR41" s="269"/>
      <c r="BS41" s="269"/>
      <c r="BT41" s="269"/>
      <c r="BU41" s="269"/>
      <c r="BV41" s="269"/>
      <c r="BW41" s="269">
        <v>0</v>
      </c>
      <c r="BX41" s="269">
        <v>60</v>
      </c>
      <c r="BY41" s="362"/>
      <c r="BZ41" s="362"/>
      <c r="CA41" s="355"/>
    </row>
    <row r="42" spans="1:79" s="363" customFormat="1">
      <c r="A42" s="360" t="s">
        <v>82</v>
      </c>
      <c r="B42" s="361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>
        <v>1</v>
      </c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/>
      <c r="BX42" s="269"/>
      <c r="BY42" s="362"/>
      <c r="BZ42" s="362"/>
      <c r="CA42" s="355"/>
    </row>
    <row r="43" spans="1:79" s="363" customFormat="1">
      <c r="A43" s="360" t="s">
        <v>399</v>
      </c>
      <c r="B43" s="361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>
        <v>27</v>
      </c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>
        <v>0</v>
      </c>
      <c r="BO43" s="269"/>
      <c r="BP43" s="269"/>
      <c r="BQ43" s="269"/>
      <c r="BR43" s="269"/>
      <c r="BS43" s="269"/>
      <c r="BT43" s="269"/>
      <c r="BU43" s="269"/>
      <c r="BV43" s="269"/>
      <c r="BW43" s="269"/>
      <c r="BX43" s="269"/>
      <c r="BY43" s="362"/>
      <c r="BZ43" s="362"/>
      <c r="CA43" s="355"/>
    </row>
    <row r="44" spans="1:79" s="363" customFormat="1">
      <c r="A44" s="360" t="s">
        <v>83</v>
      </c>
      <c r="B44" s="361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>
        <v>180</v>
      </c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362"/>
      <c r="BZ44" s="362"/>
      <c r="CA44" s="355"/>
    </row>
    <row r="45" spans="1:79" ht="15.75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</row>
    <row r="46" spans="1:79" ht="15.75" hidden="1" customHeight="1">
      <c r="A46" s="327"/>
      <c r="B46" s="364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</row>
    <row r="47" spans="1:79" ht="15.75" hidden="1" customHeight="1">
      <c r="A47" s="575"/>
      <c r="B47" s="576"/>
      <c r="C47" s="269"/>
      <c r="D47" s="269">
        <f t="shared" ref="D47:AI47" si="17">SUM(D39:D45)</f>
        <v>0</v>
      </c>
      <c r="E47" s="269">
        <f t="shared" si="17"/>
        <v>0</v>
      </c>
      <c r="F47" s="269">
        <f t="shared" si="17"/>
        <v>0</v>
      </c>
      <c r="G47" s="269">
        <f t="shared" si="17"/>
        <v>0</v>
      </c>
      <c r="H47" s="269">
        <f t="shared" si="17"/>
        <v>0</v>
      </c>
      <c r="I47" s="269">
        <f t="shared" si="17"/>
        <v>0</v>
      </c>
      <c r="J47" s="269">
        <f t="shared" si="17"/>
        <v>8</v>
      </c>
      <c r="K47" s="269">
        <f t="shared" si="17"/>
        <v>0</v>
      </c>
      <c r="L47" s="269">
        <f t="shared" si="17"/>
        <v>4.5999999999999996</v>
      </c>
      <c r="M47" s="269">
        <f t="shared" si="17"/>
        <v>0</v>
      </c>
      <c r="N47" s="269">
        <f t="shared" si="17"/>
        <v>4.5999999999999996</v>
      </c>
      <c r="O47" s="269">
        <f t="shared" si="17"/>
        <v>0</v>
      </c>
      <c r="P47" s="269">
        <f t="shared" si="17"/>
        <v>0</v>
      </c>
      <c r="Q47" s="269">
        <f t="shared" si="17"/>
        <v>1</v>
      </c>
      <c r="R47" s="269">
        <f t="shared" si="17"/>
        <v>0</v>
      </c>
      <c r="S47" s="269">
        <f t="shared" si="17"/>
        <v>0</v>
      </c>
      <c r="T47" s="269">
        <f t="shared" si="17"/>
        <v>0</v>
      </c>
      <c r="U47" s="269">
        <f t="shared" si="17"/>
        <v>0</v>
      </c>
      <c r="V47" s="269">
        <f t="shared" si="17"/>
        <v>0</v>
      </c>
      <c r="W47" s="269">
        <f t="shared" si="17"/>
        <v>27</v>
      </c>
      <c r="X47" s="269">
        <f t="shared" si="17"/>
        <v>0</v>
      </c>
      <c r="Y47" s="269">
        <f t="shared" si="17"/>
        <v>0</v>
      </c>
      <c r="Z47" s="269">
        <f t="shared" si="17"/>
        <v>0</v>
      </c>
      <c r="AA47" s="269">
        <f t="shared" si="17"/>
        <v>180</v>
      </c>
      <c r="AB47" s="269">
        <f t="shared" si="17"/>
        <v>0</v>
      </c>
      <c r="AC47" s="269">
        <f t="shared" si="17"/>
        <v>0</v>
      </c>
      <c r="AD47" s="269">
        <f t="shared" si="17"/>
        <v>0</v>
      </c>
      <c r="AE47" s="269">
        <f t="shared" si="17"/>
        <v>0</v>
      </c>
      <c r="AF47" s="269">
        <f t="shared" si="17"/>
        <v>0</v>
      </c>
      <c r="AG47" s="269">
        <f t="shared" si="17"/>
        <v>0</v>
      </c>
      <c r="AH47" s="269">
        <f t="shared" si="17"/>
        <v>0</v>
      </c>
      <c r="AI47" s="269">
        <f t="shared" si="17"/>
        <v>0</v>
      </c>
      <c r="AJ47" s="269">
        <f t="shared" ref="AJ47:BX47" si="18">SUM(AJ39:AJ45)</f>
        <v>0</v>
      </c>
      <c r="AK47" s="269">
        <f t="shared" si="18"/>
        <v>0</v>
      </c>
      <c r="AL47" s="269">
        <f t="shared" si="18"/>
        <v>28</v>
      </c>
      <c r="AM47" s="269">
        <f t="shared" si="18"/>
        <v>0</v>
      </c>
      <c r="AN47" s="269">
        <f t="shared" si="18"/>
        <v>0</v>
      </c>
      <c r="AO47" s="269">
        <f t="shared" si="18"/>
        <v>0</v>
      </c>
      <c r="AP47" s="269">
        <f t="shared" si="18"/>
        <v>0</v>
      </c>
      <c r="AQ47" s="269">
        <f t="shared" si="18"/>
        <v>0</v>
      </c>
      <c r="AR47" s="269">
        <f t="shared" si="18"/>
        <v>0</v>
      </c>
      <c r="AS47" s="269">
        <f t="shared" si="18"/>
        <v>0</v>
      </c>
      <c r="AT47" s="269">
        <f t="shared" si="18"/>
        <v>5</v>
      </c>
      <c r="AU47" s="269">
        <f t="shared" si="18"/>
        <v>0</v>
      </c>
      <c r="AV47" s="269">
        <f t="shared" si="18"/>
        <v>0</v>
      </c>
      <c r="AW47" s="269">
        <f t="shared" si="18"/>
        <v>0</v>
      </c>
      <c r="AX47" s="269">
        <f t="shared" si="18"/>
        <v>0</v>
      </c>
      <c r="AY47" s="269">
        <f t="shared" si="18"/>
        <v>0</v>
      </c>
      <c r="AZ47" s="269">
        <f t="shared" si="18"/>
        <v>0</v>
      </c>
      <c r="BA47" s="269">
        <f t="shared" si="18"/>
        <v>34</v>
      </c>
      <c r="BB47" s="269">
        <f t="shared" si="18"/>
        <v>0</v>
      </c>
      <c r="BC47" s="269">
        <f t="shared" si="18"/>
        <v>0</v>
      </c>
      <c r="BD47" s="269">
        <f t="shared" si="18"/>
        <v>0</v>
      </c>
      <c r="BE47" s="269">
        <f t="shared" si="18"/>
        <v>0</v>
      </c>
      <c r="BF47" s="269">
        <f t="shared" si="18"/>
        <v>0</v>
      </c>
      <c r="BG47" s="269">
        <f t="shared" si="18"/>
        <v>1</v>
      </c>
      <c r="BH47" s="269">
        <f t="shared" si="18"/>
        <v>1</v>
      </c>
      <c r="BI47" s="269">
        <f t="shared" si="18"/>
        <v>0</v>
      </c>
      <c r="BJ47" s="269">
        <f t="shared" si="18"/>
        <v>58</v>
      </c>
      <c r="BK47" s="269">
        <f t="shared" si="18"/>
        <v>9</v>
      </c>
      <c r="BL47" s="269">
        <f t="shared" si="18"/>
        <v>6</v>
      </c>
      <c r="BM47" s="269">
        <f t="shared" si="18"/>
        <v>0</v>
      </c>
      <c r="BN47" s="269">
        <f t="shared" si="18"/>
        <v>0</v>
      </c>
      <c r="BO47" s="269">
        <f t="shared" si="18"/>
        <v>0</v>
      </c>
      <c r="BP47" s="269">
        <f t="shared" si="18"/>
        <v>0</v>
      </c>
      <c r="BQ47" s="269">
        <f t="shared" si="18"/>
        <v>0</v>
      </c>
      <c r="BR47" s="269">
        <f t="shared" si="18"/>
        <v>0</v>
      </c>
      <c r="BS47" s="269">
        <f t="shared" si="18"/>
        <v>0</v>
      </c>
      <c r="BT47" s="269">
        <f t="shared" si="18"/>
        <v>0</v>
      </c>
      <c r="BU47" s="269">
        <f t="shared" si="18"/>
        <v>0</v>
      </c>
      <c r="BV47" s="269">
        <f t="shared" si="18"/>
        <v>0</v>
      </c>
      <c r="BW47" s="269">
        <f t="shared" si="18"/>
        <v>0</v>
      </c>
      <c r="BX47" s="269">
        <f t="shared" si="18"/>
        <v>60</v>
      </c>
    </row>
    <row r="48" spans="1:79" ht="15.75" hidden="1" customHeight="1">
      <c r="A48" s="577" t="s">
        <v>74</v>
      </c>
      <c r="B48" s="578"/>
      <c r="C48" s="269">
        <f>C49</f>
        <v>42</v>
      </c>
      <c r="D48" s="269">
        <f t="shared" ref="D48:BO48" si="19">C48</f>
        <v>42</v>
      </c>
      <c r="E48" s="269">
        <f t="shared" si="19"/>
        <v>42</v>
      </c>
      <c r="F48" s="269">
        <f t="shared" si="19"/>
        <v>42</v>
      </c>
      <c r="G48" s="269">
        <f t="shared" si="19"/>
        <v>42</v>
      </c>
      <c r="H48" s="269">
        <f t="shared" si="19"/>
        <v>42</v>
      </c>
      <c r="I48" s="269">
        <f t="shared" si="19"/>
        <v>42</v>
      </c>
      <c r="J48" s="269">
        <f t="shared" si="19"/>
        <v>42</v>
      </c>
      <c r="K48" s="269">
        <f t="shared" si="19"/>
        <v>42</v>
      </c>
      <c r="L48" s="269">
        <f t="shared" si="19"/>
        <v>42</v>
      </c>
      <c r="M48" s="269">
        <f t="shared" si="19"/>
        <v>42</v>
      </c>
      <c r="N48" s="269">
        <f t="shared" si="19"/>
        <v>42</v>
      </c>
      <c r="O48" s="269">
        <f t="shared" si="19"/>
        <v>42</v>
      </c>
      <c r="P48" s="269">
        <f t="shared" si="19"/>
        <v>42</v>
      </c>
      <c r="Q48" s="269">
        <f t="shared" si="19"/>
        <v>42</v>
      </c>
      <c r="R48" s="269">
        <f t="shared" si="19"/>
        <v>42</v>
      </c>
      <c r="S48" s="269">
        <f t="shared" si="19"/>
        <v>42</v>
      </c>
      <c r="T48" s="269">
        <f t="shared" si="19"/>
        <v>42</v>
      </c>
      <c r="U48" s="269">
        <f t="shared" si="19"/>
        <v>42</v>
      </c>
      <c r="V48" s="269">
        <f t="shared" si="19"/>
        <v>42</v>
      </c>
      <c r="W48" s="269">
        <f t="shared" si="19"/>
        <v>42</v>
      </c>
      <c r="X48" s="269">
        <f t="shared" si="19"/>
        <v>42</v>
      </c>
      <c r="Y48" s="269">
        <f t="shared" si="19"/>
        <v>42</v>
      </c>
      <c r="Z48" s="269">
        <f t="shared" si="19"/>
        <v>42</v>
      </c>
      <c r="AA48" s="269">
        <f t="shared" si="19"/>
        <v>42</v>
      </c>
      <c r="AB48" s="269">
        <f t="shared" si="19"/>
        <v>42</v>
      </c>
      <c r="AC48" s="269">
        <f t="shared" si="19"/>
        <v>42</v>
      </c>
      <c r="AD48" s="269">
        <f t="shared" si="19"/>
        <v>42</v>
      </c>
      <c r="AE48" s="269">
        <f t="shared" si="19"/>
        <v>42</v>
      </c>
      <c r="AF48" s="269">
        <f t="shared" si="19"/>
        <v>42</v>
      </c>
      <c r="AG48" s="269">
        <f t="shared" si="19"/>
        <v>42</v>
      </c>
      <c r="AH48" s="269">
        <f t="shared" si="19"/>
        <v>42</v>
      </c>
      <c r="AI48" s="269">
        <f t="shared" si="19"/>
        <v>42</v>
      </c>
      <c r="AJ48" s="269">
        <f t="shared" si="19"/>
        <v>42</v>
      </c>
      <c r="AK48" s="269">
        <f t="shared" si="19"/>
        <v>42</v>
      </c>
      <c r="AL48" s="269">
        <f t="shared" si="19"/>
        <v>42</v>
      </c>
      <c r="AM48" s="269">
        <f t="shared" si="19"/>
        <v>42</v>
      </c>
      <c r="AN48" s="269">
        <f t="shared" si="19"/>
        <v>42</v>
      </c>
      <c r="AO48" s="269">
        <f t="shared" si="19"/>
        <v>42</v>
      </c>
      <c r="AP48" s="269">
        <f t="shared" si="19"/>
        <v>42</v>
      </c>
      <c r="AQ48" s="269">
        <f t="shared" si="19"/>
        <v>42</v>
      </c>
      <c r="AR48" s="269">
        <f t="shared" si="19"/>
        <v>42</v>
      </c>
      <c r="AS48" s="269">
        <f t="shared" si="19"/>
        <v>42</v>
      </c>
      <c r="AT48" s="269">
        <f t="shared" si="19"/>
        <v>42</v>
      </c>
      <c r="AU48" s="269">
        <f t="shared" si="19"/>
        <v>42</v>
      </c>
      <c r="AV48" s="269">
        <f t="shared" si="19"/>
        <v>42</v>
      </c>
      <c r="AW48" s="269">
        <f t="shared" si="19"/>
        <v>42</v>
      </c>
      <c r="AX48" s="269">
        <f t="shared" si="19"/>
        <v>42</v>
      </c>
      <c r="AY48" s="269">
        <f t="shared" si="19"/>
        <v>42</v>
      </c>
      <c r="AZ48" s="269">
        <f t="shared" si="19"/>
        <v>42</v>
      </c>
      <c r="BA48" s="269">
        <f t="shared" si="19"/>
        <v>42</v>
      </c>
      <c r="BB48" s="269">
        <f t="shared" si="19"/>
        <v>42</v>
      </c>
      <c r="BC48" s="269">
        <f t="shared" si="19"/>
        <v>42</v>
      </c>
      <c r="BD48" s="269">
        <f t="shared" si="19"/>
        <v>42</v>
      </c>
      <c r="BE48" s="269">
        <f t="shared" si="19"/>
        <v>42</v>
      </c>
      <c r="BF48" s="269">
        <f t="shared" si="19"/>
        <v>42</v>
      </c>
      <c r="BG48" s="269">
        <f t="shared" si="19"/>
        <v>42</v>
      </c>
      <c r="BH48" s="269">
        <f t="shared" si="19"/>
        <v>42</v>
      </c>
      <c r="BI48" s="269">
        <f t="shared" si="19"/>
        <v>42</v>
      </c>
      <c r="BJ48" s="269">
        <f t="shared" si="19"/>
        <v>42</v>
      </c>
      <c r="BK48" s="269">
        <f t="shared" si="19"/>
        <v>42</v>
      </c>
      <c r="BL48" s="269">
        <f t="shared" si="19"/>
        <v>42</v>
      </c>
      <c r="BM48" s="269">
        <f t="shared" si="19"/>
        <v>42</v>
      </c>
      <c r="BN48" s="269">
        <f t="shared" si="19"/>
        <v>42</v>
      </c>
      <c r="BO48" s="269">
        <f t="shared" si="19"/>
        <v>42</v>
      </c>
      <c r="BP48" s="269">
        <f t="shared" ref="BP48:BX48" si="20">BO48</f>
        <v>42</v>
      </c>
      <c r="BQ48" s="269">
        <f t="shared" si="20"/>
        <v>42</v>
      </c>
      <c r="BR48" s="269">
        <f t="shared" si="20"/>
        <v>42</v>
      </c>
      <c r="BS48" s="269">
        <f t="shared" si="20"/>
        <v>42</v>
      </c>
      <c r="BT48" s="269">
        <f t="shared" si="20"/>
        <v>42</v>
      </c>
      <c r="BU48" s="269">
        <f t="shared" si="20"/>
        <v>42</v>
      </c>
      <c r="BV48" s="269">
        <f t="shared" si="20"/>
        <v>42</v>
      </c>
      <c r="BW48" s="269">
        <f t="shared" si="20"/>
        <v>42</v>
      </c>
      <c r="BX48" s="269">
        <f t="shared" si="20"/>
        <v>42</v>
      </c>
    </row>
    <row r="49" spans="1:76" ht="15.75" customHeight="1" thickBot="1">
      <c r="A49" s="572" t="s">
        <v>74</v>
      </c>
      <c r="B49" s="573"/>
      <c r="C49" s="365">
        <f>VLOOKUP(B4,Фактически_присутствующих,3,FALSE)</f>
        <v>42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</row>
    <row r="50" spans="1:76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0.33600000000000002</v>
      </c>
      <c r="K50" s="368">
        <f>K47*K48</f>
        <v>0</v>
      </c>
      <c r="L50" s="368">
        <f t="shared" ref="L50:BW50" si="21">L47*L48/1000</f>
        <v>0.19319999999999998</v>
      </c>
      <c r="M50" s="368">
        <f t="shared" si="21"/>
        <v>0</v>
      </c>
      <c r="N50" s="368">
        <f t="shared" si="21"/>
        <v>0.19319999999999998</v>
      </c>
      <c r="O50" s="368">
        <f t="shared" si="21"/>
        <v>0</v>
      </c>
      <c r="P50" s="368">
        <f t="shared" si="21"/>
        <v>0</v>
      </c>
      <c r="Q50" s="368">
        <f>Q47*Q48</f>
        <v>42</v>
      </c>
      <c r="R50" s="368">
        <f t="shared" si="21"/>
        <v>0</v>
      </c>
      <c r="S50" s="368">
        <f t="shared" si="21"/>
        <v>0</v>
      </c>
      <c r="T50" s="368">
        <f t="shared" si="21"/>
        <v>0</v>
      </c>
      <c r="U50" s="368">
        <f t="shared" si="21"/>
        <v>0</v>
      </c>
      <c r="V50" s="368">
        <f t="shared" si="21"/>
        <v>0</v>
      </c>
      <c r="W50" s="368">
        <f t="shared" si="21"/>
        <v>1.1339999999999999</v>
      </c>
      <c r="X50" s="368">
        <f t="shared" si="21"/>
        <v>0</v>
      </c>
      <c r="Y50" s="368">
        <f t="shared" si="21"/>
        <v>0</v>
      </c>
      <c r="Z50" s="368">
        <f t="shared" si="21"/>
        <v>0</v>
      </c>
      <c r="AA50" s="368">
        <f t="shared" si="21"/>
        <v>7.56</v>
      </c>
      <c r="AB50" s="368">
        <f t="shared" si="21"/>
        <v>0</v>
      </c>
      <c r="AC50" s="368">
        <f t="shared" si="21"/>
        <v>0</v>
      </c>
      <c r="AD50" s="368">
        <f t="shared" si="21"/>
        <v>0</v>
      </c>
      <c r="AE50" s="368">
        <f t="shared" si="21"/>
        <v>0</v>
      </c>
      <c r="AF50" s="368">
        <f t="shared" si="21"/>
        <v>0</v>
      </c>
      <c r="AG50" s="368">
        <f t="shared" si="21"/>
        <v>0</v>
      </c>
      <c r="AH50" s="368">
        <f t="shared" si="21"/>
        <v>0</v>
      </c>
      <c r="AI50" s="368">
        <f t="shared" si="21"/>
        <v>0</v>
      </c>
      <c r="AJ50" s="368">
        <f t="shared" si="21"/>
        <v>0</v>
      </c>
      <c r="AK50" s="368">
        <f t="shared" si="21"/>
        <v>0</v>
      </c>
      <c r="AL50" s="368">
        <f t="shared" si="21"/>
        <v>1.1759999999999999</v>
      </c>
      <c r="AM50" s="368">
        <f t="shared" si="21"/>
        <v>0</v>
      </c>
      <c r="AN50" s="368">
        <f t="shared" si="21"/>
        <v>0</v>
      </c>
      <c r="AO50" s="368">
        <f t="shared" si="21"/>
        <v>0</v>
      </c>
      <c r="AP50" s="368">
        <f t="shared" si="21"/>
        <v>0</v>
      </c>
      <c r="AQ50" s="368">
        <f t="shared" si="21"/>
        <v>0</v>
      </c>
      <c r="AR50" s="368">
        <f t="shared" si="21"/>
        <v>0</v>
      </c>
      <c r="AS50" s="368">
        <f t="shared" si="21"/>
        <v>0</v>
      </c>
      <c r="AT50" s="368">
        <f t="shared" si="21"/>
        <v>0.21</v>
      </c>
      <c r="AU50" s="368">
        <f t="shared" si="21"/>
        <v>0</v>
      </c>
      <c r="AV50" s="368">
        <f t="shared" si="21"/>
        <v>0</v>
      </c>
      <c r="AW50" s="368">
        <f t="shared" si="21"/>
        <v>0</v>
      </c>
      <c r="AX50" s="368">
        <f t="shared" si="21"/>
        <v>0</v>
      </c>
      <c r="AY50" s="368">
        <f t="shared" si="21"/>
        <v>0</v>
      </c>
      <c r="AZ50" s="368">
        <f t="shared" si="21"/>
        <v>0</v>
      </c>
      <c r="BA50" s="368">
        <f t="shared" si="21"/>
        <v>1.4279999999999999</v>
      </c>
      <c r="BB50" s="368">
        <f t="shared" si="21"/>
        <v>0</v>
      </c>
      <c r="BC50" s="368">
        <f t="shared" si="21"/>
        <v>0</v>
      </c>
      <c r="BD50" s="368">
        <f t="shared" si="21"/>
        <v>0</v>
      </c>
      <c r="BE50" s="368">
        <f t="shared" si="21"/>
        <v>0</v>
      </c>
      <c r="BF50" s="368">
        <f t="shared" si="21"/>
        <v>0</v>
      </c>
      <c r="BG50" s="368">
        <f t="shared" si="21"/>
        <v>4.2000000000000003E-2</v>
      </c>
      <c r="BH50" s="368">
        <f>BH47*BH48</f>
        <v>42</v>
      </c>
      <c r="BI50" s="368">
        <f t="shared" si="21"/>
        <v>0</v>
      </c>
      <c r="BJ50" s="368">
        <f t="shared" si="21"/>
        <v>2.4359999999999999</v>
      </c>
      <c r="BK50" s="368">
        <f t="shared" si="21"/>
        <v>0.378</v>
      </c>
      <c r="BL50" s="368">
        <f t="shared" si="21"/>
        <v>0.252</v>
      </c>
      <c r="BM50" s="368">
        <f t="shared" si="21"/>
        <v>0</v>
      </c>
      <c r="BN50" s="368">
        <f t="shared" si="21"/>
        <v>0</v>
      </c>
      <c r="BO50" s="368">
        <f t="shared" si="21"/>
        <v>0</v>
      </c>
      <c r="BP50" s="368">
        <f t="shared" si="21"/>
        <v>0</v>
      </c>
      <c r="BQ50" s="368">
        <f t="shared" si="21"/>
        <v>0</v>
      </c>
      <c r="BR50" s="368">
        <f t="shared" si="21"/>
        <v>0</v>
      </c>
      <c r="BS50" s="368">
        <f t="shared" si="21"/>
        <v>0</v>
      </c>
      <c r="BT50" s="368">
        <f t="shared" si="21"/>
        <v>0</v>
      </c>
      <c r="BU50" s="368">
        <f t="shared" si="21"/>
        <v>0</v>
      </c>
      <c r="BV50" s="368">
        <f t="shared" si="21"/>
        <v>0</v>
      </c>
      <c r="BW50" s="368">
        <f t="shared" si="21"/>
        <v>0</v>
      </c>
      <c r="BX50" s="368">
        <f t="shared" ref="BX50" si="22">BX47*BX48/1000</f>
        <v>2.52</v>
      </c>
    </row>
    <row r="51" spans="1:76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</row>
    <row r="52" spans="1:76" ht="15.75" customHeight="1">
      <c r="A52" s="572" t="s">
        <v>76</v>
      </c>
      <c r="B52" s="573"/>
      <c r="C52" s="370">
        <f>SUM(D52:BZ52)</f>
        <v>2561.9999999999995</v>
      </c>
      <c r="D52" s="371">
        <f t="shared" ref="D52:BX52" si="23">D50*D51</f>
        <v>0</v>
      </c>
      <c r="E52" s="371">
        <f t="shared" si="23"/>
        <v>0</v>
      </c>
      <c r="F52" s="368">
        <f t="shared" si="23"/>
        <v>0</v>
      </c>
      <c r="G52" s="368">
        <f t="shared" si="23"/>
        <v>0</v>
      </c>
      <c r="H52" s="368">
        <f t="shared" si="23"/>
        <v>0</v>
      </c>
      <c r="I52" s="368">
        <f t="shared" si="23"/>
        <v>0</v>
      </c>
      <c r="J52" s="368">
        <f t="shared" si="23"/>
        <v>28.560000000000002</v>
      </c>
      <c r="K52" s="368">
        <f t="shared" si="23"/>
        <v>0</v>
      </c>
      <c r="L52" s="368">
        <f t="shared" si="23"/>
        <v>27.047999999999998</v>
      </c>
      <c r="M52" s="368">
        <f t="shared" si="23"/>
        <v>0</v>
      </c>
      <c r="N52" s="368">
        <f t="shared" si="23"/>
        <v>1.9319999999999999</v>
      </c>
      <c r="O52" s="368">
        <f t="shared" si="23"/>
        <v>0</v>
      </c>
      <c r="P52" s="368">
        <f t="shared" si="23"/>
        <v>0</v>
      </c>
      <c r="Q52" s="368">
        <f t="shared" si="23"/>
        <v>336</v>
      </c>
      <c r="R52" s="368">
        <f t="shared" si="23"/>
        <v>0</v>
      </c>
      <c r="S52" s="368">
        <f t="shared" si="23"/>
        <v>0</v>
      </c>
      <c r="T52" s="368">
        <f t="shared" si="23"/>
        <v>0</v>
      </c>
      <c r="U52" s="368">
        <f t="shared" si="23"/>
        <v>0</v>
      </c>
      <c r="V52" s="368">
        <f t="shared" si="23"/>
        <v>0</v>
      </c>
      <c r="W52" s="368">
        <f t="shared" si="23"/>
        <v>170.1</v>
      </c>
      <c r="X52" s="368">
        <f t="shared" si="23"/>
        <v>0</v>
      </c>
      <c r="Y52" s="368">
        <f t="shared" si="23"/>
        <v>0</v>
      </c>
      <c r="Z52" s="368">
        <f t="shared" si="23"/>
        <v>0</v>
      </c>
      <c r="AA52" s="368">
        <f t="shared" si="23"/>
        <v>453.59999999999997</v>
      </c>
      <c r="AB52" s="368">
        <f t="shared" si="23"/>
        <v>0</v>
      </c>
      <c r="AC52" s="368">
        <f t="shared" si="23"/>
        <v>0</v>
      </c>
      <c r="AD52" s="368">
        <f t="shared" si="23"/>
        <v>0</v>
      </c>
      <c r="AE52" s="368">
        <f t="shared" si="23"/>
        <v>0</v>
      </c>
      <c r="AF52" s="368">
        <f t="shared" si="23"/>
        <v>0</v>
      </c>
      <c r="AG52" s="368">
        <f t="shared" si="23"/>
        <v>0</v>
      </c>
      <c r="AH52" s="368">
        <f t="shared" si="23"/>
        <v>0</v>
      </c>
      <c r="AI52" s="368">
        <f t="shared" si="23"/>
        <v>0</v>
      </c>
      <c r="AJ52" s="368">
        <f t="shared" si="23"/>
        <v>0</v>
      </c>
      <c r="AK52" s="368">
        <f t="shared" si="23"/>
        <v>0</v>
      </c>
      <c r="AL52" s="368">
        <f t="shared" si="23"/>
        <v>64.679999999999993</v>
      </c>
      <c r="AM52" s="368">
        <f t="shared" si="23"/>
        <v>0</v>
      </c>
      <c r="AN52" s="368">
        <f t="shared" si="23"/>
        <v>0</v>
      </c>
      <c r="AO52" s="368">
        <f t="shared" si="23"/>
        <v>0</v>
      </c>
      <c r="AP52" s="368">
        <f t="shared" si="23"/>
        <v>0</v>
      </c>
      <c r="AQ52" s="368">
        <f t="shared" si="23"/>
        <v>0</v>
      </c>
      <c r="AR52" s="368">
        <f t="shared" si="23"/>
        <v>0</v>
      </c>
      <c r="AS52" s="368">
        <f t="shared" si="23"/>
        <v>0</v>
      </c>
      <c r="AT52" s="368">
        <f t="shared" si="23"/>
        <v>126</v>
      </c>
      <c r="AU52" s="368">
        <f t="shared" si="23"/>
        <v>0</v>
      </c>
      <c r="AV52" s="368">
        <f t="shared" si="23"/>
        <v>0</v>
      </c>
      <c r="AW52" s="368">
        <f t="shared" si="23"/>
        <v>0</v>
      </c>
      <c r="AX52" s="368">
        <f t="shared" si="23"/>
        <v>0</v>
      </c>
      <c r="AY52" s="368">
        <f t="shared" si="23"/>
        <v>0</v>
      </c>
      <c r="AZ52" s="368">
        <f t="shared" si="23"/>
        <v>0</v>
      </c>
      <c r="BA52" s="368">
        <f t="shared" si="23"/>
        <v>257.03999999999996</v>
      </c>
      <c r="BB52" s="368">
        <f t="shared" si="23"/>
        <v>0</v>
      </c>
      <c r="BC52" s="368">
        <f t="shared" si="23"/>
        <v>0</v>
      </c>
      <c r="BD52" s="368">
        <f t="shared" si="23"/>
        <v>0</v>
      </c>
      <c r="BE52" s="368">
        <f t="shared" si="23"/>
        <v>0</v>
      </c>
      <c r="BF52" s="368">
        <f t="shared" si="23"/>
        <v>0</v>
      </c>
      <c r="BG52" s="368">
        <f t="shared" si="23"/>
        <v>12.600000000000001</v>
      </c>
      <c r="BH52" s="368">
        <f t="shared" si="23"/>
        <v>882</v>
      </c>
      <c r="BI52" s="368">
        <f t="shared" si="23"/>
        <v>0</v>
      </c>
      <c r="BJ52" s="368">
        <f t="shared" si="23"/>
        <v>85.259999999999991</v>
      </c>
      <c r="BK52" s="368">
        <f t="shared" si="23"/>
        <v>8.3160000000000007</v>
      </c>
      <c r="BL52" s="368">
        <f t="shared" si="23"/>
        <v>8.0640000000000001</v>
      </c>
      <c r="BM52" s="368">
        <f t="shared" si="23"/>
        <v>0</v>
      </c>
      <c r="BN52" s="368">
        <f t="shared" si="23"/>
        <v>0</v>
      </c>
      <c r="BO52" s="368">
        <f t="shared" si="23"/>
        <v>0</v>
      </c>
      <c r="BP52" s="368">
        <f t="shared" si="23"/>
        <v>0</v>
      </c>
      <c r="BQ52" s="368">
        <f t="shared" si="23"/>
        <v>0</v>
      </c>
      <c r="BR52" s="368">
        <f t="shared" si="23"/>
        <v>0</v>
      </c>
      <c r="BS52" s="368">
        <f t="shared" si="23"/>
        <v>0</v>
      </c>
      <c r="BT52" s="368">
        <f t="shared" si="23"/>
        <v>0</v>
      </c>
      <c r="BU52" s="368">
        <f t="shared" si="23"/>
        <v>0</v>
      </c>
      <c r="BV52" s="368">
        <f t="shared" si="23"/>
        <v>0</v>
      </c>
      <c r="BW52" s="368">
        <f t="shared" si="23"/>
        <v>0</v>
      </c>
      <c r="BX52" s="368">
        <f t="shared" si="23"/>
        <v>100.8</v>
      </c>
    </row>
    <row r="53" spans="1:76" ht="15.75" customHeight="1">
      <c r="A53" s="572" t="s">
        <v>77</v>
      </c>
      <c r="B53" s="573"/>
      <c r="C53" s="372">
        <f>C52/C49</f>
        <v>60.999999999999986</v>
      </c>
      <c r="D53" s="355"/>
      <c r="E53" s="355"/>
      <c r="F53" s="355"/>
      <c r="G53" s="355"/>
      <c r="H53" s="355"/>
      <c r="I53" s="355"/>
      <c r="J53" s="355"/>
      <c r="K53" s="355"/>
      <c r="L53" s="355">
        <f>ROUND((((61-C53))*100+SUM(N39:N40)),4)</f>
        <v>4.5999999999999996</v>
      </c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6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6" ht="13.9" hidden="1" customHeight="1">
      <c r="A55" s="575"/>
      <c r="B55" s="576"/>
      <c r="C55" s="269"/>
      <c r="D55" s="269">
        <f t="shared" ref="D55:K55" si="24">SUM(D39:D45)</f>
        <v>0</v>
      </c>
      <c r="E55" s="269">
        <f t="shared" si="24"/>
        <v>0</v>
      </c>
      <c r="F55" s="269">
        <f t="shared" si="24"/>
        <v>0</v>
      </c>
      <c r="G55" s="269">
        <f t="shared" si="24"/>
        <v>0</v>
      </c>
      <c r="H55" s="269">
        <f t="shared" si="24"/>
        <v>0</v>
      </c>
      <c r="I55" s="269">
        <f t="shared" si="24"/>
        <v>0</v>
      </c>
      <c r="J55" s="269">
        <f t="shared" si="24"/>
        <v>8</v>
      </c>
      <c r="K55" s="269">
        <f t="shared" si="24"/>
        <v>0</v>
      </c>
      <c r="L55" s="269">
        <f>SUM(L39:L45)</f>
        <v>4.5999999999999996</v>
      </c>
      <c r="M55" s="269">
        <f t="shared" ref="M55:BX55" si="25">SUM(M39:M45)</f>
        <v>0</v>
      </c>
      <c r="N55" s="269">
        <f t="shared" si="25"/>
        <v>4.5999999999999996</v>
      </c>
      <c r="O55" s="269">
        <f t="shared" si="25"/>
        <v>0</v>
      </c>
      <c r="P55" s="269">
        <f t="shared" si="25"/>
        <v>0</v>
      </c>
      <c r="Q55" s="269">
        <f t="shared" si="25"/>
        <v>1</v>
      </c>
      <c r="R55" s="269">
        <f t="shared" si="25"/>
        <v>0</v>
      </c>
      <c r="S55" s="269">
        <f t="shared" si="25"/>
        <v>0</v>
      </c>
      <c r="T55" s="269">
        <f t="shared" si="25"/>
        <v>0</v>
      </c>
      <c r="U55" s="269">
        <f t="shared" si="25"/>
        <v>0</v>
      </c>
      <c r="V55" s="269">
        <f t="shared" si="25"/>
        <v>0</v>
      </c>
      <c r="W55" s="269">
        <f t="shared" si="25"/>
        <v>27</v>
      </c>
      <c r="X55" s="269">
        <f t="shared" si="25"/>
        <v>0</v>
      </c>
      <c r="Y55" s="269">
        <f t="shared" si="25"/>
        <v>0</v>
      </c>
      <c r="Z55" s="269">
        <f t="shared" si="25"/>
        <v>0</v>
      </c>
      <c r="AA55" s="269">
        <f t="shared" si="25"/>
        <v>180</v>
      </c>
      <c r="AB55" s="269">
        <f t="shared" si="25"/>
        <v>0</v>
      </c>
      <c r="AC55" s="269">
        <f t="shared" si="25"/>
        <v>0</v>
      </c>
      <c r="AD55" s="269">
        <f t="shared" si="25"/>
        <v>0</v>
      </c>
      <c r="AE55" s="269">
        <f t="shared" si="25"/>
        <v>0</v>
      </c>
      <c r="AF55" s="269">
        <f t="shared" si="25"/>
        <v>0</v>
      </c>
      <c r="AG55" s="269">
        <f t="shared" si="25"/>
        <v>0</v>
      </c>
      <c r="AH55" s="269">
        <f t="shared" si="25"/>
        <v>0</v>
      </c>
      <c r="AI55" s="269">
        <f t="shared" si="25"/>
        <v>0</v>
      </c>
      <c r="AJ55" s="269">
        <f t="shared" si="25"/>
        <v>0</v>
      </c>
      <c r="AK55" s="269">
        <f t="shared" si="25"/>
        <v>0</v>
      </c>
      <c r="AL55" s="269">
        <f t="shared" si="25"/>
        <v>28</v>
      </c>
      <c r="AM55" s="269">
        <f t="shared" si="25"/>
        <v>0</v>
      </c>
      <c r="AN55" s="269">
        <f t="shared" si="25"/>
        <v>0</v>
      </c>
      <c r="AO55" s="269">
        <f t="shared" si="25"/>
        <v>0</v>
      </c>
      <c r="AP55" s="269">
        <f t="shared" si="25"/>
        <v>0</v>
      </c>
      <c r="AQ55" s="269">
        <f t="shared" si="25"/>
        <v>0</v>
      </c>
      <c r="AR55" s="269">
        <f t="shared" si="25"/>
        <v>0</v>
      </c>
      <c r="AS55" s="269">
        <f t="shared" si="25"/>
        <v>0</v>
      </c>
      <c r="AT55" s="269">
        <f t="shared" si="25"/>
        <v>5</v>
      </c>
      <c r="AU55" s="269">
        <f t="shared" si="25"/>
        <v>0</v>
      </c>
      <c r="AV55" s="269">
        <f t="shared" si="25"/>
        <v>0</v>
      </c>
      <c r="AW55" s="269">
        <f t="shared" si="25"/>
        <v>0</v>
      </c>
      <c r="AX55" s="269">
        <f t="shared" si="25"/>
        <v>0</v>
      </c>
      <c r="AY55" s="269">
        <f t="shared" si="25"/>
        <v>0</v>
      </c>
      <c r="AZ55" s="269">
        <f t="shared" si="25"/>
        <v>0</v>
      </c>
      <c r="BA55" s="269">
        <f t="shared" si="25"/>
        <v>34</v>
      </c>
      <c r="BB55" s="269">
        <f t="shared" si="25"/>
        <v>0</v>
      </c>
      <c r="BC55" s="269">
        <f t="shared" si="25"/>
        <v>0</v>
      </c>
      <c r="BD55" s="269">
        <f t="shared" si="25"/>
        <v>0</v>
      </c>
      <c r="BE55" s="269">
        <f t="shared" si="25"/>
        <v>0</v>
      </c>
      <c r="BF55" s="269">
        <f t="shared" si="25"/>
        <v>0</v>
      </c>
      <c r="BG55" s="269">
        <f t="shared" si="25"/>
        <v>1</v>
      </c>
      <c r="BH55" s="269">
        <f t="shared" si="25"/>
        <v>1</v>
      </c>
      <c r="BI55" s="269">
        <f t="shared" si="25"/>
        <v>0</v>
      </c>
      <c r="BJ55" s="269">
        <f t="shared" si="25"/>
        <v>58</v>
      </c>
      <c r="BK55" s="269">
        <f t="shared" si="25"/>
        <v>9</v>
      </c>
      <c r="BL55" s="269">
        <f t="shared" si="25"/>
        <v>6</v>
      </c>
      <c r="BM55" s="269">
        <f t="shared" si="25"/>
        <v>0</v>
      </c>
      <c r="BN55" s="269">
        <f t="shared" si="25"/>
        <v>0</v>
      </c>
      <c r="BO55" s="269">
        <f t="shared" si="25"/>
        <v>0</v>
      </c>
      <c r="BP55" s="269">
        <f t="shared" si="25"/>
        <v>0</v>
      </c>
      <c r="BQ55" s="269">
        <f t="shared" si="25"/>
        <v>0</v>
      </c>
      <c r="BR55" s="269">
        <f t="shared" si="25"/>
        <v>0</v>
      </c>
      <c r="BS55" s="269">
        <f t="shared" si="25"/>
        <v>0</v>
      </c>
      <c r="BT55" s="269">
        <f t="shared" si="25"/>
        <v>0</v>
      </c>
      <c r="BU55" s="269">
        <f t="shared" si="25"/>
        <v>0</v>
      </c>
      <c r="BV55" s="269">
        <f t="shared" si="25"/>
        <v>0</v>
      </c>
      <c r="BW55" s="269">
        <f t="shared" si="25"/>
        <v>0</v>
      </c>
      <c r="BX55" s="269">
        <f t="shared" si="25"/>
        <v>60</v>
      </c>
    </row>
    <row r="56" spans="1:76" ht="13.9" hidden="1" customHeight="1">
      <c r="A56" s="577" t="s">
        <v>74</v>
      </c>
      <c r="B56" s="578"/>
      <c r="C56" s="269">
        <f>C57</f>
        <v>42</v>
      </c>
      <c r="D56" s="374">
        <f>C56</f>
        <v>42</v>
      </c>
      <c r="E56" s="374">
        <f t="shared" ref="E56:BP56" si="26">D56</f>
        <v>42</v>
      </c>
      <c r="F56" s="374">
        <f t="shared" si="26"/>
        <v>42</v>
      </c>
      <c r="G56" s="374">
        <f t="shared" si="26"/>
        <v>42</v>
      </c>
      <c r="H56" s="374">
        <f t="shared" si="26"/>
        <v>42</v>
      </c>
      <c r="I56" s="374">
        <f t="shared" si="26"/>
        <v>42</v>
      </c>
      <c r="J56" s="374">
        <f t="shared" si="26"/>
        <v>42</v>
      </c>
      <c r="K56" s="374">
        <f t="shared" si="26"/>
        <v>42</v>
      </c>
      <c r="L56" s="374">
        <f t="shared" si="26"/>
        <v>42</v>
      </c>
      <c r="M56" s="374">
        <f t="shared" si="26"/>
        <v>42</v>
      </c>
      <c r="N56" s="374">
        <f t="shared" si="26"/>
        <v>42</v>
      </c>
      <c r="O56" s="374">
        <f t="shared" si="26"/>
        <v>42</v>
      </c>
      <c r="P56" s="374">
        <f t="shared" si="26"/>
        <v>42</v>
      </c>
      <c r="Q56" s="374">
        <f t="shared" si="26"/>
        <v>42</v>
      </c>
      <c r="R56" s="374">
        <f t="shared" si="26"/>
        <v>42</v>
      </c>
      <c r="S56" s="374">
        <f t="shared" si="26"/>
        <v>42</v>
      </c>
      <c r="T56" s="374">
        <f t="shared" si="26"/>
        <v>42</v>
      </c>
      <c r="U56" s="374">
        <f t="shared" si="26"/>
        <v>42</v>
      </c>
      <c r="V56" s="374">
        <f t="shared" si="26"/>
        <v>42</v>
      </c>
      <c r="W56" s="374">
        <f t="shared" si="26"/>
        <v>42</v>
      </c>
      <c r="X56" s="374">
        <f t="shared" si="26"/>
        <v>42</v>
      </c>
      <c r="Y56" s="374">
        <f t="shared" si="26"/>
        <v>42</v>
      </c>
      <c r="Z56" s="374">
        <f t="shared" si="26"/>
        <v>42</v>
      </c>
      <c r="AA56" s="374">
        <f t="shared" si="26"/>
        <v>42</v>
      </c>
      <c r="AB56" s="374">
        <f t="shared" si="26"/>
        <v>42</v>
      </c>
      <c r="AC56" s="374">
        <f t="shared" si="26"/>
        <v>42</v>
      </c>
      <c r="AD56" s="374">
        <f t="shared" si="26"/>
        <v>42</v>
      </c>
      <c r="AE56" s="374">
        <f t="shared" si="26"/>
        <v>42</v>
      </c>
      <c r="AF56" s="374">
        <f t="shared" si="26"/>
        <v>42</v>
      </c>
      <c r="AG56" s="374">
        <f t="shared" si="26"/>
        <v>42</v>
      </c>
      <c r="AH56" s="374">
        <f t="shared" si="26"/>
        <v>42</v>
      </c>
      <c r="AI56" s="374">
        <f t="shared" si="26"/>
        <v>42</v>
      </c>
      <c r="AJ56" s="374">
        <f t="shared" si="26"/>
        <v>42</v>
      </c>
      <c r="AK56" s="374">
        <f t="shared" si="26"/>
        <v>42</v>
      </c>
      <c r="AL56" s="374">
        <f t="shared" si="26"/>
        <v>42</v>
      </c>
      <c r="AM56" s="374">
        <f t="shared" si="26"/>
        <v>42</v>
      </c>
      <c r="AN56" s="374">
        <f t="shared" si="26"/>
        <v>42</v>
      </c>
      <c r="AO56" s="374">
        <f t="shared" si="26"/>
        <v>42</v>
      </c>
      <c r="AP56" s="374">
        <f t="shared" si="26"/>
        <v>42</v>
      </c>
      <c r="AQ56" s="374">
        <f t="shared" si="26"/>
        <v>42</v>
      </c>
      <c r="AR56" s="374">
        <f t="shared" si="26"/>
        <v>42</v>
      </c>
      <c r="AS56" s="374">
        <f t="shared" si="26"/>
        <v>42</v>
      </c>
      <c r="AT56" s="374">
        <f t="shared" si="26"/>
        <v>42</v>
      </c>
      <c r="AU56" s="374">
        <f t="shared" si="26"/>
        <v>42</v>
      </c>
      <c r="AV56" s="374">
        <f t="shared" si="26"/>
        <v>42</v>
      </c>
      <c r="AW56" s="374">
        <f t="shared" si="26"/>
        <v>42</v>
      </c>
      <c r="AX56" s="374">
        <f t="shared" si="26"/>
        <v>42</v>
      </c>
      <c r="AY56" s="374">
        <f t="shared" si="26"/>
        <v>42</v>
      </c>
      <c r="AZ56" s="374">
        <f t="shared" si="26"/>
        <v>42</v>
      </c>
      <c r="BA56" s="374">
        <f t="shared" si="26"/>
        <v>42</v>
      </c>
      <c r="BB56" s="374">
        <f t="shared" si="26"/>
        <v>42</v>
      </c>
      <c r="BC56" s="374">
        <f t="shared" si="26"/>
        <v>42</v>
      </c>
      <c r="BD56" s="374">
        <f t="shared" si="26"/>
        <v>42</v>
      </c>
      <c r="BE56" s="374">
        <f t="shared" si="26"/>
        <v>42</v>
      </c>
      <c r="BF56" s="374">
        <f t="shared" si="26"/>
        <v>42</v>
      </c>
      <c r="BG56" s="374">
        <f t="shared" si="26"/>
        <v>42</v>
      </c>
      <c r="BH56" s="374">
        <f t="shared" si="26"/>
        <v>42</v>
      </c>
      <c r="BI56" s="374">
        <f t="shared" si="26"/>
        <v>42</v>
      </c>
      <c r="BJ56" s="374">
        <f t="shared" si="26"/>
        <v>42</v>
      </c>
      <c r="BK56" s="374">
        <f t="shared" si="26"/>
        <v>42</v>
      </c>
      <c r="BL56" s="374">
        <f t="shared" si="26"/>
        <v>42</v>
      </c>
      <c r="BM56" s="374">
        <f t="shared" si="26"/>
        <v>42</v>
      </c>
      <c r="BN56" s="374">
        <f t="shared" si="26"/>
        <v>42</v>
      </c>
      <c r="BO56" s="374">
        <f t="shared" si="26"/>
        <v>42</v>
      </c>
      <c r="BP56" s="374">
        <f t="shared" si="26"/>
        <v>42</v>
      </c>
      <c r="BQ56" s="374">
        <f t="shared" ref="BQ56:BX56" si="27">BP56</f>
        <v>42</v>
      </c>
      <c r="BR56" s="374">
        <f t="shared" si="27"/>
        <v>42</v>
      </c>
      <c r="BS56" s="374">
        <f t="shared" si="27"/>
        <v>42</v>
      </c>
      <c r="BT56" s="374">
        <f t="shared" si="27"/>
        <v>42</v>
      </c>
      <c r="BU56" s="374">
        <f t="shared" si="27"/>
        <v>42</v>
      </c>
      <c r="BV56" s="374">
        <f t="shared" si="27"/>
        <v>42</v>
      </c>
      <c r="BW56" s="374">
        <f t="shared" si="27"/>
        <v>42</v>
      </c>
      <c r="BX56" s="374">
        <f t="shared" si="27"/>
        <v>42</v>
      </c>
    </row>
    <row r="57" spans="1:76" ht="21" hidden="1" customHeight="1">
      <c r="A57" s="579" t="s">
        <v>138</v>
      </c>
      <c r="B57" s="580"/>
      <c r="C57" s="343">
        <f>VLOOKUP(B4,Общее_количество_учащихся,3,FALSE)</f>
        <v>42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</row>
    <row r="58" spans="1:76" ht="14.45" hidden="1" customHeight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8">H55*H56/1000</f>
        <v>0</v>
      </c>
      <c r="I58" s="376">
        <f t="shared" si="28"/>
        <v>0</v>
      </c>
      <c r="J58" s="377">
        <f t="shared" si="28"/>
        <v>0.33600000000000002</v>
      </c>
      <c r="K58" s="377">
        <f>K55*K56</f>
        <v>0</v>
      </c>
      <c r="L58" s="377">
        <f>L55*L56/1000</f>
        <v>0.19319999999999998</v>
      </c>
      <c r="M58" s="377">
        <f t="shared" si="28"/>
        <v>0</v>
      </c>
      <c r="N58" s="377">
        <f t="shared" si="28"/>
        <v>0.19319999999999998</v>
      </c>
      <c r="O58" s="377">
        <f t="shared" si="28"/>
        <v>0</v>
      </c>
      <c r="P58" s="377">
        <f t="shared" si="28"/>
        <v>0</v>
      </c>
      <c r="Q58" s="377">
        <f>Q55*Q56</f>
        <v>42</v>
      </c>
      <c r="R58" s="377">
        <f t="shared" si="28"/>
        <v>0</v>
      </c>
      <c r="S58" s="377">
        <f>S55*S56</f>
        <v>0</v>
      </c>
      <c r="T58" s="377">
        <f t="shared" si="28"/>
        <v>0</v>
      </c>
      <c r="U58" s="377">
        <f t="shared" si="28"/>
        <v>0</v>
      </c>
      <c r="V58" s="377">
        <f t="shared" si="28"/>
        <v>0</v>
      </c>
      <c r="W58" s="377">
        <f t="shared" si="28"/>
        <v>1.1339999999999999</v>
      </c>
      <c r="X58" s="377">
        <f t="shared" si="28"/>
        <v>0</v>
      </c>
      <c r="Y58" s="377">
        <f t="shared" si="28"/>
        <v>0</v>
      </c>
      <c r="Z58" s="377">
        <f t="shared" si="28"/>
        <v>0</v>
      </c>
      <c r="AA58" s="377">
        <f t="shared" si="28"/>
        <v>7.56</v>
      </c>
      <c r="AB58" s="377">
        <f t="shared" si="28"/>
        <v>0</v>
      </c>
      <c r="AC58" s="377">
        <f t="shared" si="28"/>
        <v>0</v>
      </c>
      <c r="AD58" s="377">
        <f t="shared" si="28"/>
        <v>0</v>
      </c>
      <c r="AE58" s="377">
        <f t="shared" si="28"/>
        <v>0</v>
      </c>
      <c r="AF58" s="377">
        <f t="shared" si="28"/>
        <v>0</v>
      </c>
      <c r="AG58" s="377">
        <f t="shared" si="28"/>
        <v>0</v>
      </c>
      <c r="AH58" s="377">
        <f t="shared" si="28"/>
        <v>0</v>
      </c>
      <c r="AI58" s="377">
        <f t="shared" si="28"/>
        <v>0</v>
      </c>
      <c r="AJ58" s="377">
        <f t="shared" si="28"/>
        <v>0</v>
      </c>
      <c r="AK58" s="377">
        <f t="shared" si="28"/>
        <v>0</v>
      </c>
      <c r="AL58" s="377">
        <f t="shared" si="28"/>
        <v>1.1759999999999999</v>
      </c>
      <c r="AM58" s="377">
        <f t="shared" si="28"/>
        <v>0</v>
      </c>
      <c r="AN58" s="377">
        <f t="shared" si="28"/>
        <v>0</v>
      </c>
      <c r="AO58" s="377">
        <f t="shared" si="28"/>
        <v>0</v>
      </c>
      <c r="AP58" s="377">
        <f t="shared" si="28"/>
        <v>0</v>
      </c>
      <c r="AQ58" s="377">
        <f t="shared" si="28"/>
        <v>0</v>
      </c>
      <c r="AR58" s="377">
        <f t="shared" si="28"/>
        <v>0</v>
      </c>
      <c r="AS58" s="377">
        <f t="shared" si="28"/>
        <v>0</v>
      </c>
      <c r="AT58" s="377">
        <f t="shared" si="28"/>
        <v>0.21</v>
      </c>
      <c r="AU58" s="377">
        <f t="shared" si="28"/>
        <v>0</v>
      </c>
      <c r="AV58" s="377">
        <f t="shared" si="28"/>
        <v>0</v>
      </c>
      <c r="AW58" s="377">
        <f t="shared" si="28"/>
        <v>0</v>
      </c>
      <c r="AX58" s="377">
        <f t="shared" si="28"/>
        <v>0</v>
      </c>
      <c r="AY58" s="377">
        <f t="shared" si="28"/>
        <v>0</v>
      </c>
      <c r="AZ58" s="377">
        <f t="shared" si="28"/>
        <v>0</v>
      </c>
      <c r="BA58" s="377">
        <f t="shared" si="28"/>
        <v>1.4279999999999999</v>
      </c>
      <c r="BB58" s="377">
        <f t="shared" si="28"/>
        <v>0</v>
      </c>
      <c r="BC58" s="377">
        <f t="shared" si="28"/>
        <v>0</v>
      </c>
      <c r="BD58" s="377">
        <f t="shared" si="28"/>
        <v>0</v>
      </c>
      <c r="BE58" s="377">
        <f t="shared" si="28"/>
        <v>0</v>
      </c>
      <c r="BF58" s="377">
        <f t="shared" si="28"/>
        <v>0</v>
      </c>
      <c r="BG58" s="377">
        <f t="shared" si="28"/>
        <v>4.2000000000000003E-2</v>
      </c>
      <c r="BH58" s="377">
        <f>BH55*BH56</f>
        <v>42</v>
      </c>
      <c r="BI58" s="377">
        <f t="shared" si="28"/>
        <v>0</v>
      </c>
      <c r="BJ58" s="377">
        <f t="shared" si="28"/>
        <v>2.4359999999999999</v>
      </c>
      <c r="BK58" s="377">
        <f t="shared" si="28"/>
        <v>0.378</v>
      </c>
      <c r="BL58" s="377">
        <f t="shared" si="28"/>
        <v>0.252</v>
      </c>
      <c r="BM58" s="377">
        <f t="shared" si="28"/>
        <v>0</v>
      </c>
      <c r="BN58" s="377">
        <f t="shared" si="28"/>
        <v>0</v>
      </c>
      <c r="BO58" s="377">
        <f t="shared" si="28"/>
        <v>0</v>
      </c>
      <c r="BP58" s="377">
        <f t="shared" si="28"/>
        <v>0</v>
      </c>
      <c r="BQ58" s="377">
        <f t="shared" si="28"/>
        <v>0</v>
      </c>
      <c r="BR58" s="377">
        <f t="shared" si="28"/>
        <v>0</v>
      </c>
      <c r="BS58" s="377">
        <f t="shared" si="28"/>
        <v>0</v>
      </c>
      <c r="BT58" s="377">
        <f t="shared" ref="BT58:BX58" si="29">BT55*BT56/1000</f>
        <v>0</v>
      </c>
      <c r="BU58" s="377">
        <f t="shared" si="29"/>
        <v>0</v>
      </c>
      <c r="BV58" s="377">
        <f t="shared" si="29"/>
        <v>0</v>
      </c>
      <c r="BW58" s="377">
        <f t="shared" si="29"/>
        <v>0</v>
      </c>
      <c r="BX58" s="377">
        <f t="shared" si="29"/>
        <v>2.52</v>
      </c>
    </row>
    <row r="59" spans="1:76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</row>
    <row r="60" spans="1:76" ht="13.9" hidden="1" customHeight="1">
      <c r="A60" s="572" t="s">
        <v>76</v>
      </c>
      <c r="B60" s="573"/>
      <c r="C60" s="378">
        <f>SUM(D60:BZ60)</f>
        <v>2561.9999999999995</v>
      </c>
      <c r="D60" s="371">
        <f>D58*D59</f>
        <v>0</v>
      </c>
      <c r="E60" s="371">
        <f t="shared" ref="E60:BP60" si="30">E58*E59</f>
        <v>0</v>
      </c>
      <c r="F60" s="368">
        <f>F58*F59</f>
        <v>0</v>
      </c>
      <c r="G60" s="368">
        <f t="shared" si="30"/>
        <v>0</v>
      </c>
      <c r="H60" s="368">
        <f t="shared" si="30"/>
        <v>0</v>
      </c>
      <c r="I60" s="368">
        <f t="shared" si="30"/>
        <v>0</v>
      </c>
      <c r="J60" s="368">
        <f t="shared" si="30"/>
        <v>28.560000000000002</v>
      </c>
      <c r="K60" s="379">
        <f t="shared" si="30"/>
        <v>0</v>
      </c>
      <c r="L60" s="379">
        <f t="shared" si="30"/>
        <v>27.047999999999998</v>
      </c>
      <c r="M60" s="379">
        <f t="shared" si="30"/>
        <v>0</v>
      </c>
      <c r="N60" s="379">
        <f t="shared" si="30"/>
        <v>1.9319999999999999</v>
      </c>
      <c r="O60" s="379">
        <f t="shared" si="30"/>
        <v>0</v>
      </c>
      <c r="P60" s="379">
        <f t="shared" si="30"/>
        <v>0</v>
      </c>
      <c r="Q60" s="379">
        <f t="shared" si="30"/>
        <v>336</v>
      </c>
      <c r="R60" s="379">
        <f t="shared" si="30"/>
        <v>0</v>
      </c>
      <c r="S60" s="379">
        <f t="shared" si="30"/>
        <v>0</v>
      </c>
      <c r="T60" s="379">
        <f t="shared" si="30"/>
        <v>0</v>
      </c>
      <c r="U60" s="379">
        <f t="shared" si="30"/>
        <v>0</v>
      </c>
      <c r="V60" s="379">
        <f t="shared" si="30"/>
        <v>0</v>
      </c>
      <c r="W60" s="379">
        <f t="shared" si="30"/>
        <v>170.1</v>
      </c>
      <c r="X60" s="379">
        <f t="shared" si="30"/>
        <v>0</v>
      </c>
      <c r="Y60" s="379">
        <f t="shared" si="30"/>
        <v>0</v>
      </c>
      <c r="Z60" s="379">
        <f t="shared" si="30"/>
        <v>0</v>
      </c>
      <c r="AA60" s="379">
        <f t="shared" si="30"/>
        <v>453.59999999999997</v>
      </c>
      <c r="AB60" s="379">
        <f t="shared" si="30"/>
        <v>0</v>
      </c>
      <c r="AC60" s="379">
        <f t="shared" si="30"/>
        <v>0</v>
      </c>
      <c r="AD60" s="379">
        <f t="shared" si="30"/>
        <v>0</v>
      </c>
      <c r="AE60" s="379">
        <f t="shared" si="30"/>
        <v>0</v>
      </c>
      <c r="AF60" s="379">
        <f t="shared" si="30"/>
        <v>0</v>
      </c>
      <c r="AG60" s="379">
        <f t="shared" si="30"/>
        <v>0</v>
      </c>
      <c r="AH60" s="379">
        <f t="shared" si="30"/>
        <v>0</v>
      </c>
      <c r="AI60" s="379">
        <f t="shared" si="30"/>
        <v>0</v>
      </c>
      <c r="AJ60" s="379">
        <f t="shared" si="30"/>
        <v>0</v>
      </c>
      <c r="AK60" s="379">
        <f t="shared" si="30"/>
        <v>0</v>
      </c>
      <c r="AL60" s="379">
        <f t="shared" si="30"/>
        <v>64.679999999999993</v>
      </c>
      <c r="AM60" s="379">
        <f t="shared" si="30"/>
        <v>0</v>
      </c>
      <c r="AN60" s="379">
        <f t="shared" si="30"/>
        <v>0</v>
      </c>
      <c r="AO60" s="379">
        <f t="shared" si="30"/>
        <v>0</v>
      </c>
      <c r="AP60" s="379">
        <f t="shared" si="30"/>
        <v>0</v>
      </c>
      <c r="AQ60" s="379">
        <f t="shared" si="30"/>
        <v>0</v>
      </c>
      <c r="AR60" s="379">
        <f t="shared" si="30"/>
        <v>0</v>
      </c>
      <c r="AS60" s="379">
        <f t="shared" si="30"/>
        <v>0</v>
      </c>
      <c r="AT60" s="379">
        <f t="shared" si="30"/>
        <v>126</v>
      </c>
      <c r="AU60" s="379">
        <f t="shared" si="30"/>
        <v>0</v>
      </c>
      <c r="AV60" s="379">
        <f t="shared" si="30"/>
        <v>0</v>
      </c>
      <c r="AW60" s="379">
        <f t="shared" si="30"/>
        <v>0</v>
      </c>
      <c r="AX60" s="379">
        <f t="shared" si="30"/>
        <v>0</v>
      </c>
      <c r="AY60" s="379">
        <f t="shared" si="30"/>
        <v>0</v>
      </c>
      <c r="AZ60" s="379">
        <f t="shared" si="30"/>
        <v>0</v>
      </c>
      <c r="BA60" s="379">
        <f t="shared" si="30"/>
        <v>257.03999999999996</v>
      </c>
      <c r="BB60" s="379">
        <f t="shared" si="30"/>
        <v>0</v>
      </c>
      <c r="BC60" s="379">
        <f t="shared" si="30"/>
        <v>0</v>
      </c>
      <c r="BD60" s="379">
        <f t="shared" si="30"/>
        <v>0</v>
      </c>
      <c r="BE60" s="379">
        <f t="shared" si="30"/>
        <v>0</v>
      </c>
      <c r="BF60" s="379">
        <f t="shared" si="30"/>
        <v>0</v>
      </c>
      <c r="BG60" s="379">
        <f t="shared" si="30"/>
        <v>12.600000000000001</v>
      </c>
      <c r="BH60" s="379">
        <f t="shared" si="30"/>
        <v>882</v>
      </c>
      <c r="BI60" s="379">
        <f t="shared" si="30"/>
        <v>0</v>
      </c>
      <c r="BJ60" s="379">
        <f t="shared" si="30"/>
        <v>85.259999999999991</v>
      </c>
      <c r="BK60" s="379">
        <f t="shared" si="30"/>
        <v>8.3160000000000007</v>
      </c>
      <c r="BL60" s="379">
        <f t="shared" si="30"/>
        <v>8.0640000000000001</v>
      </c>
      <c r="BM60" s="379">
        <f t="shared" si="30"/>
        <v>0</v>
      </c>
      <c r="BN60" s="379">
        <f t="shared" si="30"/>
        <v>0</v>
      </c>
      <c r="BO60" s="379">
        <f t="shared" si="30"/>
        <v>0</v>
      </c>
      <c r="BP60" s="379">
        <f t="shared" si="30"/>
        <v>0</v>
      </c>
      <c r="BQ60" s="379">
        <f t="shared" ref="BQ60:BW60" si="31">BQ58*BQ59</f>
        <v>0</v>
      </c>
      <c r="BR60" s="379">
        <f t="shared" si="31"/>
        <v>0</v>
      </c>
      <c r="BS60" s="379">
        <f t="shared" si="31"/>
        <v>0</v>
      </c>
      <c r="BT60" s="379">
        <f t="shared" si="31"/>
        <v>0</v>
      </c>
      <c r="BU60" s="379">
        <f t="shared" si="31"/>
        <v>0</v>
      </c>
      <c r="BV60" s="379">
        <f>BV58*BV59</f>
        <v>0</v>
      </c>
      <c r="BW60" s="379">
        <f t="shared" si="31"/>
        <v>0</v>
      </c>
      <c r="BX60" s="379">
        <f>BX58*BX59</f>
        <v>100.8</v>
      </c>
    </row>
    <row r="61" spans="1:76" ht="13.9" hidden="1" customHeight="1">
      <c r="A61" s="572" t="s">
        <v>77</v>
      </c>
      <c r="B61" s="574"/>
      <c r="C61" s="380">
        <f>C60/C57</f>
        <v>60.999999999999986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6" ht="15.75" customHeight="1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6" ht="15.75" customHeight="1">
      <c r="A63" s="340"/>
      <c r="B63" s="271" t="s">
        <v>78</v>
      </c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6" ht="15.75" customHeight="1">
      <c r="A64" s="340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340"/>
      <c r="B65" s="271" t="s">
        <v>79</v>
      </c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1:BK1"/>
    <mergeCell ref="A2:BK2"/>
    <mergeCell ref="B3:BK3"/>
    <mergeCell ref="C4:BX4"/>
    <mergeCell ref="L5:AB5"/>
    <mergeCell ref="A6:B7"/>
    <mergeCell ref="A17:B17"/>
    <mergeCell ref="A18:B18"/>
    <mergeCell ref="A19:B19"/>
    <mergeCell ref="D6:BX6"/>
    <mergeCell ref="A12:B12"/>
    <mergeCell ref="A20:B20"/>
    <mergeCell ref="A21:B21"/>
    <mergeCell ref="A22:B22"/>
    <mergeCell ref="A8:B8"/>
    <mergeCell ref="A13:B13"/>
    <mergeCell ref="A14:B14"/>
    <mergeCell ref="A15:B15"/>
    <mergeCell ref="A16:B16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45:B45"/>
    <mergeCell ref="A47:B47"/>
    <mergeCell ref="A48:B48"/>
    <mergeCell ref="A49:B49"/>
    <mergeCell ref="A50:B50"/>
    <mergeCell ref="A51:B51"/>
    <mergeCell ref="A52:B52"/>
    <mergeCell ref="A53:B53"/>
    <mergeCell ref="A60:B60"/>
    <mergeCell ref="A61:B61"/>
    <mergeCell ref="A55:B55"/>
    <mergeCell ref="A56:B56"/>
    <mergeCell ref="A57:B57"/>
    <mergeCell ref="A58:B58"/>
    <mergeCell ref="A59:B59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1"/>
  <sheetViews>
    <sheetView topLeftCell="A8" zoomScale="80" zoomScaleNormal="80" workbookViewId="0">
      <selection activeCell="A8" sqref="A1:XFD1048576"/>
    </sheetView>
  </sheetViews>
  <sheetFormatPr defaultColWidth="12.625" defaultRowHeight="15" customHeight="1"/>
  <cols>
    <col min="1" max="1" width="3.25" style="314" customWidth="1"/>
    <col min="2" max="2" width="25.25" style="314" customWidth="1"/>
    <col min="3" max="4" width="7.375" style="314" bestFit="1" customWidth="1"/>
    <col min="5" max="6" width="7.375" style="314" hidden="1" customWidth="1"/>
    <col min="7" max="7" width="7.75" style="314" bestFit="1" customWidth="1"/>
    <col min="8" max="9" width="8.375" style="314" hidden="1" customWidth="1"/>
    <col min="10" max="11" width="7.375" style="314" hidden="1" customWidth="1"/>
    <col min="12" max="12" width="8.375" style="314" bestFit="1" customWidth="1"/>
    <col min="13" max="13" width="7.375" style="314" bestFit="1" customWidth="1"/>
    <col min="14" max="14" width="7.375" style="314" customWidth="1"/>
    <col min="15" max="16" width="8.375" style="314" hidden="1" customWidth="1"/>
    <col min="17" max="17" width="6.375" style="314" hidden="1" customWidth="1"/>
    <col min="18" max="18" width="8.375" style="314" hidden="1" customWidth="1"/>
    <col min="19" max="19" width="7.75" style="314" bestFit="1" customWidth="1"/>
    <col min="20" max="24" width="8.375" style="314" hidden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hidden="1" customWidth="1"/>
    <col min="30" max="39" width="7.375" style="314" hidden="1" customWidth="1"/>
    <col min="40" max="40" width="7.75" style="314" bestFit="1" customWidth="1"/>
    <col min="41" max="41" width="7.375" style="314" hidden="1" customWidth="1"/>
    <col min="42" max="44" width="8.375" style="314" hidden="1" customWidth="1"/>
    <col min="45" max="45" width="7.75" style="314" bestFit="1" customWidth="1"/>
    <col min="46" max="46" width="8.375" style="314" bestFit="1" customWidth="1"/>
    <col min="47" max="47" width="7.375" style="314" hidden="1" customWidth="1"/>
    <col min="48" max="48" width="7.75" style="314" bestFit="1" customWidth="1"/>
    <col min="49" max="49" width="8.375" style="314" hidden="1" customWidth="1"/>
    <col min="50" max="50" width="8.375" style="314" bestFit="1" customWidth="1"/>
    <col min="51" max="52" width="8.375" style="314" hidden="1" customWidth="1"/>
    <col min="53" max="53" width="8.375" style="314" bestFit="1" customWidth="1"/>
    <col min="54" max="59" width="8.375" style="314" hidden="1" customWidth="1"/>
    <col min="60" max="62" width="7.375" style="314" hidden="1" customWidth="1"/>
    <col min="63" max="64" width="7.375" style="314" bestFit="1" customWidth="1"/>
    <col min="65" max="66" width="8.375" style="314" hidden="1" customWidth="1"/>
    <col min="67" max="67" width="7.375" style="314" bestFit="1" customWidth="1"/>
    <col min="68" max="68" width="6.375" style="314" hidden="1" customWidth="1"/>
    <col min="69" max="70" width="8.375" style="314" hidden="1" customWidth="1"/>
    <col min="71" max="71" width="8.375" style="314" bestFit="1" customWidth="1"/>
    <col min="72" max="72" width="8.375" style="314" hidden="1" customWidth="1"/>
    <col min="73" max="73" width="8.375" style="314" bestFit="1" customWidth="1"/>
    <col min="74" max="74" width="7.375" style="314" hidden="1" customWidth="1"/>
    <col min="75" max="75" width="8.625" style="314" bestFit="1" customWidth="1"/>
    <col min="76" max="76" width="7.75" style="314" bestFit="1" customWidth="1"/>
    <col min="77" max="77" width="8.375" style="314" hidden="1" customWidth="1"/>
    <col min="78" max="78" width="7.75" style="314" bestFit="1" customWidth="1"/>
    <col min="79" max="79" width="7.625" style="314" customWidth="1"/>
    <col min="80" max="16384" width="12.625" style="314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Q2" s="315"/>
      <c r="BR2" s="315"/>
      <c r="BS2" s="315"/>
      <c r="BT2" s="315"/>
      <c r="BU2" s="315"/>
      <c r="BV2" s="315"/>
      <c r="BW2" s="315"/>
    </row>
    <row r="3" spans="1:79" ht="15.75"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Q3" s="315"/>
      <c r="BR3" s="315"/>
      <c r="BS3" s="315"/>
      <c r="BT3" s="315"/>
      <c r="BU3" s="315"/>
      <c r="BV3" s="315"/>
      <c r="BW3" s="315"/>
    </row>
    <row r="4" spans="1:79" ht="15.75">
      <c r="B4" s="316">
        <v>6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</row>
    <row r="5" spans="1:79" ht="23.25">
      <c r="B5" s="381" t="s">
        <v>395</v>
      </c>
      <c r="C5" s="315"/>
      <c r="D5" s="315"/>
      <c r="E5" s="315"/>
      <c r="F5" s="315"/>
      <c r="G5" s="382"/>
      <c r="H5" s="315"/>
      <c r="I5" s="315"/>
      <c r="J5" s="315"/>
      <c r="K5" s="318"/>
      <c r="L5" s="607" t="str">
        <f>VLOOKUP(B4,Общее_количество_учащихся,2,FALSE)</f>
        <v>Суббота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D5" s="319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</row>
    <row r="7" spans="1:79" ht="154.15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</row>
    <row r="8" spans="1:79">
      <c r="A8" s="595" t="s">
        <v>370</v>
      </c>
      <c r="B8" s="588"/>
      <c r="C8" s="326"/>
      <c r="D8" s="326"/>
      <c r="E8" s="326"/>
      <c r="F8" s="326"/>
      <c r="G8" s="326"/>
      <c r="H8" s="326"/>
      <c r="I8" s="326"/>
      <c r="J8" s="326"/>
      <c r="K8" s="326"/>
      <c r="L8" s="326">
        <v>9.3000000000000007</v>
      </c>
      <c r="M8" s="326"/>
      <c r="N8" s="326">
        <v>2</v>
      </c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>
        <v>40</v>
      </c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>
        <v>70</v>
      </c>
      <c r="BB8" s="326"/>
      <c r="BC8" s="326"/>
      <c r="BD8" s="326"/>
      <c r="BE8" s="326"/>
      <c r="BF8" s="326"/>
      <c r="BG8" s="326"/>
      <c r="BH8" s="326"/>
      <c r="BI8" s="326"/>
      <c r="BJ8" s="326"/>
      <c r="BK8" s="326">
        <v>10</v>
      </c>
      <c r="BL8" s="326">
        <v>10</v>
      </c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</row>
    <row r="9" spans="1:79">
      <c r="A9" s="595" t="s">
        <v>371</v>
      </c>
      <c r="B9" s="588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>
        <v>1.8</v>
      </c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>
        <v>5</v>
      </c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>
        <v>45</v>
      </c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</row>
    <row r="10" spans="1:79">
      <c r="A10" s="595" t="s">
        <v>372</v>
      </c>
      <c r="B10" s="588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>
        <v>2</v>
      </c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</row>
    <row r="11" spans="1:79">
      <c r="A11" s="595" t="s">
        <v>61</v>
      </c>
      <c r="B11" s="588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>
        <v>60</v>
      </c>
      <c r="BY11" s="326"/>
      <c r="BZ11" s="326"/>
    </row>
    <row r="12" spans="1:79">
      <c r="A12" s="595" t="s">
        <v>99</v>
      </c>
      <c r="B12" s="588"/>
      <c r="C12" s="326"/>
      <c r="D12" s="326"/>
      <c r="E12" s="326"/>
      <c r="F12" s="326"/>
      <c r="G12" s="326">
        <v>1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/>
      <c r="BT12" s="326"/>
      <c r="BU12" s="326"/>
      <c r="BV12" s="326"/>
      <c r="BW12" s="326"/>
      <c r="BX12" s="326"/>
      <c r="BY12" s="326"/>
      <c r="BZ12" s="326"/>
    </row>
    <row r="13" spans="1:79">
      <c r="A13" s="595" t="s">
        <v>373</v>
      </c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>
        <v>130</v>
      </c>
      <c r="BV13" s="326"/>
      <c r="BW13" s="326"/>
      <c r="BX13" s="326"/>
      <c r="BY13" s="326"/>
      <c r="BZ13" s="326"/>
    </row>
    <row r="14" spans="1:79" hidden="1">
      <c r="A14" s="595"/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</row>
    <row r="15" spans="1:79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idden="1">
      <c r="A16" s="595"/>
      <c r="B16" s="588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1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9.3000000000000007</v>
      </c>
      <c r="M16" s="326">
        <f t="shared" si="0"/>
        <v>0</v>
      </c>
      <c r="N16" s="326">
        <f t="shared" si="0"/>
        <v>3.8</v>
      </c>
      <c r="O16" s="326">
        <f t="shared" si="0"/>
        <v>0</v>
      </c>
      <c r="P16" s="326">
        <f t="shared" si="0"/>
        <v>0</v>
      </c>
      <c r="Q16" s="326">
        <f t="shared" si="0"/>
        <v>0</v>
      </c>
      <c r="R16" s="326">
        <f t="shared" si="0"/>
        <v>0</v>
      </c>
      <c r="S16" s="326">
        <f t="shared" si="0"/>
        <v>2</v>
      </c>
      <c r="T16" s="326">
        <f t="shared" si="0"/>
        <v>0</v>
      </c>
      <c r="U16" s="326">
        <f t="shared" si="0"/>
        <v>0</v>
      </c>
      <c r="V16" s="326">
        <f t="shared" si="0"/>
        <v>0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0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40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0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5</v>
      </c>
      <c r="AY16" s="326">
        <f t="shared" si="0"/>
        <v>0</v>
      </c>
      <c r="AZ16" s="326">
        <f t="shared" si="0"/>
        <v>0</v>
      </c>
      <c r="BA16" s="326">
        <f t="shared" si="0"/>
        <v>70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0</v>
      </c>
      <c r="BK16" s="326">
        <f t="shared" si="0"/>
        <v>10</v>
      </c>
      <c r="BL16" s="326">
        <f t="shared" si="0"/>
        <v>10</v>
      </c>
      <c r="BM16" s="326">
        <f t="shared" si="0"/>
        <v>0</v>
      </c>
      <c r="BN16" s="326">
        <f t="shared" si="0"/>
        <v>0</v>
      </c>
      <c r="BO16" s="326">
        <f t="shared" si="0"/>
        <v>45</v>
      </c>
      <c r="BP16" s="326">
        <f t="shared" si="0"/>
        <v>0</v>
      </c>
      <c r="BQ16" s="326">
        <f t="shared" si="0"/>
        <v>0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130</v>
      </c>
      <c r="BV16" s="326">
        <f t="shared" si="0"/>
        <v>0</v>
      </c>
      <c r="BW16" s="326">
        <f t="shared" si="0"/>
        <v>0</v>
      </c>
      <c r="BX16" s="326">
        <f t="shared" si="0"/>
        <v>60</v>
      </c>
      <c r="BY16" s="326">
        <f t="shared" si="0"/>
        <v>0</v>
      </c>
      <c r="BZ16" s="326">
        <f t="shared" si="0"/>
        <v>0</v>
      </c>
    </row>
    <row r="17" spans="1:79" hidden="1">
      <c r="A17" s="600" t="s">
        <v>74</v>
      </c>
      <c r="B17" s="588"/>
      <c r="C17" s="332">
        <f>C18</f>
        <v>95</v>
      </c>
      <c r="D17" s="332">
        <f t="shared" ref="D17:BO17" si="1">C17</f>
        <v>95</v>
      </c>
      <c r="E17" s="332">
        <f t="shared" si="1"/>
        <v>95</v>
      </c>
      <c r="F17" s="332">
        <f t="shared" si="1"/>
        <v>95</v>
      </c>
      <c r="G17" s="332">
        <f t="shared" si="1"/>
        <v>95</v>
      </c>
      <c r="H17" s="332">
        <f t="shared" si="1"/>
        <v>95</v>
      </c>
      <c r="I17" s="332">
        <f t="shared" si="1"/>
        <v>95</v>
      </c>
      <c r="J17" s="332">
        <f t="shared" si="1"/>
        <v>95</v>
      </c>
      <c r="K17" s="332">
        <f t="shared" si="1"/>
        <v>95</v>
      </c>
      <c r="L17" s="332">
        <f t="shared" si="1"/>
        <v>95</v>
      </c>
      <c r="M17" s="332">
        <f t="shared" si="1"/>
        <v>95</v>
      </c>
      <c r="N17" s="332">
        <f t="shared" si="1"/>
        <v>95</v>
      </c>
      <c r="O17" s="332">
        <f t="shared" si="1"/>
        <v>95</v>
      </c>
      <c r="P17" s="332">
        <f t="shared" si="1"/>
        <v>95</v>
      </c>
      <c r="Q17" s="332">
        <f t="shared" si="1"/>
        <v>95</v>
      </c>
      <c r="R17" s="332">
        <f t="shared" si="1"/>
        <v>95</v>
      </c>
      <c r="S17" s="332">
        <f t="shared" si="1"/>
        <v>95</v>
      </c>
      <c r="T17" s="332">
        <f t="shared" si="1"/>
        <v>95</v>
      </c>
      <c r="U17" s="332">
        <f t="shared" si="1"/>
        <v>95</v>
      </c>
      <c r="V17" s="332">
        <f t="shared" si="1"/>
        <v>95</v>
      </c>
      <c r="W17" s="332">
        <f t="shared" si="1"/>
        <v>95</v>
      </c>
      <c r="X17" s="332">
        <f t="shared" si="1"/>
        <v>95</v>
      </c>
      <c r="Y17" s="332">
        <f t="shared" si="1"/>
        <v>95</v>
      </c>
      <c r="Z17" s="332">
        <f t="shared" si="1"/>
        <v>95</v>
      </c>
      <c r="AA17" s="332">
        <f t="shared" si="1"/>
        <v>95</v>
      </c>
      <c r="AB17" s="332">
        <f t="shared" si="1"/>
        <v>95</v>
      </c>
      <c r="AC17" s="332">
        <f t="shared" si="1"/>
        <v>95</v>
      </c>
      <c r="AD17" s="332">
        <f t="shared" si="1"/>
        <v>95</v>
      </c>
      <c r="AE17" s="332">
        <f t="shared" si="1"/>
        <v>95</v>
      </c>
      <c r="AF17" s="332">
        <f t="shared" si="1"/>
        <v>95</v>
      </c>
      <c r="AG17" s="332">
        <f t="shared" si="1"/>
        <v>95</v>
      </c>
      <c r="AH17" s="332">
        <f t="shared" si="1"/>
        <v>95</v>
      </c>
      <c r="AI17" s="332">
        <f t="shared" si="1"/>
        <v>95</v>
      </c>
      <c r="AJ17" s="332">
        <f t="shared" si="1"/>
        <v>95</v>
      </c>
      <c r="AK17" s="332">
        <f t="shared" si="1"/>
        <v>95</v>
      </c>
      <c r="AL17" s="332">
        <f t="shared" si="1"/>
        <v>95</v>
      </c>
      <c r="AM17" s="332">
        <f t="shared" si="1"/>
        <v>95</v>
      </c>
      <c r="AN17" s="332">
        <f t="shared" si="1"/>
        <v>95</v>
      </c>
      <c r="AO17" s="332">
        <f t="shared" si="1"/>
        <v>95</v>
      </c>
      <c r="AP17" s="332">
        <f t="shared" si="1"/>
        <v>95</v>
      </c>
      <c r="AQ17" s="332">
        <f t="shared" si="1"/>
        <v>95</v>
      </c>
      <c r="AR17" s="332">
        <f t="shared" si="1"/>
        <v>95</v>
      </c>
      <c r="AS17" s="332">
        <f t="shared" si="1"/>
        <v>95</v>
      </c>
      <c r="AT17" s="332">
        <f t="shared" si="1"/>
        <v>95</v>
      </c>
      <c r="AU17" s="332">
        <f t="shared" si="1"/>
        <v>95</v>
      </c>
      <c r="AV17" s="332">
        <f t="shared" si="1"/>
        <v>95</v>
      </c>
      <c r="AW17" s="332">
        <f t="shared" si="1"/>
        <v>95</v>
      </c>
      <c r="AX17" s="332">
        <f t="shared" si="1"/>
        <v>95</v>
      </c>
      <c r="AY17" s="332">
        <f t="shared" si="1"/>
        <v>95</v>
      </c>
      <c r="AZ17" s="332">
        <f t="shared" si="1"/>
        <v>95</v>
      </c>
      <c r="BA17" s="332">
        <f t="shared" si="1"/>
        <v>95</v>
      </c>
      <c r="BB17" s="332">
        <f t="shared" si="1"/>
        <v>95</v>
      </c>
      <c r="BC17" s="332">
        <f t="shared" si="1"/>
        <v>95</v>
      </c>
      <c r="BD17" s="332">
        <f t="shared" si="1"/>
        <v>95</v>
      </c>
      <c r="BE17" s="332">
        <f t="shared" si="1"/>
        <v>95</v>
      </c>
      <c r="BF17" s="332">
        <f t="shared" si="1"/>
        <v>95</v>
      </c>
      <c r="BG17" s="332">
        <f t="shared" si="1"/>
        <v>95</v>
      </c>
      <c r="BH17" s="332">
        <f t="shared" si="1"/>
        <v>95</v>
      </c>
      <c r="BI17" s="332">
        <f t="shared" si="1"/>
        <v>95</v>
      </c>
      <c r="BJ17" s="332">
        <f t="shared" si="1"/>
        <v>95</v>
      </c>
      <c r="BK17" s="332">
        <f t="shared" si="1"/>
        <v>95</v>
      </c>
      <c r="BL17" s="332">
        <f t="shared" si="1"/>
        <v>95</v>
      </c>
      <c r="BM17" s="332">
        <f t="shared" si="1"/>
        <v>95</v>
      </c>
      <c r="BN17" s="332">
        <f t="shared" si="1"/>
        <v>95</v>
      </c>
      <c r="BO17" s="332">
        <f t="shared" si="1"/>
        <v>95</v>
      </c>
      <c r="BP17" s="332">
        <f t="shared" ref="BP17:BZ17" si="2">BO17</f>
        <v>95</v>
      </c>
      <c r="BQ17" s="332">
        <f t="shared" si="2"/>
        <v>95</v>
      </c>
      <c r="BR17" s="332">
        <f t="shared" si="2"/>
        <v>95</v>
      </c>
      <c r="BS17" s="332">
        <f t="shared" si="2"/>
        <v>95</v>
      </c>
      <c r="BT17" s="332">
        <f t="shared" si="2"/>
        <v>95</v>
      </c>
      <c r="BU17" s="332">
        <f t="shared" si="2"/>
        <v>95</v>
      </c>
      <c r="BV17" s="332">
        <f t="shared" si="2"/>
        <v>95</v>
      </c>
      <c r="BW17" s="332">
        <f t="shared" si="2"/>
        <v>95</v>
      </c>
      <c r="BX17" s="332">
        <f t="shared" si="2"/>
        <v>95</v>
      </c>
      <c r="BY17" s="332">
        <f t="shared" si="2"/>
        <v>95</v>
      </c>
      <c r="BZ17" s="332">
        <f t="shared" si="2"/>
        <v>95</v>
      </c>
    </row>
    <row r="18" spans="1:79" ht="20.25" thickBot="1">
      <c r="A18" s="593" t="s">
        <v>74</v>
      </c>
      <c r="B18" s="588"/>
      <c r="C18" s="333">
        <f>VLOOKUP(B4, завтрак_факт,3,FALSE)</f>
        <v>95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588"/>
      <c r="C19" s="334"/>
      <c r="D19" s="127">
        <f t="shared" ref="D19:F19" si="3">D16*D17/1000</f>
        <v>0</v>
      </c>
      <c r="E19" s="127">
        <f t="shared" si="3"/>
        <v>0</v>
      </c>
      <c r="F19" s="127">
        <f t="shared" si="3"/>
        <v>0</v>
      </c>
      <c r="G19" s="122">
        <f>G16*G17</f>
        <v>95</v>
      </c>
      <c r="H19" s="122">
        <f t="shared" ref="H19:BG19" si="4">H16*H17/1000</f>
        <v>0</v>
      </c>
      <c r="I19" s="122">
        <f t="shared" si="4"/>
        <v>0</v>
      </c>
      <c r="J19" s="122">
        <f t="shared" si="4"/>
        <v>0</v>
      </c>
      <c r="K19" s="122">
        <f t="shared" si="4"/>
        <v>0</v>
      </c>
      <c r="L19" s="122">
        <f t="shared" si="4"/>
        <v>0.88350000000000006</v>
      </c>
      <c r="M19" s="122">
        <f t="shared" si="4"/>
        <v>0</v>
      </c>
      <c r="N19" s="122">
        <f t="shared" si="4"/>
        <v>0.36099999999999999</v>
      </c>
      <c r="O19" s="122">
        <f t="shared" si="4"/>
        <v>0</v>
      </c>
      <c r="P19" s="122">
        <f t="shared" si="4"/>
        <v>0</v>
      </c>
      <c r="Q19" s="122">
        <f t="shared" si="4"/>
        <v>0</v>
      </c>
      <c r="R19" s="122">
        <f t="shared" si="4"/>
        <v>0</v>
      </c>
      <c r="S19" s="122">
        <f>S16*S17</f>
        <v>190</v>
      </c>
      <c r="T19" s="122">
        <f t="shared" si="4"/>
        <v>0</v>
      </c>
      <c r="U19" s="122">
        <f t="shared" si="4"/>
        <v>0</v>
      </c>
      <c r="V19" s="122">
        <f t="shared" si="4"/>
        <v>0</v>
      </c>
      <c r="W19" s="122">
        <f t="shared" si="4"/>
        <v>0</v>
      </c>
      <c r="X19" s="122">
        <f t="shared" si="4"/>
        <v>0</v>
      </c>
      <c r="Y19" s="122">
        <f t="shared" si="4"/>
        <v>0</v>
      </c>
      <c r="Z19" s="122">
        <f t="shared" si="4"/>
        <v>0</v>
      </c>
      <c r="AA19" s="122">
        <f t="shared" si="4"/>
        <v>0</v>
      </c>
      <c r="AB19" s="122">
        <f t="shared" si="4"/>
        <v>0</v>
      </c>
      <c r="AC19" s="122">
        <f t="shared" si="4"/>
        <v>0</v>
      </c>
      <c r="AD19" s="122">
        <f t="shared" si="4"/>
        <v>0</v>
      </c>
      <c r="AE19" s="122">
        <f t="shared" si="4"/>
        <v>0</v>
      </c>
      <c r="AF19" s="122">
        <f t="shared" si="4"/>
        <v>0</v>
      </c>
      <c r="AG19" s="122">
        <f t="shared" si="4"/>
        <v>0</v>
      </c>
      <c r="AH19" s="122">
        <f t="shared" si="4"/>
        <v>0</v>
      </c>
      <c r="AI19" s="122">
        <f t="shared" si="4"/>
        <v>0</v>
      </c>
      <c r="AJ19" s="122">
        <f t="shared" si="4"/>
        <v>0</v>
      </c>
      <c r="AK19" s="122">
        <f t="shared" si="4"/>
        <v>0</v>
      </c>
      <c r="AL19" s="122">
        <f t="shared" si="4"/>
        <v>0</v>
      </c>
      <c r="AM19" s="122">
        <f t="shared" si="4"/>
        <v>0</v>
      </c>
      <c r="AN19" s="122">
        <f t="shared" si="4"/>
        <v>3.8</v>
      </c>
      <c r="AO19" s="122">
        <f t="shared" si="4"/>
        <v>0</v>
      </c>
      <c r="AP19" s="122">
        <f t="shared" si="4"/>
        <v>0</v>
      </c>
      <c r="AQ19" s="122">
        <f t="shared" si="4"/>
        <v>0</v>
      </c>
      <c r="AR19" s="122">
        <f t="shared" si="4"/>
        <v>0</v>
      </c>
      <c r="AS19" s="122">
        <f t="shared" si="4"/>
        <v>0</v>
      </c>
      <c r="AT19" s="122">
        <f t="shared" si="4"/>
        <v>0</v>
      </c>
      <c r="AU19" s="122">
        <f t="shared" si="4"/>
        <v>0</v>
      </c>
      <c r="AV19" s="122">
        <f t="shared" si="4"/>
        <v>0</v>
      </c>
      <c r="AW19" s="122">
        <f t="shared" si="4"/>
        <v>0</v>
      </c>
      <c r="AX19" s="122">
        <f t="shared" si="4"/>
        <v>0.47499999999999998</v>
      </c>
      <c r="AY19" s="122">
        <f t="shared" si="4"/>
        <v>0</v>
      </c>
      <c r="AZ19" s="122">
        <f t="shared" si="4"/>
        <v>0</v>
      </c>
      <c r="BA19" s="122">
        <f t="shared" si="4"/>
        <v>6.65</v>
      </c>
      <c r="BB19" s="122">
        <f t="shared" si="4"/>
        <v>0</v>
      </c>
      <c r="BC19" s="122">
        <f t="shared" si="4"/>
        <v>0</v>
      </c>
      <c r="BD19" s="122">
        <f t="shared" si="4"/>
        <v>0</v>
      </c>
      <c r="BE19" s="122">
        <f t="shared" si="4"/>
        <v>0</v>
      </c>
      <c r="BF19" s="122">
        <f t="shared" si="4"/>
        <v>0</v>
      </c>
      <c r="BG19" s="122">
        <f t="shared" si="4"/>
        <v>0</v>
      </c>
      <c r="BH19" s="122">
        <f>BH16*BH17</f>
        <v>0</v>
      </c>
      <c r="BI19" s="122">
        <f t="shared" ref="BI19:BZ19" si="5">BI16*BI17/1000</f>
        <v>0</v>
      </c>
      <c r="BJ19" s="122">
        <f t="shared" si="5"/>
        <v>0</v>
      </c>
      <c r="BK19" s="122">
        <f t="shared" si="5"/>
        <v>0.95</v>
      </c>
      <c r="BL19" s="122">
        <f t="shared" si="5"/>
        <v>0.95</v>
      </c>
      <c r="BM19" s="122">
        <f t="shared" si="5"/>
        <v>0</v>
      </c>
      <c r="BN19" s="122">
        <f t="shared" si="5"/>
        <v>0</v>
      </c>
      <c r="BO19" s="122">
        <f t="shared" si="5"/>
        <v>4.2750000000000004</v>
      </c>
      <c r="BP19" s="122">
        <f t="shared" si="5"/>
        <v>0</v>
      </c>
      <c r="BQ19" s="122">
        <f t="shared" si="5"/>
        <v>0</v>
      </c>
      <c r="BR19" s="122">
        <f t="shared" si="5"/>
        <v>0</v>
      </c>
      <c r="BS19" s="122">
        <f t="shared" si="5"/>
        <v>0</v>
      </c>
      <c r="BT19" s="122">
        <f t="shared" si="5"/>
        <v>0</v>
      </c>
      <c r="BU19" s="122">
        <f t="shared" si="5"/>
        <v>12.35</v>
      </c>
      <c r="BV19" s="122">
        <f t="shared" si="5"/>
        <v>0</v>
      </c>
      <c r="BW19" s="122">
        <f t="shared" si="5"/>
        <v>0</v>
      </c>
      <c r="BX19" s="122">
        <f t="shared" si="5"/>
        <v>5.7</v>
      </c>
      <c r="BY19" s="127">
        <f t="shared" si="5"/>
        <v>0</v>
      </c>
      <c r="BZ19" s="127">
        <f t="shared" si="5"/>
        <v>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5795</v>
      </c>
      <c r="D21" s="337">
        <f t="shared" ref="D21:BZ21" si="6">D19*D20</f>
        <v>0</v>
      </c>
      <c r="E21" s="337">
        <f t="shared" si="6"/>
        <v>0</v>
      </c>
      <c r="F21" s="337">
        <f t="shared" si="6"/>
        <v>0</v>
      </c>
      <c r="G21" s="122">
        <f t="shared" si="6"/>
        <v>570</v>
      </c>
      <c r="H21" s="122">
        <f t="shared" si="6"/>
        <v>0</v>
      </c>
      <c r="I21" s="122">
        <f t="shared" si="6"/>
        <v>0</v>
      </c>
      <c r="J21" s="122">
        <f t="shared" si="6"/>
        <v>0</v>
      </c>
      <c r="K21" s="122">
        <f t="shared" si="6"/>
        <v>0</v>
      </c>
      <c r="L21" s="122">
        <f t="shared" si="6"/>
        <v>123.69000000000001</v>
      </c>
      <c r="M21" s="122">
        <f t="shared" si="6"/>
        <v>0</v>
      </c>
      <c r="N21" s="122">
        <f t="shared" si="6"/>
        <v>3.61</v>
      </c>
      <c r="O21" s="122">
        <f t="shared" si="6"/>
        <v>0</v>
      </c>
      <c r="P21" s="122">
        <f t="shared" si="6"/>
        <v>0</v>
      </c>
      <c r="Q21" s="122">
        <f t="shared" si="6"/>
        <v>0</v>
      </c>
      <c r="R21" s="122">
        <f t="shared" si="6"/>
        <v>0</v>
      </c>
      <c r="S21" s="122">
        <f t="shared" si="6"/>
        <v>1900</v>
      </c>
      <c r="T21" s="122">
        <f t="shared" si="6"/>
        <v>0</v>
      </c>
      <c r="U21" s="122">
        <f t="shared" si="6"/>
        <v>0</v>
      </c>
      <c r="V21" s="122">
        <f t="shared" si="6"/>
        <v>0</v>
      </c>
      <c r="W21" s="122">
        <f t="shared" si="6"/>
        <v>0</v>
      </c>
      <c r="X21" s="122">
        <f t="shared" si="6"/>
        <v>0</v>
      </c>
      <c r="Y21" s="122">
        <f t="shared" si="6"/>
        <v>0</v>
      </c>
      <c r="Z21" s="122">
        <f t="shared" si="6"/>
        <v>0</v>
      </c>
      <c r="AA21" s="122">
        <f t="shared" si="6"/>
        <v>0</v>
      </c>
      <c r="AB21" s="122">
        <f t="shared" si="6"/>
        <v>0</v>
      </c>
      <c r="AC21" s="122">
        <f t="shared" si="6"/>
        <v>0</v>
      </c>
      <c r="AD21" s="122">
        <f t="shared" si="6"/>
        <v>0</v>
      </c>
      <c r="AE21" s="122">
        <f t="shared" si="6"/>
        <v>0</v>
      </c>
      <c r="AF21" s="122">
        <f t="shared" si="6"/>
        <v>0</v>
      </c>
      <c r="AG21" s="122">
        <f t="shared" si="6"/>
        <v>0</v>
      </c>
      <c r="AH21" s="122">
        <f t="shared" si="6"/>
        <v>0</v>
      </c>
      <c r="AI21" s="122">
        <f t="shared" si="6"/>
        <v>0</v>
      </c>
      <c r="AJ21" s="122">
        <f t="shared" si="6"/>
        <v>0</v>
      </c>
      <c r="AK21" s="122">
        <f t="shared" si="6"/>
        <v>0</v>
      </c>
      <c r="AL21" s="122">
        <f t="shared" si="6"/>
        <v>0</v>
      </c>
      <c r="AM21" s="122">
        <f t="shared" si="6"/>
        <v>0</v>
      </c>
      <c r="AN21" s="122">
        <f t="shared" si="6"/>
        <v>228</v>
      </c>
      <c r="AO21" s="122">
        <f t="shared" si="6"/>
        <v>0</v>
      </c>
      <c r="AP21" s="122">
        <f t="shared" si="6"/>
        <v>0</v>
      </c>
      <c r="AQ21" s="122">
        <f t="shared" si="6"/>
        <v>0</v>
      </c>
      <c r="AR21" s="122">
        <f t="shared" si="6"/>
        <v>0</v>
      </c>
      <c r="AS21" s="122">
        <f t="shared" si="6"/>
        <v>0</v>
      </c>
      <c r="AT21" s="122">
        <f t="shared" si="6"/>
        <v>0</v>
      </c>
      <c r="AU21" s="122">
        <f t="shared" si="6"/>
        <v>0</v>
      </c>
      <c r="AV21" s="122">
        <f t="shared" si="6"/>
        <v>0</v>
      </c>
      <c r="AW21" s="122">
        <f t="shared" si="6"/>
        <v>0</v>
      </c>
      <c r="AX21" s="122">
        <f t="shared" si="6"/>
        <v>130.15</v>
      </c>
      <c r="AY21" s="122">
        <f t="shared" si="6"/>
        <v>0</v>
      </c>
      <c r="AZ21" s="122">
        <f t="shared" si="6"/>
        <v>0</v>
      </c>
      <c r="BA21" s="122">
        <f t="shared" si="6"/>
        <v>1197</v>
      </c>
      <c r="BB21" s="122">
        <f t="shared" si="6"/>
        <v>0</v>
      </c>
      <c r="BC21" s="122">
        <f t="shared" si="6"/>
        <v>0</v>
      </c>
      <c r="BD21" s="122">
        <f t="shared" si="6"/>
        <v>0</v>
      </c>
      <c r="BE21" s="122">
        <f t="shared" si="6"/>
        <v>0</v>
      </c>
      <c r="BF21" s="122">
        <f t="shared" si="6"/>
        <v>0</v>
      </c>
      <c r="BG21" s="122">
        <f t="shared" si="6"/>
        <v>0</v>
      </c>
      <c r="BH21" s="122">
        <f t="shared" si="6"/>
        <v>0</v>
      </c>
      <c r="BI21" s="122">
        <f t="shared" si="6"/>
        <v>0</v>
      </c>
      <c r="BJ21" s="122">
        <f t="shared" si="6"/>
        <v>0</v>
      </c>
      <c r="BK21" s="122">
        <f t="shared" si="6"/>
        <v>20.9</v>
      </c>
      <c r="BL21" s="122">
        <f t="shared" si="6"/>
        <v>30.4</v>
      </c>
      <c r="BM21" s="122">
        <f t="shared" si="6"/>
        <v>0</v>
      </c>
      <c r="BN21" s="122">
        <f t="shared" si="6"/>
        <v>0</v>
      </c>
      <c r="BO21" s="122">
        <f t="shared" si="6"/>
        <v>128.25</v>
      </c>
      <c r="BP21" s="122">
        <f t="shared" si="6"/>
        <v>0</v>
      </c>
      <c r="BQ21" s="122">
        <f t="shared" si="6"/>
        <v>0</v>
      </c>
      <c r="BR21" s="122">
        <f t="shared" si="6"/>
        <v>0</v>
      </c>
      <c r="BS21" s="122">
        <f t="shared" si="6"/>
        <v>0</v>
      </c>
      <c r="BT21" s="122">
        <f t="shared" si="6"/>
        <v>0</v>
      </c>
      <c r="BU21" s="122">
        <f t="shared" si="6"/>
        <v>1235</v>
      </c>
      <c r="BV21" s="122">
        <f t="shared" si="6"/>
        <v>0</v>
      </c>
      <c r="BW21" s="122">
        <f t="shared" si="6"/>
        <v>0</v>
      </c>
      <c r="BX21" s="122">
        <f t="shared" si="6"/>
        <v>228</v>
      </c>
      <c r="BY21" s="337">
        <f t="shared" si="6"/>
        <v>0</v>
      </c>
      <c r="BZ21" s="337">
        <f t="shared" si="6"/>
        <v>0</v>
      </c>
    </row>
    <row r="22" spans="1:79" ht="15.75" customHeight="1">
      <c r="A22" s="593" t="s">
        <v>77</v>
      </c>
      <c r="B22" s="588"/>
      <c r="C22" s="338">
        <f>C21/C18</f>
        <v>61</v>
      </c>
    </row>
    <row r="23" spans="1:79" ht="15.75" customHeight="1"/>
    <row r="24" spans="1:79" ht="15.6" hidden="1" customHeight="1">
      <c r="B24" s="271"/>
    </row>
    <row r="25" spans="1:79" ht="13.9" hidden="1" customHeight="1"/>
    <row r="26" spans="1:79" ht="15.6" hidden="1" customHeight="1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</row>
    <row r="27" spans="1:79" ht="14.25" hidden="1"/>
    <row r="28" spans="1:79" hidden="1">
      <c r="A28" s="590"/>
      <c r="B28" s="588"/>
      <c r="C28" s="325"/>
      <c r="D28" s="325">
        <f t="shared" ref="D28:BO28" si="7">SUM(D8:D15)</f>
        <v>0</v>
      </c>
      <c r="E28" s="325">
        <f t="shared" si="7"/>
        <v>0</v>
      </c>
      <c r="F28" s="325">
        <f t="shared" si="7"/>
        <v>0</v>
      </c>
      <c r="G28" s="325">
        <f t="shared" si="7"/>
        <v>1</v>
      </c>
      <c r="H28" s="325">
        <f t="shared" si="7"/>
        <v>0</v>
      </c>
      <c r="I28" s="325">
        <f t="shared" si="7"/>
        <v>0</v>
      </c>
      <c r="J28" s="325">
        <f t="shared" si="7"/>
        <v>0</v>
      </c>
      <c r="K28" s="325">
        <f t="shared" si="7"/>
        <v>0</v>
      </c>
      <c r="L28" s="325">
        <f t="shared" si="7"/>
        <v>9.3000000000000007</v>
      </c>
      <c r="M28" s="325">
        <f t="shared" si="7"/>
        <v>0</v>
      </c>
      <c r="N28" s="325">
        <f t="shared" si="7"/>
        <v>3.8</v>
      </c>
      <c r="O28" s="325">
        <f t="shared" si="7"/>
        <v>0</v>
      </c>
      <c r="P28" s="325">
        <f t="shared" si="7"/>
        <v>0</v>
      </c>
      <c r="Q28" s="325">
        <f t="shared" si="7"/>
        <v>0</v>
      </c>
      <c r="R28" s="325">
        <f t="shared" si="7"/>
        <v>0</v>
      </c>
      <c r="S28" s="325">
        <f t="shared" si="7"/>
        <v>2</v>
      </c>
      <c r="T28" s="325">
        <f t="shared" si="7"/>
        <v>0</v>
      </c>
      <c r="U28" s="325">
        <f t="shared" si="7"/>
        <v>0</v>
      </c>
      <c r="V28" s="325">
        <f t="shared" si="7"/>
        <v>0</v>
      </c>
      <c r="W28" s="325">
        <f t="shared" si="7"/>
        <v>0</v>
      </c>
      <c r="X28" s="325">
        <f t="shared" si="7"/>
        <v>0</v>
      </c>
      <c r="Y28" s="325">
        <f t="shared" si="7"/>
        <v>0</v>
      </c>
      <c r="Z28" s="325">
        <f t="shared" si="7"/>
        <v>0</v>
      </c>
      <c r="AA28" s="325">
        <f t="shared" si="7"/>
        <v>0</v>
      </c>
      <c r="AB28" s="325">
        <f t="shared" si="7"/>
        <v>0</v>
      </c>
      <c r="AC28" s="325">
        <f t="shared" si="7"/>
        <v>0</v>
      </c>
      <c r="AD28" s="325">
        <f t="shared" si="7"/>
        <v>0</v>
      </c>
      <c r="AE28" s="325">
        <f t="shared" si="7"/>
        <v>0</v>
      </c>
      <c r="AF28" s="325">
        <f t="shared" si="7"/>
        <v>0</v>
      </c>
      <c r="AG28" s="325">
        <f t="shared" si="7"/>
        <v>0</v>
      </c>
      <c r="AH28" s="325">
        <f t="shared" si="7"/>
        <v>0</v>
      </c>
      <c r="AI28" s="325">
        <f t="shared" si="7"/>
        <v>0</v>
      </c>
      <c r="AJ28" s="325">
        <f t="shared" si="7"/>
        <v>0</v>
      </c>
      <c r="AK28" s="325">
        <f t="shared" si="7"/>
        <v>0</v>
      </c>
      <c r="AL28" s="325">
        <f t="shared" si="7"/>
        <v>0</v>
      </c>
      <c r="AM28" s="325">
        <f t="shared" si="7"/>
        <v>0</v>
      </c>
      <c r="AN28" s="325">
        <f t="shared" si="7"/>
        <v>40</v>
      </c>
      <c r="AO28" s="325">
        <f t="shared" si="7"/>
        <v>0</v>
      </c>
      <c r="AP28" s="325">
        <f t="shared" si="7"/>
        <v>0</v>
      </c>
      <c r="AQ28" s="325">
        <f t="shared" si="7"/>
        <v>0</v>
      </c>
      <c r="AR28" s="325">
        <f t="shared" si="7"/>
        <v>0</v>
      </c>
      <c r="AS28" s="325">
        <f t="shared" si="7"/>
        <v>0</v>
      </c>
      <c r="AT28" s="325">
        <f t="shared" si="7"/>
        <v>0</v>
      </c>
      <c r="AU28" s="325">
        <f t="shared" si="7"/>
        <v>0</v>
      </c>
      <c r="AV28" s="325">
        <f t="shared" si="7"/>
        <v>0</v>
      </c>
      <c r="AW28" s="325">
        <f t="shared" si="7"/>
        <v>0</v>
      </c>
      <c r="AX28" s="325">
        <f t="shared" si="7"/>
        <v>5</v>
      </c>
      <c r="AY28" s="325">
        <f t="shared" si="7"/>
        <v>0</v>
      </c>
      <c r="AZ28" s="325">
        <f t="shared" si="7"/>
        <v>0</v>
      </c>
      <c r="BA28" s="325">
        <f t="shared" si="7"/>
        <v>70</v>
      </c>
      <c r="BB28" s="325">
        <f t="shared" si="7"/>
        <v>0</v>
      </c>
      <c r="BC28" s="325">
        <f t="shared" si="7"/>
        <v>0</v>
      </c>
      <c r="BD28" s="325">
        <f t="shared" si="7"/>
        <v>0</v>
      </c>
      <c r="BE28" s="325">
        <f t="shared" si="7"/>
        <v>0</v>
      </c>
      <c r="BF28" s="325">
        <f t="shared" si="7"/>
        <v>0</v>
      </c>
      <c r="BG28" s="325">
        <f t="shared" si="7"/>
        <v>0</v>
      </c>
      <c r="BH28" s="325">
        <f t="shared" si="7"/>
        <v>0</v>
      </c>
      <c r="BI28" s="325">
        <f t="shared" si="7"/>
        <v>0</v>
      </c>
      <c r="BJ28" s="325">
        <f t="shared" si="7"/>
        <v>0</v>
      </c>
      <c r="BK28" s="325">
        <f t="shared" si="7"/>
        <v>10</v>
      </c>
      <c r="BL28" s="325">
        <f t="shared" si="7"/>
        <v>10</v>
      </c>
      <c r="BM28" s="325">
        <f t="shared" si="7"/>
        <v>0</v>
      </c>
      <c r="BN28" s="325">
        <f t="shared" si="7"/>
        <v>0</v>
      </c>
      <c r="BO28" s="325">
        <f t="shared" si="7"/>
        <v>45</v>
      </c>
      <c r="BP28" s="325">
        <f t="shared" ref="BP28:BX28" si="8">SUM(BP8:BP15)</f>
        <v>0</v>
      </c>
      <c r="BQ28" s="325">
        <f t="shared" si="8"/>
        <v>0</v>
      </c>
      <c r="BR28" s="325">
        <f t="shared" si="8"/>
        <v>0</v>
      </c>
      <c r="BS28" s="325">
        <f t="shared" si="8"/>
        <v>0</v>
      </c>
      <c r="BT28" s="325">
        <f t="shared" si="8"/>
        <v>0</v>
      </c>
      <c r="BU28" s="325">
        <f t="shared" si="8"/>
        <v>130</v>
      </c>
      <c r="BV28" s="325">
        <f t="shared" si="8"/>
        <v>0</v>
      </c>
      <c r="BW28" s="325">
        <f t="shared" si="8"/>
        <v>0</v>
      </c>
      <c r="BX28" s="325">
        <f t="shared" si="8"/>
        <v>60</v>
      </c>
      <c r="BY28" s="339">
        <f>SUM(BY8:BY15)</f>
        <v>0</v>
      </c>
      <c r="BZ28" s="339">
        <f>SUM(BZ8:BZ15)</f>
        <v>0</v>
      </c>
      <c r="CA28" s="340"/>
    </row>
    <row r="29" spans="1:79" hidden="1">
      <c r="A29" s="591" t="s">
        <v>74</v>
      </c>
      <c r="B29" s="588"/>
      <c r="C29" s="325">
        <f>C30</f>
        <v>95</v>
      </c>
      <c r="D29" s="341">
        <f>C29</f>
        <v>95</v>
      </c>
      <c r="E29" s="341">
        <f t="shared" ref="E29:BP29" si="9">D29</f>
        <v>95</v>
      </c>
      <c r="F29" s="341">
        <f t="shared" si="9"/>
        <v>95</v>
      </c>
      <c r="G29" s="341">
        <f t="shared" si="9"/>
        <v>95</v>
      </c>
      <c r="H29" s="341">
        <f t="shared" si="9"/>
        <v>95</v>
      </c>
      <c r="I29" s="341">
        <f t="shared" si="9"/>
        <v>95</v>
      </c>
      <c r="J29" s="341">
        <f t="shared" si="9"/>
        <v>95</v>
      </c>
      <c r="K29" s="341">
        <f t="shared" si="9"/>
        <v>95</v>
      </c>
      <c r="L29" s="341">
        <f t="shared" si="9"/>
        <v>95</v>
      </c>
      <c r="M29" s="341">
        <f t="shared" si="9"/>
        <v>95</v>
      </c>
      <c r="N29" s="341">
        <f t="shared" si="9"/>
        <v>95</v>
      </c>
      <c r="O29" s="341">
        <f t="shared" si="9"/>
        <v>95</v>
      </c>
      <c r="P29" s="341">
        <f t="shared" si="9"/>
        <v>95</v>
      </c>
      <c r="Q29" s="341">
        <f t="shared" si="9"/>
        <v>95</v>
      </c>
      <c r="R29" s="341">
        <f t="shared" si="9"/>
        <v>95</v>
      </c>
      <c r="S29" s="341">
        <f t="shared" si="9"/>
        <v>95</v>
      </c>
      <c r="T29" s="341">
        <f t="shared" si="9"/>
        <v>95</v>
      </c>
      <c r="U29" s="341">
        <f t="shared" si="9"/>
        <v>95</v>
      </c>
      <c r="V29" s="341">
        <f t="shared" si="9"/>
        <v>95</v>
      </c>
      <c r="W29" s="341">
        <f t="shared" si="9"/>
        <v>95</v>
      </c>
      <c r="X29" s="341">
        <f t="shared" si="9"/>
        <v>95</v>
      </c>
      <c r="Y29" s="341">
        <f t="shared" si="9"/>
        <v>95</v>
      </c>
      <c r="Z29" s="341">
        <f t="shared" si="9"/>
        <v>95</v>
      </c>
      <c r="AA29" s="341">
        <f t="shared" si="9"/>
        <v>95</v>
      </c>
      <c r="AB29" s="341">
        <f t="shared" si="9"/>
        <v>95</v>
      </c>
      <c r="AC29" s="341">
        <f t="shared" si="9"/>
        <v>95</v>
      </c>
      <c r="AD29" s="341">
        <f t="shared" si="9"/>
        <v>95</v>
      </c>
      <c r="AE29" s="341">
        <f t="shared" si="9"/>
        <v>95</v>
      </c>
      <c r="AF29" s="341">
        <f t="shared" si="9"/>
        <v>95</v>
      </c>
      <c r="AG29" s="341">
        <f t="shared" si="9"/>
        <v>95</v>
      </c>
      <c r="AH29" s="341">
        <f t="shared" si="9"/>
        <v>95</v>
      </c>
      <c r="AI29" s="341">
        <f t="shared" si="9"/>
        <v>95</v>
      </c>
      <c r="AJ29" s="341">
        <f t="shared" si="9"/>
        <v>95</v>
      </c>
      <c r="AK29" s="341">
        <f t="shared" si="9"/>
        <v>95</v>
      </c>
      <c r="AL29" s="341">
        <f t="shared" si="9"/>
        <v>95</v>
      </c>
      <c r="AM29" s="341">
        <f t="shared" si="9"/>
        <v>95</v>
      </c>
      <c r="AN29" s="341">
        <f t="shared" si="9"/>
        <v>95</v>
      </c>
      <c r="AO29" s="341">
        <f t="shared" si="9"/>
        <v>95</v>
      </c>
      <c r="AP29" s="341">
        <f t="shared" si="9"/>
        <v>95</v>
      </c>
      <c r="AQ29" s="341">
        <f t="shared" si="9"/>
        <v>95</v>
      </c>
      <c r="AR29" s="341">
        <f t="shared" si="9"/>
        <v>95</v>
      </c>
      <c r="AS29" s="341">
        <f t="shared" si="9"/>
        <v>95</v>
      </c>
      <c r="AT29" s="341">
        <f t="shared" si="9"/>
        <v>95</v>
      </c>
      <c r="AU29" s="341">
        <f t="shared" si="9"/>
        <v>95</v>
      </c>
      <c r="AV29" s="341">
        <f t="shared" si="9"/>
        <v>95</v>
      </c>
      <c r="AW29" s="341">
        <f t="shared" si="9"/>
        <v>95</v>
      </c>
      <c r="AX29" s="341">
        <f t="shared" si="9"/>
        <v>95</v>
      </c>
      <c r="AY29" s="341">
        <f t="shared" si="9"/>
        <v>95</v>
      </c>
      <c r="AZ29" s="341">
        <f t="shared" si="9"/>
        <v>95</v>
      </c>
      <c r="BA29" s="341">
        <f t="shared" si="9"/>
        <v>95</v>
      </c>
      <c r="BB29" s="341">
        <f t="shared" si="9"/>
        <v>95</v>
      </c>
      <c r="BC29" s="341">
        <f t="shared" si="9"/>
        <v>95</v>
      </c>
      <c r="BD29" s="341">
        <f t="shared" si="9"/>
        <v>95</v>
      </c>
      <c r="BE29" s="341">
        <f t="shared" si="9"/>
        <v>95</v>
      </c>
      <c r="BF29" s="341">
        <f t="shared" si="9"/>
        <v>95</v>
      </c>
      <c r="BG29" s="341">
        <f t="shared" si="9"/>
        <v>95</v>
      </c>
      <c r="BH29" s="341">
        <f t="shared" si="9"/>
        <v>95</v>
      </c>
      <c r="BI29" s="341">
        <f t="shared" si="9"/>
        <v>95</v>
      </c>
      <c r="BJ29" s="341">
        <f t="shared" si="9"/>
        <v>95</v>
      </c>
      <c r="BK29" s="341">
        <f t="shared" si="9"/>
        <v>95</v>
      </c>
      <c r="BL29" s="341">
        <f t="shared" si="9"/>
        <v>95</v>
      </c>
      <c r="BM29" s="341">
        <f t="shared" si="9"/>
        <v>95</v>
      </c>
      <c r="BN29" s="341">
        <f t="shared" si="9"/>
        <v>95</v>
      </c>
      <c r="BO29" s="341">
        <f t="shared" si="9"/>
        <v>95</v>
      </c>
      <c r="BP29" s="341">
        <f t="shared" si="9"/>
        <v>95</v>
      </c>
      <c r="BQ29" s="341">
        <f t="shared" ref="BQ29:BZ29" si="10">BP29</f>
        <v>95</v>
      </c>
      <c r="BR29" s="341">
        <f t="shared" si="10"/>
        <v>95</v>
      </c>
      <c r="BS29" s="341">
        <f t="shared" si="10"/>
        <v>95</v>
      </c>
      <c r="BT29" s="341">
        <f t="shared" si="10"/>
        <v>95</v>
      </c>
      <c r="BU29" s="341">
        <f t="shared" si="10"/>
        <v>95</v>
      </c>
      <c r="BV29" s="341">
        <f t="shared" si="10"/>
        <v>95</v>
      </c>
      <c r="BW29" s="341">
        <f t="shared" si="10"/>
        <v>95</v>
      </c>
      <c r="BX29" s="341">
        <f t="shared" si="10"/>
        <v>95</v>
      </c>
      <c r="BY29" s="342">
        <f t="shared" si="10"/>
        <v>95</v>
      </c>
      <c r="BZ29" s="342">
        <f t="shared" si="10"/>
        <v>95</v>
      </c>
      <c r="CA29" s="340"/>
    </row>
    <row r="30" spans="1:79" ht="21" hidden="1" thickBot="1">
      <c r="A30" s="579" t="s">
        <v>138</v>
      </c>
      <c r="B30" s="592"/>
      <c r="C30" s="343">
        <f>VLOOKUP(B4,завтрак_общ,3,FALSE)</f>
        <v>95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 t="shared" ref="E31:BP31" si="11">E28*E29/1000</f>
        <v>0</v>
      </c>
      <c r="F31" s="347">
        <f t="shared" si="11"/>
        <v>0</v>
      </c>
      <c r="G31" s="347">
        <f>G28*G29</f>
        <v>95</v>
      </c>
      <c r="H31" s="347">
        <f t="shared" si="11"/>
        <v>0</v>
      </c>
      <c r="I31" s="347">
        <f t="shared" si="11"/>
        <v>0</v>
      </c>
      <c r="J31" s="347">
        <f t="shared" si="11"/>
        <v>0</v>
      </c>
      <c r="K31" s="348">
        <f>K28*K29</f>
        <v>0</v>
      </c>
      <c r="L31" s="348">
        <f t="shared" si="11"/>
        <v>0.88350000000000006</v>
      </c>
      <c r="M31" s="348">
        <f t="shared" si="11"/>
        <v>0</v>
      </c>
      <c r="N31" s="348">
        <f t="shared" si="11"/>
        <v>0.36099999999999999</v>
      </c>
      <c r="O31" s="348">
        <f t="shared" si="11"/>
        <v>0</v>
      </c>
      <c r="P31" s="348">
        <f t="shared" si="11"/>
        <v>0</v>
      </c>
      <c r="Q31" s="348">
        <f>Q28*Q29</f>
        <v>0</v>
      </c>
      <c r="R31" s="348">
        <f t="shared" si="11"/>
        <v>0</v>
      </c>
      <c r="S31" s="348">
        <f>S28*S29</f>
        <v>190</v>
      </c>
      <c r="T31" s="348">
        <f t="shared" si="11"/>
        <v>0</v>
      </c>
      <c r="U31" s="348">
        <f t="shared" si="11"/>
        <v>0</v>
      </c>
      <c r="V31" s="348">
        <f t="shared" si="11"/>
        <v>0</v>
      </c>
      <c r="W31" s="348">
        <f t="shared" si="11"/>
        <v>0</v>
      </c>
      <c r="X31" s="348">
        <f t="shared" si="11"/>
        <v>0</v>
      </c>
      <c r="Y31" s="348">
        <f t="shared" si="11"/>
        <v>0</v>
      </c>
      <c r="Z31" s="348">
        <f t="shared" si="11"/>
        <v>0</v>
      </c>
      <c r="AA31" s="348">
        <f t="shared" si="11"/>
        <v>0</v>
      </c>
      <c r="AB31" s="348">
        <f t="shared" si="11"/>
        <v>0</v>
      </c>
      <c r="AC31" s="348">
        <f t="shared" si="11"/>
        <v>0</v>
      </c>
      <c r="AD31" s="348">
        <f t="shared" si="11"/>
        <v>0</v>
      </c>
      <c r="AE31" s="348">
        <f t="shared" si="11"/>
        <v>0</v>
      </c>
      <c r="AF31" s="348">
        <f t="shared" si="11"/>
        <v>0</v>
      </c>
      <c r="AG31" s="348">
        <f t="shared" si="11"/>
        <v>0</v>
      </c>
      <c r="AH31" s="348">
        <f t="shared" si="11"/>
        <v>0</v>
      </c>
      <c r="AI31" s="348">
        <f t="shared" si="11"/>
        <v>0</v>
      </c>
      <c r="AJ31" s="348">
        <f t="shared" si="11"/>
        <v>0</v>
      </c>
      <c r="AK31" s="348">
        <f t="shared" si="11"/>
        <v>0</v>
      </c>
      <c r="AL31" s="348">
        <f t="shared" si="11"/>
        <v>0</v>
      </c>
      <c r="AM31" s="348">
        <f t="shared" si="11"/>
        <v>0</v>
      </c>
      <c r="AN31" s="348">
        <f t="shared" si="11"/>
        <v>3.8</v>
      </c>
      <c r="AO31" s="348">
        <f t="shared" si="11"/>
        <v>0</v>
      </c>
      <c r="AP31" s="348">
        <f t="shared" si="11"/>
        <v>0</v>
      </c>
      <c r="AQ31" s="348">
        <f t="shared" si="11"/>
        <v>0</v>
      </c>
      <c r="AR31" s="348">
        <f t="shared" si="11"/>
        <v>0</v>
      </c>
      <c r="AS31" s="348">
        <f t="shared" si="11"/>
        <v>0</v>
      </c>
      <c r="AT31" s="348">
        <f t="shared" si="11"/>
        <v>0</v>
      </c>
      <c r="AU31" s="348">
        <f t="shared" si="11"/>
        <v>0</v>
      </c>
      <c r="AV31" s="348">
        <f t="shared" si="11"/>
        <v>0</v>
      </c>
      <c r="AW31" s="348">
        <f t="shared" si="11"/>
        <v>0</v>
      </c>
      <c r="AX31" s="348">
        <f t="shared" si="11"/>
        <v>0.47499999999999998</v>
      </c>
      <c r="AY31" s="348">
        <f t="shared" si="11"/>
        <v>0</v>
      </c>
      <c r="AZ31" s="348">
        <f t="shared" si="11"/>
        <v>0</v>
      </c>
      <c r="BA31" s="348">
        <f t="shared" si="11"/>
        <v>6.65</v>
      </c>
      <c r="BB31" s="348">
        <f t="shared" si="11"/>
        <v>0</v>
      </c>
      <c r="BC31" s="348">
        <f t="shared" si="11"/>
        <v>0</v>
      </c>
      <c r="BD31" s="348">
        <f t="shared" si="11"/>
        <v>0</v>
      </c>
      <c r="BE31" s="348">
        <f t="shared" si="11"/>
        <v>0</v>
      </c>
      <c r="BF31" s="348">
        <f t="shared" si="11"/>
        <v>0</v>
      </c>
      <c r="BG31" s="348">
        <f t="shared" si="11"/>
        <v>0</v>
      </c>
      <c r="BH31" s="348">
        <f>BH28*BH29</f>
        <v>0</v>
      </c>
      <c r="BI31" s="348">
        <f t="shared" si="11"/>
        <v>0</v>
      </c>
      <c r="BJ31" s="348">
        <f t="shared" si="11"/>
        <v>0</v>
      </c>
      <c r="BK31" s="348">
        <f t="shared" si="11"/>
        <v>0.95</v>
      </c>
      <c r="BL31" s="348">
        <f t="shared" si="11"/>
        <v>0.95</v>
      </c>
      <c r="BM31" s="348">
        <f t="shared" si="11"/>
        <v>0</v>
      </c>
      <c r="BN31" s="348">
        <f t="shared" si="11"/>
        <v>0</v>
      </c>
      <c r="BO31" s="348">
        <f t="shared" si="11"/>
        <v>4.2750000000000004</v>
      </c>
      <c r="BP31" s="348">
        <f t="shared" si="11"/>
        <v>0</v>
      </c>
      <c r="BQ31" s="348">
        <f t="shared" ref="BQ31:BY31" si="12">BQ28*BQ29/1000</f>
        <v>0</v>
      </c>
      <c r="BR31" s="348">
        <f t="shared" si="12"/>
        <v>0</v>
      </c>
      <c r="BS31" s="348">
        <f t="shared" si="12"/>
        <v>0</v>
      </c>
      <c r="BT31" s="348">
        <f t="shared" si="12"/>
        <v>0</v>
      </c>
      <c r="BU31" s="348">
        <f t="shared" si="12"/>
        <v>12.35</v>
      </c>
      <c r="BV31" s="348">
        <f t="shared" si="12"/>
        <v>0</v>
      </c>
      <c r="BW31" s="348">
        <f t="shared" si="12"/>
        <v>0</v>
      </c>
      <c r="BX31" s="348">
        <f t="shared" si="12"/>
        <v>5.7</v>
      </c>
      <c r="BY31" s="348">
        <f t="shared" si="12"/>
        <v>0</v>
      </c>
      <c r="BZ31" s="348">
        <f>BZ28*BZ29</f>
        <v>0</v>
      </c>
      <c r="CA31" s="340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idden="1">
      <c r="A33" s="587" t="s">
        <v>76</v>
      </c>
      <c r="B33" s="588"/>
      <c r="C33" s="350">
        <f>SUM(D33:BZ33)</f>
        <v>5795</v>
      </c>
      <c r="D33" s="351">
        <f>D31*D32</f>
        <v>0</v>
      </c>
      <c r="E33" s="351">
        <f t="shared" ref="E33:BP33" si="13">E31*E32</f>
        <v>0</v>
      </c>
      <c r="F33" s="351">
        <f t="shared" si="13"/>
        <v>0</v>
      </c>
      <c r="G33" s="352">
        <f t="shared" si="13"/>
        <v>570</v>
      </c>
      <c r="H33" s="352">
        <f t="shared" si="13"/>
        <v>0</v>
      </c>
      <c r="I33" s="352">
        <f t="shared" si="13"/>
        <v>0</v>
      </c>
      <c r="J33" s="352">
        <f t="shared" si="13"/>
        <v>0</v>
      </c>
      <c r="K33" s="353">
        <f t="shared" si="13"/>
        <v>0</v>
      </c>
      <c r="L33" s="353">
        <f t="shared" si="13"/>
        <v>123.69000000000001</v>
      </c>
      <c r="M33" s="353">
        <f t="shared" si="13"/>
        <v>0</v>
      </c>
      <c r="N33" s="353">
        <f t="shared" si="13"/>
        <v>3.61</v>
      </c>
      <c r="O33" s="353">
        <f t="shared" si="13"/>
        <v>0</v>
      </c>
      <c r="P33" s="353">
        <f t="shared" si="13"/>
        <v>0</v>
      </c>
      <c r="Q33" s="353">
        <f t="shared" si="13"/>
        <v>0</v>
      </c>
      <c r="R33" s="353">
        <f t="shared" si="13"/>
        <v>0</v>
      </c>
      <c r="S33" s="353">
        <f t="shared" si="13"/>
        <v>1900</v>
      </c>
      <c r="T33" s="353">
        <f t="shared" si="13"/>
        <v>0</v>
      </c>
      <c r="U33" s="353">
        <f t="shared" si="13"/>
        <v>0</v>
      </c>
      <c r="V33" s="353">
        <f t="shared" si="13"/>
        <v>0</v>
      </c>
      <c r="W33" s="353">
        <f t="shared" si="13"/>
        <v>0</v>
      </c>
      <c r="X33" s="353">
        <f t="shared" si="13"/>
        <v>0</v>
      </c>
      <c r="Y33" s="353">
        <f t="shared" si="13"/>
        <v>0</v>
      </c>
      <c r="Z33" s="353">
        <f t="shared" si="13"/>
        <v>0</v>
      </c>
      <c r="AA33" s="353">
        <f t="shared" si="13"/>
        <v>0</v>
      </c>
      <c r="AB33" s="353">
        <f t="shared" si="13"/>
        <v>0</v>
      </c>
      <c r="AC33" s="353">
        <f t="shared" si="13"/>
        <v>0</v>
      </c>
      <c r="AD33" s="353">
        <f t="shared" si="13"/>
        <v>0</v>
      </c>
      <c r="AE33" s="353">
        <f t="shared" si="13"/>
        <v>0</v>
      </c>
      <c r="AF33" s="353">
        <f t="shared" si="13"/>
        <v>0</v>
      </c>
      <c r="AG33" s="353">
        <f t="shared" si="13"/>
        <v>0</v>
      </c>
      <c r="AH33" s="353">
        <f t="shared" si="13"/>
        <v>0</v>
      </c>
      <c r="AI33" s="353">
        <f t="shared" si="13"/>
        <v>0</v>
      </c>
      <c r="AJ33" s="353">
        <f t="shared" si="13"/>
        <v>0</v>
      </c>
      <c r="AK33" s="353">
        <f t="shared" si="13"/>
        <v>0</v>
      </c>
      <c r="AL33" s="353">
        <f t="shared" si="13"/>
        <v>0</v>
      </c>
      <c r="AM33" s="353">
        <f t="shared" si="13"/>
        <v>0</v>
      </c>
      <c r="AN33" s="353">
        <f t="shared" si="13"/>
        <v>228</v>
      </c>
      <c r="AO33" s="353">
        <f t="shared" si="13"/>
        <v>0</v>
      </c>
      <c r="AP33" s="353">
        <f t="shared" si="13"/>
        <v>0</v>
      </c>
      <c r="AQ33" s="353">
        <f t="shared" si="13"/>
        <v>0</v>
      </c>
      <c r="AR33" s="353">
        <f t="shared" si="13"/>
        <v>0</v>
      </c>
      <c r="AS33" s="353">
        <f t="shared" si="13"/>
        <v>0</v>
      </c>
      <c r="AT33" s="353">
        <f t="shared" si="13"/>
        <v>0</v>
      </c>
      <c r="AU33" s="353">
        <f t="shared" si="13"/>
        <v>0</v>
      </c>
      <c r="AV33" s="353">
        <f t="shared" si="13"/>
        <v>0</v>
      </c>
      <c r="AW33" s="353">
        <f t="shared" si="13"/>
        <v>0</v>
      </c>
      <c r="AX33" s="353">
        <f t="shared" si="13"/>
        <v>130.15</v>
      </c>
      <c r="AY33" s="353">
        <f t="shared" si="13"/>
        <v>0</v>
      </c>
      <c r="AZ33" s="353">
        <f t="shared" si="13"/>
        <v>0</v>
      </c>
      <c r="BA33" s="353">
        <f t="shared" si="13"/>
        <v>1197</v>
      </c>
      <c r="BB33" s="353">
        <f t="shared" si="13"/>
        <v>0</v>
      </c>
      <c r="BC33" s="353">
        <f t="shared" si="13"/>
        <v>0</v>
      </c>
      <c r="BD33" s="353">
        <f t="shared" si="13"/>
        <v>0</v>
      </c>
      <c r="BE33" s="353">
        <f t="shared" si="13"/>
        <v>0</v>
      </c>
      <c r="BF33" s="353">
        <f t="shared" si="13"/>
        <v>0</v>
      </c>
      <c r="BG33" s="353">
        <f t="shared" si="13"/>
        <v>0</v>
      </c>
      <c r="BH33" s="353">
        <f t="shared" si="13"/>
        <v>0</v>
      </c>
      <c r="BI33" s="353">
        <f t="shared" si="13"/>
        <v>0</v>
      </c>
      <c r="BJ33" s="353">
        <f t="shared" si="13"/>
        <v>0</v>
      </c>
      <c r="BK33" s="353">
        <f t="shared" si="13"/>
        <v>20.9</v>
      </c>
      <c r="BL33" s="353">
        <f t="shared" si="13"/>
        <v>30.4</v>
      </c>
      <c r="BM33" s="353">
        <f t="shared" si="13"/>
        <v>0</v>
      </c>
      <c r="BN33" s="353">
        <f t="shared" si="13"/>
        <v>0</v>
      </c>
      <c r="BO33" s="353">
        <f t="shared" si="13"/>
        <v>128.25</v>
      </c>
      <c r="BP33" s="353">
        <f t="shared" si="13"/>
        <v>0</v>
      </c>
      <c r="BQ33" s="353">
        <f t="shared" ref="BQ33:BW33" si="14">BQ31*BQ32</f>
        <v>0</v>
      </c>
      <c r="BR33" s="353">
        <f t="shared" si="14"/>
        <v>0</v>
      </c>
      <c r="BS33" s="353">
        <f t="shared" si="14"/>
        <v>0</v>
      </c>
      <c r="BT33" s="353">
        <f t="shared" si="14"/>
        <v>0</v>
      </c>
      <c r="BU33" s="353">
        <f t="shared" si="14"/>
        <v>1235</v>
      </c>
      <c r="BV33" s="353">
        <f>BV31*BV32</f>
        <v>0</v>
      </c>
      <c r="BW33" s="353">
        <f t="shared" si="14"/>
        <v>0</v>
      </c>
      <c r="BX33" s="353">
        <f>BX31*BX32</f>
        <v>228</v>
      </c>
      <c r="BY33" s="353">
        <f>BY31*BY32</f>
        <v>0</v>
      </c>
      <c r="BZ33" s="353">
        <f>BZ31*BZ32</f>
        <v>0</v>
      </c>
      <c r="CA33" s="340"/>
    </row>
    <row r="34" spans="1:79" hidden="1">
      <c r="A34" s="587" t="s">
        <v>77</v>
      </c>
      <c r="B34" s="58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t="14.25" hidden="1"/>
    <row r="36" spans="1:79" ht="22.5">
      <c r="A36" s="355"/>
      <c r="B36" s="383" t="s">
        <v>397</v>
      </c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7"/>
      <c r="BZ36" s="357"/>
    </row>
    <row r="37" spans="1:79" ht="15.7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154.9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  <c r="BZ38" s="359" t="str">
        <f>ССЫЛКИ!BX2</f>
        <v>Зефир в шоколаде (шт.)</v>
      </c>
    </row>
    <row r="39" spans="1:79" s="363" customFormat="1">
      <c r="A39" s="594" t="s">
        <v>112</v>
      </c>
      <c r="B39" s="608"/>
      <c r="C39" s="384"/>
      <c r="D39" s="384">
        <v>14</v>
      </c>
      <c r="E39" s="384"/>
      <c r="F39" s="384"/>
      <c r="G39" s="384"/>
      <c r="H39" s="384"/>
      <c r="I39" s="384"/>
      <c r="J39" s="384"/>
      <c r="K39" s="384"/>
      <c r="L39" s="384"/>
      <c r="M39" s="384">
        <v>1</v>
      </c>
      <c r="N39" s="384">
        <v>2.2999999999999998</v>
      </c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>
        <v>2</v>
      </c>
      <c r="AU39" s="384"/>
      <c r="AV39" s="384">
        <v>85</v>
      </c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4"/>
    </row>
    <row r="40" spans="1:79" s="363" customFormat="1">
      <c r="A40" s="594" t="s">
        <v>149</v>
      </c>
      <c r="B40" s="608"/>
      <c r="C40" s="384"/>
      <c r="D40" s="384"/>
      <c r="E40" s="384"/>
      <c r="F40" s="384"/>
      <c r="G40" s="384"/>
      <c r="H40" s="384"/>
      <c r="I40" s="384"/>
      <c r="J40" s="384"/>
      <c r="K40" s="384"/>
      <c r="L40" s="384">
        <v>0.4</v>
      </c>
      <c r="M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/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>
        <v>1</v>
      </c>
      <c r="BX40" s="384"/>
      <c r="BY40" s="384"/>
      <c r="BZ40" s="384"/>
    </row>
    <row r="41" spans="1:79" s="363" customFormat="1">
      <c r="A41" s="595" t="s">
        <v>35</v>
      </c>
      <c r="B41" s="608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>
        <v>90</v>
      </c>
      <c r="AT41" s="384"/>
      <c r="AU41" s="384"/>
      <c r="AV41" s="384"/>
      <c r="AW41" s="384"/>
      <c r="AX41" s="384"/>
      <c r="AY41" s="384"/>
      <c r="AZ41" s="384"/>
      <c r="BA41" s="384"/>
      <c r="BB41" s="384"/>
      <c r="BC41" s="384"/>
      <c r="BD41" s="384"/>
      <c r="BE41" s="384"/>
      <c r="BF41" s="384"/>
      <c r="BG41" s="384"/>
      <c r="BH41" s="384"/>
      <c r="BI41" s="384"/>
      <c r="BJ41" s="384"/>
      <c r="BK41" s="384"/>
      <c r="BL41" s="384"/>
      <c r="BM41" s="384"/>
      <c r="BN41" s="384"/>
      <c r="BO41" s="384"/>
      <c r="BP41" s="384"/>
      <c r="BQ41" s="384"/>
      <c r="BR41" s="384"/>
      <c r="BS41" s="384"/>
      <c r="BT41" s="384"/>
      <c r="BU41" s="384"/>
      <c r="BV41" s="384"/>
      <c r="BW41" s="384"/>
      <c r="BX41" s="384"/>
      <c r="BY41" s="384"/>
      <c r="BZ41" s="384"/>
    </row>
    <row r="42" spans="1:79" s="363" customFormat="1">
      <c r="A42" s="594" t="s">
        <v>61</v>
      </c>
      <c r="B42" s="608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>
        <v>60</v>
      </c>
      <c r="BY42" s="384"/>
      <c r="BZ42" s="384"/>
    </row>
    <row r="43" spans="1:79" s="363" customFormat="1">
      <c r="A43" s="594" t="s">
        <v>114</v>
      </c>
      <c r="B43" s="608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384"/>
      <c r="BZ43" s="384">
        <v>1</v>
      </c>
    </row>
    <row r="44" spans="1:79" s="363" customFormat="1">
      <c r="A44" s="594" t="s">
        <v>115</v>
      </c>
      <c r="B44" s="608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>
        <v>90</v>
      </c>
      <c r="BT44" s="384"/>
      <c r="BU44" s="384"/>
      <c r="BV44" s="384"/>
      <c r="BW44" s="384"/>
      <c r="BX44" s="384"/>
      <c r="BY44" s="384"/>
      <c r="BZ44" s="384"/>
    </row>
    <row r="45" spans="1:79" ht="15.75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269"/>
      <c r="BZ45" s="269"/>
    </row>
    <row r="46" spans="1:79" ht="15.75" customHeight="1">
      <c r="A46" s="327"/>
      <c r="B46" s="364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269"/>
      <c r="BZ46" s="269"/>
    </row>
    <row r="47" spans="1:79" ht="15.75" hidden="1" customHeight="1">
      <c r="A47" s="575"/>
      <c r="B47" s="576"/>
      <c r="C47" s="269"/>
      <c r="D47" s="269">
        <f t="shared" ref="D47:BO47" si="15">SUM(D39:D45)</f>
        <v>14</v>
      </c>
      <c r="E47" s="269">
        <f t="shared" si="15"/>
        <v>0</v>
      </c>
      <c r="F47" s="269">
        <f t="shared" si="15"/>
        <v>0</v>
      </c>
      <c r="G47" s="269">
        <f t="shared" si="15"/>
        <v>0</v>
      </c>
      <c r="H47" s="269">
        <f t="shared" si="15"/>
        <v>0</v>
      </c>
      <c r="I47" s="269">
        <f t="shared" si="15"/>
        <v>0</v>
      </c>
      <c r="J47" s="269">
        <f t="shared" si="15"/>
        <v>0</v>
      </c>
      <c r="K47" s="269">
        <f t="shared" si="15"/>
        <v>0</v>
      </c>
      <c r="L47" s="269">
        <f t="shared" si="15"/>
        <v>0.4</v>
      </c>
      <c r="M47" s="269">
        <f t="shared" si="15"/>
        <v>1</v>
      </c>
      <c r="N47" s="269">
        <f t="shared" si="15"/>
        <v>2.2999999999999998</v>
      </c>
      <c r="O47" s="269">
        <f t="shared" si="15"/>
        <v>0</v>
      </c>
      <c r="P47" s="269">
        <f t="shared" si="15"/>
        <v>0</v>
      </c>
      <c r="Q47" s="269">
        <f t="shared" si="15"/>
        <v>0</v>
      </c>
      <c r="R47" s="269">
        <f t="shared" si="15"/>
        <v>0</v>
      </c>
      <c r="S47" s="269">
        <f t="shared" si="15"/>
        <v>0</v>
      </c>
      <c r="T47" s="269">
        <f t="shared" si="15"/>
        <v>0</v>
      </c>
      <c r="U47" s="269">
        <f t="shared" si="15"/>
        <v>0</v>
      </c>
      <c r="V47" s="269">
        <f t="shared" si="15"/>
        <v>0</v>
      </c>
      <c r="W47" s="269">
        <f t="shared" si="15"/>
        <v>0</v>
      </c>
      <c r="X47" s="269">
        <f t="shared" si="15"/>
        <v>0</v>
      </c>
      <c r="Y47" s="269">
        <f t="shared" si="15"/>
        <v>0</v>
      </c>
      <c r="Z47" s="269">
        <f t="shared" si="15"/>
        <v>0</v>
      </c>
      <c r="AA47" s="269">
        <f t="shared" si="15"/>
        <v>0</v>
      </c>
      <c r="AB47" s="269">
        <f t="shared" si="15"/>
        <v>0</v>
      </c>
      <c r="AC47" s="269">
        <f t="shared" si="15"/>
        <v>0</v>
      </c>
      <c r="AD47" s="269">
        <f t="shared" si="15"/>
        <v>0</v>
      </c>
      <c r="AE47" s="269">
        <f t="shared" si="15"/>
        <v>0</v>
      </c>
      <c r="AF47" s="269">
        <f t="shared" si="15"/>
        <v>0</v>
      </c>
      <c r="AG47" s="269">
        <f t="shared" si="15"/>
        <v>0</v>
      </c>
      <c r="AH47" s="269">
        <f t="shared" si="15"/>
        <v>0</v>
      </c>
      <c r="AI47" s="269">
        <f t="shared" si="15"/>
        <v>0</v>
      </c>
      <c r="AJ47" s="269">
        <f t="shared" si="15"/>
        <v>0</v>
      </c>
      <c r="AK47" s="269">
        <f t="shared" si="15"/>
        <v>0</v>
      </c>
      <c r="AL47" s="269">
        <f t="shared" si="15"/>
        <v>0</v>
      </c>
      <c r="AM47" s="269">
        <f t="shared" si="15"/>
        <v>0</v>
      </c>
      <c r="AN47" s="269">
        <f t="shared" si="15"/>
        <v>0</v>
      </c>
      <c r="AO47" s="269">
        <f t="shared" si="15"/>
        <v>0</v>
      </c>
      <c r="AP47" s="269">
        <f t="shared" si="15"/>
        <v>0</v>
      </c>
      <c r="AQ47" s="269">
        <f t="shared" si="15"/>
        <v>0</v>
      </c>
      <c r="AR47" s="269">
        <f t="shared" si="15"/>
        <v>0</v>
      </c>
      <c r="AS47" s="269">
        <f t="shared" si="15"/>
        <v>90</v>
      </c>
      <c r="AT47" s="269">
        <f t="shared" si="15"/>
        <v>2</v>
      </c>
      <c r="AU47" s="269">
        <f t="shared" si="15"/>
        <v>0</v>
      </c>
      <c r="AV47" s="269">
        <f t="shared" si="15"/>
        <v>85</v>
      </c>
      <c r="AW47" s="269">
        <f t="shared" si="15"/>
        <v>0</v>
      </c>
      <c r="AX47" s="269">
        <f t="shared" si="15"/>
        <v>0</v>
      </c>
      <c r="AY47" s="269">
        <f t="shared" si="15"/>
        <v>0</v>
      </c>
      <c r="AZ47" s="269">
        <f t="shared" si="15"/>
        <v>0</v>
      </c>
      <c r="BA47" s="269">
        <f t="shared" si="15"/>
        <v>0</v>
      </c>
      <c r="BB47" s="269">
        <f t="shared" si="15"/>
        <v>0</v>
      </c>
      <c r="BC47" s="269">
        <f t="shared" si="15"/>
        <v>0</v>
      </c>
      <c r="BD47" s="269">
        <f t="shared" si="15"/>
        <v>0</v>
      </c>
      <c r="BE47" s="269">
        <f t="shared" si="15"/>
        <v>0</v>
      </c>
      <c r="BF47" s="269">
        <f t="shared" si="15"/>
        <v>0</v>
      </c>
      <c r="BG47" s="269">
        <f t="shared" si="15"/>
        <v>0</v>
      </c>
      <c r="BH47" s="269">
        <f t="shared" si="15"/>
        <v>0</v>
      </c>
      <c r="BI47" s="269">
        <f t="shared" si="15"/>
        <v>0</v>
      </c>
      <c r="BJ47" s="269">
        <f t="shared" si="15"/>
        <v>0</v>
      </c>
      <c r="BK47" s="269">
        <f t="shared" si="15"/>
        <v>0</v>
      </c>
      <c r="BL47" s="269">
        <f t="shared" si="15"/>
        <v>0</v>
      </c>
      <c r="BM47" s="269">
        <f t="shared" si="15"/>
        <v>0</v>
      </c>
      <c r="BN47" s="269">
        <f t="shared" si="15"/>
        <v>0</v>
      </c>
      <c r="BO47" s="269">
        <f t="shared" si="15"/>
        <v>0</v>
      </c>
      <c r="BP47" s="269">
        <f t="shared" ref="BP47:BZ47" si="16">SUM(BP39:BP45)</f>
        <v>0</v>
      </c>
      <c r="BQ47" s="269">
        <f t="shared" si="16"/>
        <v>0</v>
      </c>
      <c r="BR47" s="269">
        <f t="shared" si="16"/>
        <v>0</v>
      </c>
      <c r="BS47" s="269">
        <f t="shared" si="16"/>
        <v>90</v>
      </c>
      <c r="BT47" s="269">
        <f t="shared" si="16"/>
        <v>0</v>
      </c>
      <c r="BU47" s="269">
        <f t="shared" si="16"/>
        <v>0</v>
      </c>
      <c r="BV47" s="269">
        <f t="shared" si="16"/>
        <v>0</v>
      </c>
      <c r="BW47" s="269">
        <f t="shared" si="16"/>
        <v>1</v>
      </c>
      <c r="BX47" s="269">
        <f t="shared" si="16"/>
        <v>60</v>
      </c>
      <c r="BY47" s="269">
        <f t="shared" si="16"/>
        <v>0</v>
      </c>
      <c r="BZ47" s="269">
        <f t="shared" si="16"/>
        <v>1</v>
      </c>
    </row>
    <row r="48" spans="1:79" ht="15.75" hidden="1" customHeight="1">
      <c r="A48" s="577" t="s">
        <v>74</v>
      </c>
      <c r="B48" s="578"/>
      <c r="C48" s="269">
        <f>C49</f>
        <v>0</v>
      </c>
      <c r="D48" s="269">
        <f t="shared" ref="D48:BO48" si="17">C48</f>
        <v>0</v>
      </c>
      <c r="E48" s="269">
        <f t="shared" si="17"/>
        <v>0</v>
      </c>
      <c r="F48" s="269">
        <f t="shared" si="17"/>
        <v>0</v>
      </c>
      <c r="G48" s="269">
        <f t="shared" si="17"/>
        <v>0</v>
      </c>
      <c r="H48" s="269">
        <f t="shared" si="17"/>
        <v>0</v>
      </c>
      <c r="I48" s="269">
        <f t="shared" si="17"/>
        <v>0</v>
      </c>
      <c r="J48" s="269">
        <f t="shared" si="17"/>
        <v>0</v>
      </c>
      <c r="K48" s="269">
        <f t="shared" si="17"/>
        <v>0</v>
      </c>
      <c r="L48" s="269">
        <f t="shared" si="17"/>
        <v>0</v>
      </c>
      <c r="M48" s="269">
        <f t="shared" si="17"/>
        <v>0</v>
      </c>
      <c r="N48" s="269">
        <f t="shared" si="17"/>
        <v>0</v>
      </c>
      <c r="O48" s="269">
        <f t="shared" si="17"/>
        <v>0</v>
      </c>
      <c r="P48" s="269">
        <f t="shared" si="17"/>
        <v>0</v>
      </c>
      <c r="Q48" s="269">
        <f t="shared" si="17"/>
        <v>0</v>
      </c>
      <c r="R48" s="269">
        <f t="shared" si="17"/>
        <v>0</v>
      </c>
      <c r="S48" s="269">
        <f t="shared" si="17"/>
        <v>0</v>
      </c>
      <c r="T48" s="269">
        <f t="shared" si="17"/>
        <v>0</v>
      </c>
      <c r="U48" s="269">
        <f t="shared" si="17"/>
        <v>0</v>
      </c>
      <c r="V48" s="269">
        <f t="shared" si="17"/>
        <v>0</v>
      </c>
      <c r="W48" s="269">
        <f t="shared" si="17"/>
        <v>0</v>
      </c>
      <c r="X48" s="269">
        <f t="shared" si="17"/>
        <v>0</v>
      </c>
      <c r="Y48" s="269">
        <f t="shared" si="17"/>
        <v>0</v>
      </c>
      <c r="Z48" s="269">
        <f t="shared" si="17"/>
        <v>0</v>
      </c>
      <c r="AA48" s="269">
        <f t="shared" si="17"/>
        <v>0</v>
      </c>
      <c r="AB48" s="269">
        <f t="shared" si="17"/>
        <v>0</v>
      </c>
      <c r="AC48" s="269">
        <f t="shared" si="17"/>
        <v>0</v>
      </c>
      <c r="AD48" s="269">
        <f t="shared" si="17"/>
        <v>0</v>
      </c>
      <c r="AE48" s="269">
        <f t="shared" si="17"/>
        <v>0</v>
      </c>
      <c r="AF48" s="269">
        <f t="shared" si="17"/>
        <v>0</v>
      </c>
      <c r="AG48" s="269">
        <f t="shared" si="17"/>
        <v>0</v>
      </c>
      <c r="AH48" s="269">
        <f t="shared" si="17"/>
        <v>0</v>
      </c>
      <c r="AI48" s="269">
        <f t="shared" si="17"/>
        <v>0</v>
      </c>
      <c r="AJ48" s="269">
        <f t="shared" si="17"/>
        <v>0</v>
      </c>
      <c r="AK48" s="269">
        <f t="shared" si="17"/>
        <v>0</v>
      </c>
      <c r="AL48" s="269">
        <f t="shared" si="17"/>
        <v>0</v>
      </c>
      <c r="AM48" s="269">
        <f t="shared" si="17"/>
        <v>0</v>
      </c>
      <c r="AN48" s="269">
        <f t="shared" si="17"/>
        <v>0</v>
      </c>
      <c r="AO48" s="269">
        <f t="shared" si="17"/>
        <v>0</v>
      </c>
      <c r="AP48" s="269">
        <f t="shared" si="17"/>
        <v>0</v>
      </c>
      <c r="AQ48" s="269">
        <f t="shared" si="17"/>
        <v>0</v>
      </c>
      <c r="AR48" s="269">
        <f t="shared" si="17"/>
        <v>0</v>
      </c>
      <c r="AS48" s="269">
        <f t="shared" si="17"/>
        <v>0</v>
      </c>
      <c r="AT48" s="269">
        <f t="shared" si="17"/>
        <v>0</v>
      </c>
      <c r="AU48" s="269">
        <f t="shared" si="17"/>
        <v>0</v>
      </c>
      <c r="AV48" s="269">
        <f t="shared" si="17"/>
        <v>0</v>
      </c>
      <c r="AW48" s="269">
        <f t="shared" si="17"/>
        <v>0</v>
      </c>
      <c r="AX48" s="269">
        <f t="shared" si="17"/>
        <v>0</v>
      </c>
      <c r="AY48" s="269">
        <f t="shared" si="17"/>
        <v>0</v>
      </c>
      <c r="AZ48" s="269">
        <f t="shared" si="17"/>
        <v>0</v>
      </c>
      <c r="BA48" s="269">
        <f t="shared" si="17"/>
        <v>0</v>
      </c>
      <c r="BB48" s="269">
        <f t="shared" si="17"/>
        <v>0</v>
      </c>
      <c r="BC48" s="269">
        <f t="shared" si="17"/>
        <v>0</v>
      </c>
      <c r="BD48" s="269">
        <f t="shared" si="17"/>
        <v>0</v>
      </c>
      <c r="BE48" s="269">
        <f t="shared" si="17"/>
        <v>0</v>
      </c>
      <c r="BF48" s="269">
        <f t="shared" si="17"/>
        <v>0</v>
      </c>
      <c r="BG48" s="269">
        <f t="shared" si="17"/>
        <v>0</v>
      </c>
      <c r="BH48" s="269">
        <f t="shared" si="17"/>
        <v>0</v>
      </c>
      <c r="BI48" s="269">
        <f t="shared" si="17"/>
        <v>0</v>
      </c>
      <c r="BJ48" s="269">
        <f t="shared" si="17"/>
        <v>0</v>
      </c>
      <c r="BK48" s="269">
        <f t="shared" si="17"/>
        <v>0</v>
      </c>
      <c r="BL48" s="269">
        <f t="shared" si="17"/>
        <v>0</v>
      </c>
      <c r="BM48" s="269">
        <f t="shared" si="17"/>
        <v>0</v>
      </c>
      <c r="BN48" s="269">
        <f t="shared" si="17"/>
        <v>0</v>
      </c>
      <c r="BO48" s="269">
        <f t="shared" si="17"/>
        <v>0</v>
      </c>
      <c r="BP48" s="269">
        <f t="shared" ref="BP48:BZ48" si="18">BO48</f>
        <v>0</v>
      </c>
      <c r="BQ48" s="269">
        <f t="shared" si="18"/>
        <v>0</v>
      </c>
      <c r="BR48" s="269">
        <f t="shared" si="18"/>
        <v>0</v>
      </c>
      <c r="BS48" s="269">
        <f t="shared" si="18"/>
        <v>0</v>
      </c>
      <c r="BT48" s="269">
        <f t="shared" si="18"/>
        <v>0</v>
      </c>
      <c r="BU48" s="269">
        <f t="shared" si="18"/>
        <v>0</v>
      </c>
      <c r="BV48" s="269">
        <f t="shared" si="18"/>
        <v>0</v>
      </c>
      <c r="BW48" s="269">
        <f t="shared" si="18"/>
        <v>0</v>
      </c>
      <c r="BX48" s="269">
        <f t="shared" si="18"/>
        <v>0</v>
      </c>
      <c r="BY48" s="269">
        <f t="shared" si="18"/>
        <v>0</v>
      </c>
      <c r="BZ48" s="269">
        <f t="shared" si="18"/>
        <v>0</v>
      </c>
    </row>
    <row r="49" spans="1:78" ht="15.75" customHeight="1" thickBot="1">
      <c r="A49" s="572" t="s">
        <v>74</v>
      </c>
      <c r="B49" s="573"/>
      <c r="C49" s="365">
        <f>VLOOKUP(B4,Фактически_присутствующих,3,FALSE)</f>
        <v>0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269"/>
      <c r="BZ49" s="269"/>
    </row>
    <row r="50" spans="1:78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V50" si="19">L47*L48/1000</f>
        <v>0</v>
      </c>
      <c r="M50" s="368">
        <f t="shared" si="19"/>
        <v>0</v>
      </c>
      <c r="N50" s="368">
        <f t="shared" si="19"/>
        <v>0</v>
      </c>
      <c r="O50" s="368">
        <f t="shared" si="19"/>
        <v>0</v>
      </c>
      <c r="P50" s="368">
        <f t="shared" si="19"/>
        <v>0</v>
      </c>
      <c r="Q50" s="368">
        <f t="shared" si="19"/>
        <v>0</v>
      </c>
      <c r="R50" s="368">
        <f t="shared" si="19"/>
        <v>0</v>
      </c>
      <c r="S50" s="368">
        <f t="shared" si="19"/>
        <v>0</v>
      </c>
      <c r="T50" s="368">
        <f t="shared" si="19"/>
        <v>0</v>
      </c>
      <c r="U50" s="368">
        <f t="shared" si="19"/>
        <v>0</v>
      </c>
      <c r="V50" s="368">
        <f t="shared" si="19"/>
        <v>0</v>
      </c>
      <c r="W50" s="368">
        <f t="shared" si="19"/>
        <v>0</v>
      </c>
      <c r="X50" s="368">
        <f t="shared" si="19"/>
        <v>0</v>
      </c>
      <c r="Y50" s="368">
        <f t="shared" si="19"/>
        <v>0</v>
      </c>
      <c r="Z50" s="368">
        <f t="shared" si="19"/>
        <v>0</v>
      </c>
      <c r="AA50" s="368">
        <f t="shared" si="19"/>
        <v>0</v>
      </c>
      <c r="AB50" s="368">
        <f t="shared" si="19"/>
        <v>0</v>
      </c>
      <c r="AC50" s="368">
        <f t="shared" si="19"/>
        <v>0</v>
      </c>
      <c r="AD50" s="368">
        <f t="shared" si="19"/>
        <v>0</v>
      </c>
      <c r="AE50" s="368">
        <f t="shared" si="19"/>
        <v>0</v>
      </c>
      <c r="AF50" s="368">
        <f t="shared" si="19"/>
        <v>0</v>
      </c>
      <c r="AG50" s="368">
        <f t="shared" si="19"/>
        <v>0</v>
      </c>
      <c r="AH50" s="368">
        <f t="shared" si="19"/>
        <v>0</v>
      </c>
      <c r="AI50" s="368">
        <f t="shared" si="19"/>
        <v>0</v>
      </c>
      <c r="AJ50" s="368">
        <f t="shared" si="19"/>
        <v>0</v>
      </c>
      <c r="AK50" s="368">
        <f t="shared" si="19"/>
        <v>0</v>
      </c>
      <c r="AL50" s="368">
        <f t="shared" si="19"/>
        <v>0</v>
      </c>
      <c r="AM50" s="368">
        <f t="shared" si="19"/>
        <v>0</v>
      </c>
      <c r="AN50" s="368">
        <f t="shared" si="19"/>
        <v>0</v>
      </c>
      <c r="AO50" s="368">
        <f t="shared" si="19"/>
        <v>0</v>
      </c>
      <c r="AP50" s="368">
        <f t="shared" si="19"/>
        <v>0</v>
      </c>
      <c r="AQ50" s="368">
        <f t="shared" si="19"/>
        <v>0</v>
      </c>
      <c r="AR50" s="368">
        <f t="shared" si="19"/>
        <v>0</v>
      </c>
      <c r="AS50" s="368">
        <f t="shared" si="19"/>
        <v>0</v>
      </c>
      <c r="AT50" s="368">
        <f t="shared" si="19"/>
        <v>0</v>
      </c>
      <c r="AU50" s="368">
        <f t="shared" si="19"/>
        <v>0</v>
      </c>
      <c r="AV50" s="368">
        <f t="shared" si="19"/>
        <v>0</v>
      </c>
      <c r="AW50" s="368">
        <f t="shared" si="19"/>
        <v>0</v>
      </c>
      <c r="AX50" s="368">
        <f t="shared" si="19"/>
        <v>0</v>
      </c>
      <c r="AY50" s="368">
        <f t="shared" si="19"/>
        <v>0</v>
      </c>
      <c r="AZ50" s="368">
        <f t="shared" si="19"/>
        <v>0</v>
      </c>
      <c r="BA50" s="368">
        <f t="shared" si="19"/>
        <v>0</v>
      </c>
      <c r="BB50" s="368">
        <f t="shared" si="19"/>
        <v>0</v>
      </c>
      <c r="BC50" s="368">
        <f t="shared" si="19"/>
        <v>0</v>
      </c>
      <c r="BD50" s="368">
        <f t="shared" si="19"/>
        <v>0</v>
      </c>
      <c r="BE50" s="368">
        <f t="shared" si="19"/>
        <v>0</v>
      </c>
      <c r="BF50" s="368">
        <f t="shared" si="19"/>
        <v>0</v>
      </c>
      <c r="BG50" s="368">
        <f t="shared" si="19"/>
        <v>0</v>
      </c>
      <c r="BH50" s="368">
        <f t="shared" si="19"/>
        <v>0</v>
      </c>
      <c r="BI50" s="368">
        <f t="shared" si="19"/>
        <v>0</v>
      </c>
      <c r="BJ50" s="368">
        <f t="shared" si="19"/>
        <v>0</v>
      </c>
      <c r="BK50" s="368">
        <f t="shared" si="19"/>
        <v>0</v>
      </c>
      <c r="BL50" s="368">
        <f t="shared" si="19"/>
        <v>0</v>
      </c>
      <c r="BM50" s="368">
        <f t="shared" si="19"/>
        <v>0</v>
      </c>
      <c r="BN50" s="368">
        <f t="shared" si="19"/>
        <v>0</v>
      </c>
      <c r="BO50" s="368">
        <f t="shared" si="19"/>
        <v>0</v>
      </c>
      <c r="BP50" s="368">
        <f t="shared" si="19"/>
        <v>0</v>
      </c>
      <c r="BQ50" s="368">
        <f t="shared" si="19"/>
        <v>0</v>
      </c>
      <c r="BR50" s="368">
        <f t="shared" si="19"/>
        <v>0</v>
      </c>
      <c r="BS50" s="368">
        <f t="shared" si="19"/>
        <v>0</v>
      </c>
      <c r="BT50" s="368">
        <f t="shared" si="19"/>
        <v>0</v>
      </c>
      <c r="BU50" s="368">
        <f t="shared" si="19"/>
        <v>0</v>
      </c>
      <c r="BV50" s="368">
        <f t="shared" si="19"/>
        <v>0</v>
      </c>
      <c r="BW50" s="368">
        <f>BW47*BW48</f>
        <v>0</v>
      </c>
      <c r="BX50" s="368">
        <f t="shared" ref="BX50:BY50" si="20">BX47*BX48/1000</f>
        <v>0</v>
      </c>
      <c r="BY50" s="368">
        <f t="shared" si="20"/>
        <v>0</v>
      </c>
      <c r="BZ50" s="368">
        <f>BZ47*BZ48</f>
        <v>0</v>
      </c>
    </row>
    <row r="51" spans="1:78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  <c r="BZ51" s="369">
        <f>ССЫЛКИ!BX3</f>
        <v>8</v>
      </c>
    </row>
    <row r="52" spans="1:78" ht="15.75" customHeight="1">
      <c r="A52" s="572" t="s">
        <v>76</v>
      </c>
      <c r="B52" s="573"/>
      <c r="C52" s="370">
        <f>SUM(D52:BZ52)</f>
        <v>0</v>
      </c>
      <c r="D52" s="371">
        <f t="shared" ref="D52:BX52" si="21">D50*D51</f>
        <v>0</v>
      </c>
      <c r="E52" s="371">
        <f t="shared" si="21"/>
        <v>0</v>
      </c>
      <c r="F52" s="368">
        <f t="shared" si="21"/>
        <v>0</v>
      </c>
      <c r="G52" s="368">
        <f t="shared" si="21"/>
        <v>0</v>
      </c>
      <c r="H52" s="368">
        <f t="shared" si="21"/>
        <v>0</v>
      </c>
      <c r="I52" s="368">
        <f t="shared" si="21"/>
        <v>0</v>
      </c>
      <c r="J52" s="368">
        <f t="shared" si="21"/>
        <v>0</v>
      </c>
      <c r="K52" s="368">
        <f t="shared" si="21"/>
        <v>0</v>
      </c>
      <c r="L52" s="368">
        <f t="shared" si="21"/>
        <v>0</v>
      </c>
      <c r="M52" s="368">
        <f t="shared" si="21"/>
        <v>0</v>
      </c>
      <c r="N52" s="368">
        <f t="shared" si="21"/>
        <v>0</v>
      </c>
      <c r="O52" s="368">
        <f t="shared" si="21"/>
        <v>0</v>
      </c>
      <c r="P52" s="368">
        <f t="shared" si="21"/>
        <v>0</v>
      </c>
      <c r="Q52" s="368">
        <f t="shared" si="21"/>
        <v>0</v>
      </c>
      <c r="R52" s="368">
        <f t="shared" si="21"/>
        <v>0</v>
      </c>
      <c r="S52" s="368">
        <f t="shared" si="21"/>
        <v>0</v>
      </c>
      <c r="T52" s="368">
        <f t="shared" si="21"/>
        <v>0</v>
      </c>
      <c r="U52" s="368">
        <f t="shared" si="21"/>
        <v>0</v>
      </c>
      <c r="V52" s="368">
        <f t="shared" si="21"/>
        <v>0</v>
      </c>
      <c r="W52" s="368">
        <f t="shared" si="21"/>
        <v>0</v>
      </c>
      <c r="X52" s="368">
        <f t="shared" si="21"/>
        <v>0</v>
      </c>
      <c r="Y52" s="368">
        <f t="shared" si="21"/>
        <v>0</v>
      </c>
      <c r="Z52" s="368">
        <f t="shared" si="21"/>
        <v>0</v>
      </c>
      <c r="AA52" s="368">
        <f t="shared" si="21"/>
        <v>0</v>
      </c>
      <c r="AB52" s="368">
        <f t="shared" si="21"/>
        <v>0</v>
      </c>
      <c r="AC52" s="368">
        <f t="shared" si="21"/>
        <v>0</v>
      </c>
      <c r="AD52" s="368">
        <f t="shared" si="21"/>
        <v>0</v>
      </c>
      <c r="AE52" s="368">
        <f t="shared" si="21"/>
        <v>0</v>
      </c>
      <c r="AF52" s="368">
        <f t="shared" si="21"/>
        <v>0</v>
      </c>
      <c r="AG52" s="368">
        <f t="shared" si="21"/>
        <v>0</v>
      </c>
      <c r="AH52" s="368">
        <f t="shared" si="21"/>
        <v>0</v>
      </c>
      <c r="AI52" s="368">
        <f t="shared" si="21"/>
        <v>0</v>
      </c>
      <c r="AJ52" s="368">
        <f t="shared" si="21"/>
        <v>0</v>
      </c>
      <c r="AK52" s="368">
        <f t="shared" si="21"/>
        <v>0</v>
      </c>
      <c r="AL52" s="368">
        <f t="shared" si="21"/>
        <v>0</v>
      </c>
      <c r="AM52" s="368">
        <f t="shared" si="21"/>
        <v>0</v>
      </c>
      <c r="AN52" s="368">
        <f t="shared" si="21"/>
        <v>0</v>
      </c>
      <c r="AO52" s="368">
        <f t="shared" si="21"/>
        <v>0</v>
      </c>
      <c r="AP52" s="368">
        <f t="shared" si="21"/>
        <v>0</v>
      </c>
      <c r="AQ52" s="368">
        <f t="shared" si="21"/>
        <v>0</v>
      </c>
      <c r="AR52" s="368">
        <f t="shared" si="21"/>
        <v>0</v>
      </c>
      <c r="AS52" s="368">
        <f t="shared" si="21"/>
        <v>0</v>
      </c>
      <c r="AT52" s="368">
        <f t="shared" si="21"/>
        <v>0</v>
      </c>
      <c r="AU52" s="368">
        <f t="shared" si="21"/>
        <v>0</v>
      </c>
      <c r="AV52" s="368">
        <f t="shared" si="21"/>
        <v>0</v>
      </c>
      <c r="AW52" s="368">
        <f t="shared" si="21"/>
        <v>0</v>
      </c>
      <c r="AX52" s="368">
        <f t="shared" si="21"/>
        <v>0</v>
      </c>
      <c r="AY52" s="368">
        <f t="shared" si="21"/>
        <v>0</v>
      </c>
      <c r="AZ52" s="368">
        <f t="shared" si="21"/>
        <v>0</v>
      </c>
      <c r="BA52" s="368">
        <f t="shared" si="21"/>
        <v>0</v>
      </c>
      <c r="BB52" s="368">
        <f t="shared" si="21"/>
        <v>0</v>
      </c>
      <c r="BC52" s="368">
        <f t="shared" si="21"/>
        <v>0</v>
      </c>
      <c r="BD52" s="368">
        <f t="shared" si="21"/>
        <v>0</v>
      </c>
      <c r="BE52" s="368">
        <f t="shared" si="21"/>
        <v>0</v>
      </c>
      <c r="BF52" s="368">
        <f t="shared" si="21"/>
        <v>0</v>
      </c>
      <c r="BG52" s="368">
        <f t="shared" si="21"/>
        <v>0</v>
      </c>
      <c r="BH52" s="368">
        <f t="shared" si="21"/>
        <v>0</v>
      </c>
      <c r="BI52" s="368">
        <f t="shared" si="21"/>
        <v>0</v>
      </c>
      <c r="BJ52" s="368">
        <f t="shared" si="21"/>
        <v>0</v>
      </c>
      <c r="BK52" s="368">
        <f t="shared" si="21"/>
        <v>0</v>
      </c>
      <c r="BL52" s="368">
        <f t="shared" si="21"/>
        <v>0</v>
      </c>
      <c r="BM52" s="368">
        <f t="shared" si="21"/>
        <v>0</v>
      </c>
      <c r="BN52" s="368">
        <f t="shared" si="21"/>
        <v>0</v>
      </c>
      <c r="BO52" s="368">
        <f t="shared" si="21"/>
        <v>0</v>
      </c>
      <c r="BP52" s="368">
        <f t="shared" si="21"/>
        <v>0</v>
      </c>
      <c r="BQ52" s="368">
        <f t="shared" si="21"/>
        <v>0</v>
      </c>
      <c r="BR52" s="368">
        <f t="shared" si="21"/>
        <v>0</v>
      </c>
      <c r="BS52" s="368">
        <f t="shared" si="21"/>
        <v>0</v>
      </c>
      <c r="BT52" s="368">
        <f t="shared" si="21"/>
        <v>0</v>
      </c>
      <c r="BU52" s="368">
        <f t="shared" si="21"/>
        <v>0</v>
      </c>
      <c r="BV52" s="368">
        <f t="shared" si="21"/>
        <v>0</v>
      </c>
      <c r="BW52" s="368">
        <f t="shared" si="21"/>
        <v>0</v>
      </c>
      <c r="BX52" s="368">
        <f t="shared" si="21"/>
        <v>0</v>
      </c>
      <c r="BY52" s="368">
        <f t="shared" ref="BY52:BZ52" si="22">BY50*BY51</f>
        <v>0</v>
      </c>
      <c r="BZ52" s="368">
        <f t="shared" si="22"/>
        <v>0</v>
      </c>
    </row>
    <row r="53" spans="1:78" ht="15.75" customHeight="1">
      <c r="A53" s="572" t="s">
        <v>77</v>
      </c>
      <c r="B53" s="573"/>
      <c r="C53" s="372" t="e">
        <f>C52/C49</f>
        <v>#DIV/0!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  <c r="BY53" s="355"/>
      <c r="BZ53" s="355"/>
    </row>
    <row r="54" spans="1:78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</row>
    <row r="55" spans="1:78" ht="13.9" hidden="1" customHeight="1">
      <c r="A55" s="575"/>
      <c r="B55" s="576"/>
      <c r="C55" s="269"/>
      <c r="D55" s="269">
        <f t="shared" ref="D55:K55" si="23">SUM(D39:D45)</f>
        <v>14</v>
      </c>
      <c r="E55" s="269">
        <f t="shared" si="23"/>
        <v>0</v>
      </c>
      <c r="F55" s="269">
        <f t="shared" si="23"/>
        <v>0</v>
      </c>
      <c r="G55" s="269">
        <f t="shared" si="23"/>
        <v>0</v>
      </c>
      <c r="H55" s="269">
        <f t="shared" si="23"/>
        <v>0</v>
      </c>
      <c r="I55" s="269">
        <f t="shared" si="23"/>
        <v>0</v>
      </c>
      <c r="J55" s="269">
        <f t="shared" si="23"/>
        <v>0</v>
      </c>
      <c r="K55" s="269">
        <f t="shared" si="23"/>
        <v>0</v>
      </c>
      <c r="L55" s="269">
        <f>SUM(L39:L45)</f>
        <v>0.4</v>
      </c>
      <c r="M55" s="269">
        <f t="shared" ref="M55:BX55" si="24">SUM(M39:M45)</f>
        <v>1</v>
      </c>
      <c r="N55" s="269">
        <f t="shared" si="24"/>
        <v>2.2999999999999998</v>
      </c>
      <c r="O55" s="269">
        <f t="shared" si="24"/>
        <v>0</v>
      </c>
      <c r="P55" s="269">
        <f t="shared" si="24"/>
        <v>0</v>
      </c>
      <c r="Q55" s="269">
        <f t="shared" si="24"/>
        <v>0</v>
      </c>
      <c r="R55" s="269">
        <f t="shared" si="24"/>
        <v>0</v>
      </c>
      <c r="S55" s="269">
        <f t="shared" si="24"/>
        <v>0</v>
      </c>
      <c r="T55" s="269">
        <f t="shared" si="24"/>
        <v>0</v>
      </c>
      <c r="U55" s="269">
        <f t="shared" si="24"/>
        <v>0</v>
      </c>
      <c r="V55" s="269">
        <f t="shared" si="24"/>
        <v>0</v>
      </c>
      <c r="W55" s="269">
        <f t="shared" si="24"/>
        <v>0</v>
      </c>
      <c r="X55" s="269">
        <f t="shared" si="24"/>
        <v>0</v>
      </c>
      <c r="Y55" s="269">
        <f t="shared" si="24"/>
        <v>0</v>
      </c>
      <c r="Z55" s="269">
        <f t="shared" si="24"/>
        <v>0</v>
      </c>
      <c r="AA55" s="269">
        <f t="shared" si="24"/>
        <v>0</v>
      </c>
      <c r="AB55" s="269">
        <f t="shared" si="24"/>
        <v>0</v>
      </c>
      <c r="AC55" s="269">
        <f t="shared" si="24"/>
        <v>0</v>
      </c>
      <c r="AD55" s="269">
        <f t="shared" si="24"/>
        <v>0</v>
      </c>
      <c r="AE55" s="269">
        <f t="shared" si="24"/>
        <v>0</v>
      </c>
      <c r="AF55" s="269">
        <f t="shared" si="24"/>
        <v>0</v>
      </c>
      <c r="AG55" s="269">
        <f t="shared" si="24"/>
        <v>0</v>
      </c>
      <c r="AH55" s="269">
        <f t="shared" si="24"/>
        <v>0</v>
      </c>
      <c r="AI55" s="269">
        <f t="shared" si="24"/>
        <v>0</v>
      </c>
      <c r="AJ55" s="269">
        <f t="shared" si="24"/>
        <v>0</v>
      </c>
      <c r="AK55" s="269">
        <f t="shared" si="24"/>
        <v>0</v>
      </c>
      <c r="AL55" s="269">
        <f t="shared" si="24"/>
        <v>0</v>
      </c>
      <c r="AM55" s="269">
        <f t="shared" si="24"/>
        <v>0</v>
      </c>
      <c r="AN55" s="269">
        <f t="shared" si="24"/>
        <v>0</v>
      </c>
      <c r="AO55" s="269">
        <f t="shared" si="24"/>
        <v>0</v>
      </c>
      <c r="AP55" s="269">
        <f t="shared" si="24"/>
        <v>0</v>
      </c>
      <c r="AQ55" s="269">
        <f t="shared" si="24"/>
        <v>0</v>
      </c>
      <c r="AR55" s="269">
        <f t="shared" si="24"/>
        <v>0</v>
      </c>
      <c r="AS55" s="269">
        <f t="shared" si="24"/>
        <v>90</v>
      </c>
      <c r="AT55" s="269">
        <f t="shared" si="24"/>
        <v>2</v>
      </c>
      <c r="AU55" s="269">
        <f t="shared" si="24"/>
        <v>0</v>
      </c>
      <c r="AV55" s="269">
        <f t="shared" si="24"/>
        <v>85</v>
      </c>
      <c r="AW55" s="269">
        <f t="shared" si="24"/>
        <v>0</v>
      </c>
      <c r="AX55" s="269">
        <f t="shared" si="24"/>
        <v>0</v>
      </c>
      <c r="AY55" s="269">
        <f t="shared" si="24"/>
        <v>0</v>
      </c>
      <c r="AZ55" s="269">
        <f t="shared" si="24"/>
        <v>0</v>
      </c>
      <c r="BA55" s="269">
        <f t="shared" si="24"/>
        <v>0</v>
      </c>
      <c r="BB55" s="269">
        <f t="shared" si="24"/>
        <v>0</v>
      </c>
      <c r="BC55" s="269">
        <f t="shared" si="24"/>
        <v>0</v>
      </c>
      <c r="BD55" s="269">
        <f t="shared" si="24"/>
        <v>0</v>
      </c>
      <c r="BE55" s="269">
        <f t="shared" si="24"/>
        <v>0</v>
      </c>
      <c r="BF55" s="269">
        <f t="shared" si="24"/>
        <v>0</v>
      </c>
      <c r="BG55" s="269">
        <f t="shared" si="24"/>
        <v>0</v>
      </c>
      <c r="BH55" s="269">
        <f t="shared" si="24"/>
        <v>0</v>
      </c>
      <c r="BI55" s="269">
        <f t="shared" si="24"/>
        <v>0</v>
      </c>
      <c r="BJ55" s="269">
        <f t="shared" si="24"/>
        <v>0</v>
      </c>
      <c r="BK55" s="269">
        <f t="shared" si="24"/>
        <v>0</v>
      </c>
      <c r="BL55" s="269">
        <f t="shared" si="24"/>
        <v>0</v>
      </c>
      <c r="BM55" s="269">
        <f t="shared" si="24"/>
        <v>0</v>
      </c>
      <c r="BN55" s="269">
        <f t="shared" si="24"/>
        <v>0</v>
      </c>
      <c r="BO55" s="269">
        <f t="shared" si="24"/>
        <v>0</v>
      </c>
      <c r="BP55" s="269">
        <f t="shared" si="24"/>
        <v>0</v>
      </c>
      <c r="BQ55" s="269">
        <f t="shared" si="24"/>
        <v>0</v>
      </c>
      <c r="BR55" s="269">
        <f t="shared" si="24"/>
        <v>0</v>
      </c>
      <c r="BS55" s="269">
        <f t="shared" si="24"/>
        <v>90</v>
      </c>
      <c r="BT55" s="269">
        <f t="shared" si="24"/>
        <v>0</v>
      </c>
      <c r="BU55" s="269">
        <f t="shared" si="24"/>
        <v>0</v>
      </c>
      <c r="BV55" s="269">
        <f t="shared" si="24"/>
        <v>0</v>
      </c>
      <c r="BW55" s="269">
        <f t="shared" si="24"/>
        <v>1</v>
      </c>
      <c r="BX55" s="269">
        <f t="shared" si="24"/>
        <v>60</v>
      </c>
      <c r="BY55" s="269">
        <f t="shared" ref="BY55:BZ55" si="25">SUM(BY39:BY45)</f>
        <v>0</v>
      </c>
      <c r="BZ55" s="269">
        <f t="shared" si="25"/>
        <v>1</v>
      </c>
    </row>
    <row r="56" spans="1:78" ht="13.9" hidden="1" customHeight="1">
      <c r="A56" s="577" t="s">
        <v>74</v>
      </c>
      <c r="B56" s="578"/>
      <c r="C56" s="269">
        <f>C57</f>
        <v>0</v>
      </c>
      <c r="D56" s="374">
        <f>C56</f>
        <v>0</v>
      </c>
      <c r="E56" s="374">
        <f t="shared" ref="E56:BP56" si="26">D56</f>
        <v>0</v>
      </c>
      <c r="F56" s="374">
        <f t="shared" si="26"/>
        <v>0</v>
      </c>
      <c r="G56" s="374">
        <f t="shared" si="26"/>
        <v>0</v>
      </c>
      <c r="H56" s="374">
        <f t="shared" si="26"/>
        <v>0</v>
      </c>
      <c r="I56" s="374">
        <f t="shared" si="26"/>
        <v>0</v>
      </c>
      <c r="J56" s="374">
        <f t="shared" si="26"/>
        <v>0</v>
      </c>
      <c r="K56" s="374">
        <f t="shared" si="26"/>
        <v>0</v>
      </c>
      <c r="L56" s="374">
        <f t="shared" si="26"/>
        <v>0</v>
      </c>
      <c r="M56" s="374">
        <f t="shared" si="26"/>
        <v>0</v>
      </c>
      <c r="N56" s="374">
        <f t="shared" si="26"/>
        <v>0</v>
      </c>
      <c r="O56" s="374">
        <f t="shared" si="26"/>
        <v>0</v>
      </c>
      <c r="P56" s="374">
        <f t="shared" si="26"/>
        <v>0</v>
      </c>
      <c r="Q56" s="374">
        <f t="shared" si="26"/>
        <v>0</v>
      </c>
      <c r="R56" s="374">
        <f t="shared" si="26"/>
        <v>0</v>
      </c>
      <c r="S56" s="374">
        <f t="shared" si="26"/>
        <v>0</v>
      </c>
      <c r="T56" s="374">
        <f t="shared" si="26"/>
        <v>0</v>
      </c>
      <c r="U56" s="374">
        <f t="shared" si="26"/>
        <v>0</v>
      </c>
      <c r="V56" s="374">
        <f t="shared" si="26"/>
        <v>0</v>
      </c>
      <c r="W56" s="374">
        <f t="shared" si="26"/>
        <v>0</v>
      </c>
      <c r="X56" s="374">
        <f t="shared" si="26"/>
        <v>0</v>
      </c>
      <c r="Y56" s="374">
        <f t="shared" si="26"/>
        <v>0</v>
      </c>
      <c r="Z56" s="374">
        <f t="shared" si="26"/>
        <v>0</v>
      </c>
      <c r="AA56" s="374">
        <f t="shared" si="26"/>
        <v>0</v>
      </c>
      <c r="AB56" s="374">
        <f t="shared" si="26"/>
        <v>0</v>
      </c>
      <c r="AC56" s="374">
        <f t="shared" si="26"/>
        <v>0</v>
      </c>
      <c r="AD56" s="374">
        <f t="shared" si="26"/>
        <v>0</v>
      </c>
      <c r="AE56" s="374">
        <f t="shared" si="26"/>
        <v>0</v>
      </c>
      <c r="AF56" s="374">
        <f t="shared" si="26"/>
        <v>0</v>
      </c>
      <c r="AG56" s="374">
        <f t="shared" si="26"/>
        <v>0</v>
      </c>
      <c r="AH56" s="374">
        <f t="shared" si="26"/>
        <v>0</v>
      </c>
      <c r="AI56" s="374">
        <f t="shared" si="26"/>
        <v>0</v>
      </c>
      <c r="AJ56" s="374">
        <f t="shared" si="26"/>
        <v>0</v>
      </c>
      <c r="AK56" s="374">
        <f t="shared" si="26"/>
        <v>0</v>
      </c>
      <c r="AL56" s="374">
        <f t="shared" si="26"/>
        <v>0</v>
      </c>
      <c r="AM56" s="374">
        <f t="shared" si="26"/>
        <v>0</v>
      </c>
      <c r="AN56" s="374">
        <f t="shared" si="26"/>
        <v>0</v>
      </c>
      <c r="AO56" s="374">
        <f t="shared" si="26"/>
        <v>0</v>
      </c>
      <c r="AP56" s="374">
        <f t="shared" si="26"/>
        <v>0</v>
      </c>
      <c r="AQ56" s="374">
        <f t="shared" si="26"/>
        <v>0</v>
      </c>
      <c r="AR56" s="374">
        <f t="shared" si="26"/>
        <v>0</v>
      </c>
      <c r="AS56" s="374">
        <f t="shared" si="26"/>
        <v>0</v>
      </c>
      <c r="AT56" s="374">
        <f t="shared" si="26"/>
        <v>0</v>
      </c>
      <c r="AU56" s="374">
        <f t="shared" si="26"/>
        <v>0</v>
      </c>
      <c r="AV56" s="374">
        <f t="shared" si="26"/>
        <v>0</v>
      </c>
      <c r="AW56" s="374">
        <f t="shared" si="26"/>
        <v>0</v>
      </c>
      <c r="AX56" s="374">
        <f t="shared" si="26"/>
        <v>0</v>
      </c>
      <c r="AY56" s="374">
        <f t="shared" si="26"/>
        <v>0</v>
      </c>
      <c r="AZ56" s="374">
        <f t="shared" si="26"/>
        <v>0</v>
      </c>
      <c r="BA56" s="374">
        <f t="shared" si="26"/>
        <v>0</v>
      </c>
      <c r="BB56" s="374">
        <f t="shared" si="26"/>
        <v>0</v>
      </c>
      <c r="BC56" s="374">
        <f t="shared" si="26"/>
        <v>0</v>
      </c>
      <c r="BD56" s="374">
        <f t="shared" si="26"/>
        <v>0</v>
      </c>
      <c r="BE56" s="374">
        <f t="shared" si="26"/>
        <v>0</v>
      </c>
      <c r="BF56" s="374">
        <f t="shared" si="26"/>
        <v>0</v>
      </c>
      <c r="BG56" s="374">
        <f t="shared" si="26"/>
        <v>0</v>
      </c>
      <c r="BH56" s="374">
        <f t="shared" si="26"/>
        <v>0</v>
      </c>
      <c r="BI56" s="374">
        <f t="shared" si="26"/>
        <v>0</v>
      </c>
      <c r="BJ56" s="374">
        <f t="shared" si="26"/>
        <v>0</v>
      </c>
      <c r="BK56" s="374">
        <f t="shared" si="26"/>
        <v>0</v>
      </c>
      <c r="BL56" s="374">
        <f t="shared" si="26"/>
        <v>0</v>
      </c>
      <c r="BM56" s="374">
        <f t="shared" si="26"/>
        <v>0</v>
      </c>
      <c r="BN56" s="374">
        <f t="shared" si="26"/>
        <v>0</v>
      </c>
      <c r="BO56" s="374">
        <f t="shared" si="26"/>
        <v>0</v>
      </c>
      <c r="BP56" s="374">
        <f t="shared" si="26"/>
        <v>0</v>
      </c>
      <c r="BQ56" s="374">
        <f t="shared" ref="BQ56:BZ56" si="27">BP56</f>
        <v>0</v>
      </c>
      <c r="BR56" s="374">
        <f t="shared" si="27"/>
        <v>0</v>
      </c>
      <c r="BS56" s="374">
        <f t="shared" si="27"/>
        <v>0</v>
      </c>
      <c r="BT56" s="374">
        <f t="shared" si="27"/>
        <v>0</v>
      </c>
      <c r="BU56" s="374">
        <f t="shared" si="27"/>
        <v>0</v>
      </c>
      <c r="BV56" s="374">
        <f t="shared" si="27"/>
        <v>0</v>
      </c>
      <c r="BW56" s="374">
        <f t="shared" si="27"/>
        <v>0</v>
      </c>
      <c r="BX56" s="374">
        <f t="shared" si="27"/>
        <v>0</v>
      </c>
      <c r="BY56" s="374">
        <f t="shared" si="27"/>
        <v>0</v>
      </c>
      <c r="BZ56" s="374">
        <f t="shared" si="27"/>
        <v>0</v>
      </c>
    </row>
    <row r="57" spans="1:78" ht="21" hidden="1" customHeight="1">
      <c r="A57" s="579" t="s">
        <v>138</v>
      </c>
      <c r="B57" s="580"/>
      <c r="C57" s="343">
        <f>VLOOKUP(B4,Общее_количество_учащихся,3,FALSE)</f>
        <v>0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375"/>
      <c r="BZ57" s="375"/>
    </row>
    <row r="58" spans="1:78" ht="14.45" hidden="1" customHeight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8">H55*H56/1000</f>
        <v>0</v>
      </c>
      <c r="I58" s="376">
        <f t="shared" si="28"/>
        <v>0</v>
      </c>
      <c r="J58" s="377">
        <f t="shared" si="28"/>
        <v>0</v>
      </c>
      <c r="K58" s="377">
        <f>K55*K56</f>
        <v>0</v>
      </c>
      <c r="L58" s="377">
        <f>L55*L56/1000</f>
        <v>0</v>
      </c>
      <c r="M58" s="377">
        <f t="shared" si="28"/>
        <v>0</v>
      </c>
      <c r="N58" s="377">
        <f t="shared" si="28"/>
        <v>0</v>
      </c>
      <c r="O58" s="377">
        <f t="shared" si="28"/>
        <v>0</v>
      </c>
      <c r="P58" s="377">
        <f t="shared" si="28"/>
        <v>0</v>
      </c>
      <c r="Q58" s="377">
        <f>Q55*Q56</f>
        <v>0</v>
      </c>
      <c r="R58" s="377">
        <f t="shared" si="28"/>
        <v>0</v>
      </c>
      <c r="S58" s="377">
        <f>S55*S56</f>
        <v>0</v>
      </c>
      <c r="T58" s="377">
        <f t="shared" si="28"/>
        <v>0</v>
      </c>
      <c r="U58" s="377">
        <f t="shared" si="28"/>
        <v>0</v>
      </c>
      <c r="V58" s="377">
        <f t="shared" si="28"/>
        <v>0</v>
      </c>
      <c r="W58" s="377">
        <f t="shared" si="28"/>
        <v>0</v>
      </c>
      <c r="X58" s="377">
        <f t="shared" si="28"/>
        <v>0</v>
      </c>
      <c r="Y58" s="377">
        <f t="shared" si="28"/>
        <v>0</v>
      </c>
      <c r="Z58" s="377">
        <f t="shared" si="28"/>
        <v>0</v>
      </c>
      <c r="AA58" s="377">
        <f t="shared" si="28"/>
        <v>0</v>
      </c>
      <c r="AB58" s="377">
        <f t="shared" si="28"/>
        <v>0</v>
      </c>
      <c r="AC58" s="377">
        <f t="shared" si="28"/>
        <v>0</v>
      </c>
      <c r="AD58" s="377">
        <f t="shared" si="28"/>
        <v>0</v>
      </c>
      <c r="AE58" s="377">
        <f t="shared" si="28"/>
        <v>0</v>
      </c>
      <c r="AF58" s="377">
        <f t="shared" si="28"/>
        <v>0</v>
      </c>
      <c r="AG58" s="377">
        <f t="shared" si="28"/>
        <v>0</v>
      </c>
      <c r="AH58" s="377">
        <f t="shared" si="28"/>
        <v>0</v>
      </c>
      <c r="AI58" s="377">
        <f t="shared" si="28"/>
        <v>0</v>
      </c>
      <c r="AJ58" s="377">
        <f t="shared" si="28"/>
        <v>0</v>
      </c>
      <c r="AK58" s="377">
        <f t="shared" si="28"/>
        <v>0</v>
      </c>
      <c r="AL58" s="377">
        <f t="shared" si="28"/>
        <v>0</v>
      </c>
      <c r="AM58" s="377">
        <f t="shared" si="28"/>
        <v>0</v>
      </c>
      <c r="AN58" s="377">
        <f t="shared" si="28"/>
        <v>0</v>
      </c>
      <c r="AO58" s="377">
        <f t="shared" si="28"/>
        <v>0</v>
      </c>
      <c r="AP58" s="377">
        <f t="shared" si="28"/>
        <v>0</v>
      </c>
      <c r="AQ58" s="377">
        <f t="shared" si="28"/>
        <v>0</v>
      </c>
      <c r="AR58" s="377">
        <f t="shared" si="28"/>
        <v>0</v>
      </c>
      <c r="AS58" s="377">
        <f t="shared" si="28"/>
        <v>0</v>
      </c>
      <c r="AT58" s="377">
        <f t="shared" si="28"/>
        <v>0</v>
      </c>
      <c r="AU58" s="377">
        <f t="shared" si="28"/>
        <v>0</v>
      </c>
      <c r="AV58" s="377">
        <f t="shared" si="28"/>
        <v>0</v>
      </c>
      <c r="AW58" s="377">
        <f t="shared" si="28"/>
        <v>0</v>
      </c>
      <c r="AX58" s="377">
        <f t="shared" si="28"/>
        <v>0</v>
      </c>
      <c r="AY58" s="377">
        <f t="shared" si="28"/>
        <v>0</v>
      </c>
      <c r="AZ58" s="377">
        <f t="shared" si="28"/>
        <v>0</v>
      </c>
      <c r="BA58" s="377">
        <f t="shared" si="28"/>
        <v>0</v>
      </c>
      <c r="BB58" s="377">
        <f t="shared" si="28"/>
        <v>0</v>
      </c>
      <c r="BC58" s="377">
        <f t="shared" si="28"/>
        <v>0</v>
      </c>
      <c r="BD58" s="377">
        <f t="shared" si="28"/>
        <v>0</v>
      </c>
      <c r="BE58" s="377">
        <f t="shared" si="28"/>
        <v>0</v>
      </c>
      <c r="BF58" s="377">
        <f t="shared" si="28"/>
        <v>0</v>
      </c>
      <c r="BG58" s="377">
        <f t="shared" si="28"/>
        <v>0</v>
      </c>
      <c r="BH58" s="377">
        <f>BH55*BH56</f>
        <v>0</v>
      </c>
      <c r="BI58" s="377">
        <f t="shared" si="28"/>
        <v>0</v>
      </c>
      <c r="BJ58" s="377">
        <f t="shared" si="28"/>
        <v>0</v>
      </c>
      <c r="BK58" s="377">
        <f t="shared" si="28"/>
        <v>0</v>
      </c>
      <c r="BL58" s="377">
        <f t="shared" si="28"/>
        <v>0</v>
      </c>
      <c r="BM58" s="377">
        <f t="shared" si="28"/>
        <v>0</v>
      </c>
      <c r="BN58" s="377">
        <f t="shared" si="28"/>
        <v>0</v>
      </c>
      <c r="BO58" s="377">
        <f t="shared" si="28"/>
        <v>0</v>
      </c>
      <c r="BP58" s="377">
        <f t="shared" si="28"/>
        <v>0</v>
      </c>
      <c r="BQ58" s="377">
        <f t="shared" si="28"/>
        <v>0</v>
      </c>
      <c r="BR58" s="377">
        <f t="shared" si="28"/>
        <v>0</v>
      </c>
      <c r="BS58" s="377">
        <f t="shared" si="28"/>
        <v>0</v>
      </c>
      <c r="BT58" s="377">
        <f t="shared" ref="BT58:BY58" si="29">BT55*BT56/1000</f>
        <v>0</v>
      </c>
      <c r="BU58" s="377">
        <f t="shared" si="29"/>
        <v>0</v>
      </c>
      <c r="BV58" s="377">
        <f t="shared" si="29"/>
        <v>0</v>
      </c>
      <c r="BW58" s="377">
        <f>BW55*BW56</f>
        <v>0</v>
      </c>
      <c r="BX58" s="377">
        <f t="shared" si="29"/>
        <v>0</v>
      </c>
      <c r="BY58" s="377">
        <f t="shared" si="29"/>
        <v>0</v>
      </c>
      <c r="BZ58" s="377">
        <f>BZ55*BZ56</f>
        <v>0</v>
      </c>
    </row>
    <row r="59" spans="1:78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369">
        <f>ССЫЛКИ!BW3</f>
        <v>210</v>
      </c>
      <c r="BZ59" s="369">
        <f>ССЫЛКИ!BX3</f>
        <v>8</v>
      </c>
    </row>
    <row r="60" spans="1:78" ht="13.9" hidden="1" customHeight="1">
      <c r="A60" s="572" t="s">
        <v>76</v>
      </c>
      <c r="B60" s="573"/>
      <c r="C60" s="378">
        <f>SUM(D60:BZ60)</f>
        <v>0</v>
      </c>
      <c r="D60" s="371">
        <f>D58*D59</f>
        <v>0</v>
      </c>
      <c r="E60" s="371">
        <f t="shared" ref="E60:BP60" si="30">E58*E59</f>
        <v>0</v>
      </c>
      <c r="F60" s="368">
        <f>F58*F59</f>
        <v>0</v>
      </c>
      <c r="G60" s="368">
        <f t="shared" si="30"/>
        <v>0</v>
      </c>
      <c r="H60" s="368">
        <f t="shared" si="30"/>
        <v>0</v>
      </c>
      <c r="I60" s="368">
        <f t="shared" si="30"/>
        <v>0</v>
      </c>
      <c r="J60" s="368">
        <f t="shared" si="30"/>
        <v>0</v>
      </c>
      <c r="K60" s="379">
        <f t="shared" si="30"/>
        <v>0</v>
      </c>
      <c r="L60" s="379">
        <f t="shared" si="30"/>
        <v>0</v>
      </c>
      <c r="M60" s="379">
        <f t="shared" si="30"/>
        <v>0</v>
      </c>
      <c r="N60" s="379">
        <f t="shared" si="30"/>
        <v>0</v>
      </c>
      <c r="O60" s="379">
        <f t="shared" si="30"/>
        <v>0</v>
      </c>
      <c r="P60" s="379">
        <f t="shared" si="30"/>
        <v>0</v>
      </c>
      <c r="Q60" s="379">
        <f t="shared" si="30"/>
        <v>0</v>
      </c>
      <c r="R60" s="379">
        <f t="shared" si="30"/>
        <v>0</v>
      </c>
      <c r="S60" s="379">
        <f t="shared" si="30"/>
        <v>0</v>
      </c>
      <c r="T60" s="379">
        <f t="shared" si="30"/>
        <v>0</v>
      </c>
      <c r="U60" s="379">
        <f t="shared" si="30"/>
        <v>0</v>
      </c>
      <c r="V60" s="379">
        <f t="shared" si="30"/>
        <v>0</v>
      </c>
      <c r="W60" s="379">
        <f t="shared" si="30"/>
        <v>0</v>
      </c>
      <c r="X60" s="379">
        <f t="shared" si="30"/>
        <v>0</v>
      </c>
      <c r="Y60" s="379">
        <f t="shared" si="30"/>
        <v>0</v>
      </c>
      <c r="Z60" s="379">
        <f t="shared" si="30"/>
        <v>0</v>
      </c>
      <c r="AA60" s="379">
        <f t="shared" si="30"/>
        <v>0</v>
      </c>
      <c r="AB60" s="379">
        <f t="shared" si="30"/>
        <v>0</v>
      </c>
      <c r="AC60" s="379">
        <f t="shared" si="30"/>
        <v>0</v>
      </c>
      <c r="AD60" s="379">
        <f t="shared" si="30"/>
        <v>0</v>
      </c>
      <c r="AE60" s="379">
        <f t="shared" si="30"/>
        <v>0</v>
      </c>
      <c r="AF60" s="379">
        <f t="shared" si="30"/>
        <v>0</v>
      </c>
      <c r="AG60" s="379">
        <f t="shared" si="30"/>
        <v>0</v>
      </c>
      <c r="AH60" s="379">
        <f t="shared" si="30"/>
        <v>0</v>
      </c>
      <c r="AI60" s="379">
        <f t="shared" si="30"/>
        <v>0</v>
      </c>
      <c r="AJ60" s="379">
        <f t="shared" si="30"/>
        <v>0</v>
      </c>
      <c r="AK60" s="379">
        <f t="shared" si="30"/>
        <v>0</v>
      </c>
      <c r="AL60" s="379">
        <f t="shared" si="30"/>
        <v>0</v>
      </c>
      <c r="AM60" s="379">
        <f t="shared" si="30"/>
        <v>0</v>
      </c>
      <c r="AN60" s="379">
        <f t="shared" si="30"/>
        <v>0</v>
      </c>
      <c r="AO60" s="379">
        <f t="shared" si="30"/>
        <v>0</v>
      </c>
      <c r="AP60" s="379">
        <f t="shared" si="30"/>
        <v>0</v>
      </c>
      <c r="AQ60" s="379">
        <f t="shared" si="30"/>
        <v>0</v>
      </c>
      <c r="AR60" s="379">
        <f t="shared" si="30"/>
        <v>0</v>
      </c>
      <c r="AS60" s="379">
        <f t="shared" si="30"/>
        <v>0</v>
      </c>
      <c r="AT60" s="379">
        <f t="shared" si="30"/>
        <v>0</v>
      </c>
      <c r="AU60" s="379">
        <f t="shared" si="30"/>
        <v>0</v>
      </c>
      <c r="AV60" s="379">
        <f t="shared" si="30"/>
        <v>0</v>
      </c>
      <c r="AW60" s="379">
        <f t="shared" si="30"/>
        <v>0</v>
      </c>
      <c r="AX60" s="379">
        <f t="shared" si="30"/>
        <v>0</v>
      </c>
      <c r="AY60" s="379">
        <f t="shared" si="30"/>
        <v>0</v>
      </c>
      <c r="AZ60" s="379">
        <f t="shared" si="30"/>
        <v>0</v>
      </c>
      <c r="BA60" s="379">
        <f t="shared" si="30"/>
        <v>0</v>
      </c>
      <c r="BB60" s="379">
        <f t="shared" si="30"/>
        <v>0</v>
      </c>
      <c r="BC60" s="379">
        <f t="shared" si="30"/>
        <v>0</v>
      </c>
      <c r="BD60" s="379">
        <f t="shared" si="30"/>
        <v>0</v>
      </c>
      <c r="BE60" s="379">
        <f t="shared" si="30"/>
        <v>0</v>
      </c>
      <c r="BF60" s="379">
        <f t="shared" si="30"/>
        <v>0</v>
      </c>
      <c r="BG60" s="379">
        <f t="shared" si="30"/>
        <v>0</v>
      </c>
      <c r="BH60" s="379">
        <f t="shared" si="30"/>
        <v>0</v>
      </c>
      <c r="BI60" s="379">
        <f t="shared" si="30"/>
        <v>0</v>
      </c>
      <c r="BJ60" s="379">
        <f t="shared" si="30"/>
        <v>0</v>
      </c>
      <c r="BK60" s="379">
        <f t="shared" si="30"/>
        <v>0</v>
      </c>
      <c r="BL60" s="379">
        <f t="shared" si="30"/>
        <v>0</v>
      </c>
      <c r="BM60" s="379">
        <f t="shared" si="30"/>
        <v>0</v>
      </c>
      <c r="BN60" s="379">
        <f t="shared" si="30"/>
        <v>0</v>
      </c>
      <c r="BO60" s="379">
        <f t="shared" si="30"/>
        <v>0</v>
      </c>
      <c r="BP60" s="379">
        <f t="shared" si="30"/>
        <v>0</v>
      </c>
      <c r="BQ60" s="379">
        <f t="shared" ref="BQ60:BW60" si="31">BQ58*BQ59</f>
        <v>0</v>
      </c>
      <c r="BR60" s="379">
        <f t="shared" si="31"/>
        <v>0</v>
      </c>
      <c r="BS60" s="379">
        <f t="shared" si="31"/>
        <v>0</v>
      </c>
      <c r="BT60" s="379">
        <f t="shared" si="31"/>
        <v>0</v>
      </c>
      <c r="BU60" s="379">
        <f t="shared" si="31"/>
        <v>0</v>
      </c>
      <c r="BV60" s="379">
        <f>BV58*BV59</f>
        <v>0</v>
      </c>
      <c r="BW60" s="379">
        <f t="shared" si="31"/>
        <v>0</v>
      </c>
      <c r="BX60" s="379">
        <f>BX58*BX59</f>
        <v>0</v>
      </c>
      <c r="BY60" s="379">
        <f t="shared" ref="BY60:BZ60" si="32">BY58*BY59</f>
        <v>0</v>
      </c>
      <c r="BZ60" s="379">
        <f t="shared" si="32"/>
        <v>0</v>
      </c>
    </row>
    <row r="61" spans="1:78" ht="13.9" hidden="1" customHeight="1">
      <c r="A61" s="572" t="s">
        <v>77</v>
      </c>
      <c r="B61" s="574"/>
      <c r="C61" s="380" t="e">
        <f>C60/C57</f>
        <v>#DIV/0!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8" ht="13.9" hidden="1" customHeight="1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8" ht="15.75" customHeight="1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8" ht="15.75" customHeight="1">
      <c r="A64" s="340"/>
      <c r="B64" s="271" t="s">
        <v>78</v>
      </c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340"/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40"/>
      <c r="T65" s="340"/>
      <c r="U65" s="340"/>
      <c r="V65" s="340"/>
      <c r="W65" s="340"/>
      <c r="X65" s="340"/>
      <c r="Y65" s="340"/>
      <c r="Z65" s="340"/>
      <c r="AA65" s="340"/>
      <c r="AB65" s="340"/>
      <c r="AC65" s="340"/>
      <c r="AD65" s="340"/>
      <c r="AE65" s="340"/>
      <c r="AF65" s="340"/>
      <c r="AG65" s="340"/>
      <c r="AH65" s="340"/>
      <c r="AI65" s="340"/>
      <c r="AJ65" s="340"/>
      <c r="AK65" s="340"/>
      <c r="AL65" s="340"/>
      <c r="AM65" s="340"/>
      <c r="AN65" s="340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</row>
    <row r="66" spans="1:76" ht="15.75" customHeight="1">
      <c r="A66" s="340"/>
      <c r="B66" s="271" t="s">
        <v>79</v>
      </c>
      <c r="C66" s="271"/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  <c r="W66" s="271"/>
      <c r="X66" s="271"/>
      <c r="Y66" s="271"/>
      <c r="Z66" s="271"/>
      <c r="AA66" s="271"/>
      <c r="AB66" s="271"/>
      <c r="AC66" s="271"/>
      <c r="AD66" s="271"/>
      <c r="AE66" s="271"/>
      <c r="AF66" s="271"/>
      <c r="AG66" s="271"/>
      <c r="AH66" s="271"/>
      <c r="AI66" s="271"/>
      <c r="AJ66" s="271"/>
      <c r="AK66" s="271"/>
      <c r="AL66" s="271"/>
      <c r="AM66" s="271"/>
      <c r="AN66" s="271"/>
      <c r="AO66" s="340"/>
      <c r="AP66" s="340"/>
      <c r="AQ66" s="340"/>
      <c r="AR66" s="340"/>
      <c r="AS66" s="340"/>
      <c r="AT66" s="340"/>
      <c r="AU66" s="340"/>
      <c r="AV66" s="340"/>
      <c r="AW66" s="340"/>
      <c r="AX66" s="340"/>
      <c r="AY66" s="340"/>
      <c r="AZ66" s="340"/>
      <c r="BA66" s="340"/>
      <c r="BB66" s="340"/>
      <c r="BC66" s="340"/>
      <c r="BD66" s="340"/>
      <c r="BE66" s="340"/>
      <c r="BF66" s="340"/>
      <c r="BG66" s="340"/>
      <c r="BH66" s="340"/>
      <c r="BI66" s="340"/>
      <c r="BJ66" s="340"/>
      <c r="BK66" s="340"/>
      <c r="BL66" s="340"/>
      <c r="BM66" s="340"/>
      <c r="BN66" s="340"/>
      <c r="BO66" s="340"/>
      <c r="BP66" s="340"/>
      <c r="BQ66" s="340"/>
      <c r="BR66" s="340"/>
      <c r="BS66" s="340"/>
      <c r="BT66" s="340"/>
      <c r="BU66" s="340"/>
      <c r="BV66" s="340"/>
      <c r="BW66" s="340"/>
      <c r="BX66" s="340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3:B13"/>
    <mergeCell ref="A12:B12"/>
    <mergeCell ref="A8:B8"/>
    <mergeCell ref="A6:B7"/>
    <mergeCell ref="D6:BX6"/>
    <mergeCell ref="A9:B9"/>
    <mergeCell ref="A10:B10"/>
    <mergeCell ref="A11:B11"/>
    <mergeCell ref="A1:BK1"/>
    <mergeCell ref="A2:BK2"/>
    <mergeCell ref="B3:BK3"/>
    <mergeCell ref="C4:BX4"/>
    <mergeCell ref="L5:AB5"/>
    <mergeCell ref="A22:B22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14:B14"/>
    <mergeCell ref="A15:B15"/>
    <mergeCell ref="A16:B16"/>
    <mergeCell ref="A17:B17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9" defaultRowHeight="15" customHeight="1"/>
  <cols>
    <col min="1" max="1" width="28.75" style="280" customWidth="1"/>
    <col min="2" max="2" width="3.5" style="280" customWidth="1"/>
    <col min="3" max="3" width="8" style="280" customWidth="1"/>
    <col min="4" max="7" width="4.5" style="280" hidden="1" customWidth="1"/>
    <col min="8" max="9" width="4.875" style="280" hidden="1" customWidth="1"/>
    <col min="10" max="10" width="7.25" style="280" customWidth="1"/>
    <col min="11" max="11" width="4.5" style="280" hidden="1" customWidth="1"/>
    <col min="12" max="12" width="8.375" style="280" bestFit="1" customWidth="1"/>
    <col min="13" max="13" width="4.5" style="280" hidden="1" customWidth="1"/>
    <col min="14" max="14" width="7.375" style="280" bestFit="1" customWidth="1"/>
    <col min="15" max="16" width="4.875" style="280" hidden="1" customWidth="1"/>
    <col min="17" max="17" width="8.25" style="280" customWidth="1"/>
    <col min="18" max="18" width="4.875" style="280" hidden="1" customWidth="1"/>
    <col min="19" max="19" width="4.5" style="280" hidden="1" customWidth="1"/>
    <col min="20" max="20" width="4.875" style="280" hidden="1" customWidth="1"/>
    <col min="21" max="22" width="4.375" style="280" hidden="1" customWidth="1"/>
    <col min="23" max="23" width="8.125" style="280" customWidth="1"/>
    <col min="24" max="26" width="4.5" style="280" hidden="1" customWidth="1"/>
    <col min="27" max="27" width="8.25" style="280" customWidth="1"/>
    <col min="28" max="28" width="4.5" style="280" hidden="1" customWidth="1"/>
    <col min="29" max="29" width="4.875" style="280" hidden="1" customWidth="1"/>
    <col min="30" max="31" width="4.5" style="280" hidden="1" customWidth="1"/>
    <col min="32" max="37" width="4.25" style="280" hidden="1" customWidth="1"/>
    <col min="38" max="38" width="8.125" style="280" customWidth="1"/>
    <col min="39" max="41" width="4.25" style="280" hidden="1" customWidth="1"/>
    <col min="42" max="44" width="4.5" style="280" hidden="1" customWidth="1"/>
    <col min="45" max="45" width="4.25" style="280" hidden="1" customWidth="1"/>
    <col min="46" max="46" width="8.125" style="280" customWidth="1"/>
    <col min="47" max="48" width="4.25" style="280" hidden="1" customWidth="1"/>
    <col min="49" max="52" width="4.5" style="280" hidden="1" customWidth="1"/>
    <col min="53" max="53" width="8.125" style="280" customWidth="1"/>
    <col min="54" max="58" width="4.5" style="280" hidden="1" customWidth="1"/>
    <col min="59" max="59" width="4.25" style="280" hidden="1" customWidth="1"/>
    <col min="60" max="60" width="9" style="280" customWidth="1"/>
    <col min="61" max="61" width="4.25" style="280" hidden="1" customWidth="1"/>
    <col min="62" max="62" width="8.125" style="280" customWidth="1"/>
    <col min="63" max="64" width="7.125" style="280" customWidth="1"/>
    <col min="65" max="67" width="4.25" style="280" hidden="1" customWidth="1"/>
    <col min="68" max="73" width="4.5" style="280" hidden="1" customWidth="1"/>
    <col min="74" max="75" width="4.25" style="280" hidden="1" customWidth="1"/>
    <col min="76" max="76" width="8.125" style="280" customWidth="1"/>
    <col min="77" max="77" width="3.875" style="280" hidden="1" customWidth="1"/>
    <col min="78" max="78" width="4.25" style="280" hidden="1" customWidth="1"/>
    <col min="79" max="79" width="8" style="280" customWidth="1"/>
    <col min="80" max="16384" width="9" style="280"/>
  </cols>
  <sheetData>
    <row r="1" spans="1:79" ht="18.75">
      <c r="A1" s="520"/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D2" s="521"/>
      <c r="AE2" s="521"/>
      <c r="AF2" s="521"/>
      <c r="AG2" s="521"/>
      <c r="AH2" s="521"/>
      <c r="AI2" s="521"/>
      <c r="AJ2" s="521"/>
      <c r="AK2" s="521"/>
      <c r="AL2" s="521"/>
      <c r="AM2" s="521"/>
      <c r="AN2" s="521"/>
      <c r="AO2" s="521"/>
      <c r="AP2" s="521"/>
      <c r="AQ2" s="521"/>
      <c r="AR2" s="521"/>
      <c r="AS2" s="521"/>
      <c r="AT2" s="521"/>
      <c r="AU2" s="521"/>
      <c r="AV2" s="521"/>
      <c r="AW2" s="521"/>
      <c r="AX2" s="521"/>
      <c r="AY2" s="521"/>
      <c r="AZ2" s="521"/>
      <c r="BA2" s="521"/>
      <c r="BB2" s="521"/>
      <c r="BC2" s="521"/>
      <c r="BD2" s="521"/>
      <c r="BE2" s="521"/>
      <c r="BF2" s="521"/>
      <c r="BG2" s="521"/>
      <c r="BH2" s="521"/>
      <c r="BI2" s="521"/>
      <c r="BJ2" s="521"/>
      <c r="BK2" s="5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522"/>
      <c r="AR3" s="522"/>
      <c r="AS3" s="522"/>
      <c r="AT3" s="522"/>
      <c r="AU3" s="522"/>
      <c r="AV3" s="522"/>
      <c r="AW3" s="522"/>
      <c r="AX3" s="522"/>
      <c r="AY3" s="522"/>
      <c r="AZ3" s="522"/>
      <c r="BA3" s="522"/>
      <c r="BB3" s="522"/>
      <c r="BC3" s="522"/>
      <c r="BD3" s="522"/>
      <c r="BE3" s="522"/>
      <c r="BF3" s="522"/>
      <c r="BG3" s="522"/>
      <c r="BH3" s="522"/>
      <c r="BI3" s="522"/>
      <c r="BJ3" s="522"/>
      <c r="BK3" s="52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  <c r="AV4" s="523"/>
      <c r="AW4" s="523"/>
      <c r="AX4" s="523"/>
      <c r="AY4" s="523"/>
      <c r="AZ4" s="523"/>
      <c r="BA4" s="523"/>
      <c r="BB4" s="523"/>
      <c r="BC4" s="523"/>
      <c r="BD4" s="523"/>
      <c r="BE4" s="523"/>
      <c r="BF4" s="523"/>
      <c r="BG4" s="523"/>
      <c r="BH4" s="523"/>
      <c r="BI4" s="523"/>
      <c r="BJ4" s="523"/>
      <c r="BK4" s="523"/>
      <c r="BL4" s="523"/>
      <c r="BM4" s="523"/>
      <c r="BN4" s="523"/>
      <c r="BO4" s="523"/>
      <c r="BP4" s="523"/>
      <c r="BQ4" s="523"/>
      <c r="BR4" s="523"/>
      <c r="BS4" s="523"/>
      <c r="BT4" s="523"/>
      <c r="BU4" s="523"/>
      <c r="BV4" s="523"/>
      <c r="BW4" s="523"/>
      <c r="BX4" s="523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528"/>
      <c r="M5" s="528"/>
      <c r="N5" s="528"/>
      <c r="O5" s="528"/>
      <c r="P5" s="528"/>
      <c r="Q5" s="528"/>
      <c r="R5" s="528"/>
      <c r="S5" s="528"/>
      <c r="T5" s="528"/>
      <c r="U5" s="528"/>
      <c r="V5" s="528"/>
      <c r="W5" s="528"/>
      <c r="X5" s="528"/>
      <c r="Y5" s="528"/>
      <c r="Z5" s="528"/>
      <c r="AA5" s="528"/>
      <c r="AB5" s="528"/>
      <c r="AC5" s="1"/>
      <c r="AD5" s="27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524"/>
      <c r="B6" s="525"/>
      <c r="C6" s="13"/>
      <c r="D6" s="529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0"/>
      <c r="AF6" s="530"/>
      <c r="AG6" s="530"/>
      <c r="AH6" s="530"/>
      <c r="AI6" s="530"/>
      <c r="AJ6" s="530"/>
      <c r="AK6" s="530"/>
      <c r="AL6" s="530"/>
      <c r="AM6" s="530"/>
      <c r="AN6" s="530"/>
      <c r="AO6" s="530"/>
      <c r="AP6" s="530"/>
      <c r="AQ6" s="530"/>
      <c r="AR6" s="530"/>
      <c r="AS6" s="530"/>
      <c r="AT6" s="530"/>
      <c r="AU6" s="530"/>
      <c r="AV6" s="530"/>
      <c r="AW6" s="530"/>
      <c r="AX6" s="530"/>
      <c r="AY6" s="530"/>
      <c r="AZ6" s="530"/>
      <c r="BA6" s="530"/>
      <c r="BB6" s="530"/>
      <c r="BC6" s="530"/>
      <c r="BD6" s="530"/>
      <c r="BE6" s="530"/>
      <c r="BF6" s="530"/>
      <c r="BG6" s="530"/>
      <c r="BH6" s="530"/>
      <c r="BI6" s="530"/>
      <c r="BJ6" s="530"/>
      <c r="BK6" s="530"/>
      <c r="BL6" s="530"/>
      <c r="BM6" s="530"/>
      <c r="BN6" s="530"/>
      <c r="BO6" s="530"/>
      <c r="BP6" s="530"/>
      <c r="BQ6" s="530"/>
      <c r="BR6" s="530"/>
      <c r="BS6" s="530"/>
      <c r="BT6" s="530"/>
      <c r="BU6" s="530"/>
      <c r="BV6" s="530"/>
      <c r="BW6" s="530"/>
      <c r="BX6" s="530"/>
      <c r="BY6" s="1"/>
      <c r="BZ6" s="1"/>
      <c r="CA6" s="1"/>
    </row>
    <row r="7" spans="1:79" ht="159" customHeight="1">
      <c r="A7" s="526"/>
      <c r="B7" s="527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507"/>
      <c r="B14" s="50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507"/>
      <c r="B15" s="50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507"/>
      <c r="B16" s="50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509"/>
      <c r="B17" s="51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511"/>
      <c r="B18" s="512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511"/>
      <c r="B19" s="512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511"/>
      <c r="B20" s="512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511"/>
      <c r="B21" s="512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511"/>
      <c r="B22" s="512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507"/>
      <c r="B28" s="50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509"/>
      <c r="B29" s="510"/>
      <c r="C29" s="1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18"/>
      <c r="BZ29" s="18"/>
      <c r="CA29" s="1"/>
    </row>
    <row r="30" spans="1:79" ht="15.75" customHeight="1" thickBot="1">
      <c r="A30" s="505"/>
      <c r="B30" s="506"/>
      <c r="C30" s="98"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5.75" customHeight="1" thickTop="1">
      <c r="A31" s="511"/>
      <c r="B31" s="512"/>
      <c r="C31" s="20"/>
      <c r="D31" s="97"/>
      <c r="E31" s="97"/>
      <c r="F31" s="97"/>
      <c r="G31" s="97"/>
      <c r="H31" s="97"/>
      <c r="I31" s="97"/>
      <c r="J31" s="97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"/>
    </row>
    <row r="32" spans="1:79" ht="15.75" customHeight="1">
      <c r="A32" s="511"/>
      <c r="B32" s="512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511"/>
      <c r="B33" s="512"/>
      <c r="C33" s="94"/>
      <c r="D33" s="26"/>
      <c r="E33" s="26"/>
      <c r="F33" s="26"/>
      <c r="G33" s="26"/>
      <c r="H33" s="26"/>
      <c r="I33" s="26"/>
      <c r="J33" s="26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"/>
    </row>
    <row r="34" spans="1:79" ht="15.75" customHeight="1">
      <c r="A34" s="511"/>
      <c r="B34" s="519"/>
      <c r="C34" s="9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29"/>
      <c r="B36" s="259" t="s">
        <v>397</v>
      </c>
      <c r="C36" s="230"/>
      <c r="D36" s="230"/>
      <c r="E36" s="230"/>
      <c r="F36" s="230"/>
      <c r="G36" s="609"/>
      <c r="H36" s="609"/>
      <c r="I36" s="609"/>
      <c r="J36" s="609"/>
      <c r="K36" s="609"/>
      <c r="L36" s="609"/>
      <c r="M36" s="609"/>
      <c r="N36" s="609"/>
      <c r="O36" s="609"/>
      <c r="P36" s="609"/>
      <c r="Q36" s="609"/>
      <c r="R36" s="609"/>
      <c r="S36" s="609"/>
      <c r="T36" s="609"/>
      <c r="U36" s="609"/>
      <c r="V36" s="609"/>
      <c r="W36" s="609"/>
      <c r="X36" s="609"/>
      <c r="Y36" s="609"/>
      <c r="Z36" s="609"/>
      <c r="AA36" s="609"/>
      <c r="AB36" s="609"/>
      <c r="AC36" s="229"/>
      <c r="AD36" s="231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32"/>
      <c r="BP36" s="229"/>
      <c r="BQ36" s="230"/>
      <c r="BR36" s="230"/>
      <c r="BS36" s="230"/>
      <c r="BT36" s="230"/>
      <c r="BU36" s="229"/>
      <c r="BV36" s="230"/>
      <c r="BW36" s="230"/>
      <c r="BX36" s="229"/>
      <c r="BY36" s="1"/>
      <c r="BZ36" s="1"/>
      <c r="CA36" s="1"/>
    </row>
    <row r="37" spans="1:79" ht="15.7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1"/>
      <c r="BZ37" s="1"/>
      <c r="CA37" s="1"/>
    </row>
    <row r="38" spans="1:79" ht="207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1"/>
      <c r="BZ38" s="1"/>
      <c r="CA38" s="1"/>
    </row>
    <row r="39" spans="1:79" ht="15.75" customHeight="1">
      <c r="A39" s="531" t="s">
        <v>95</v>
      </c>
      <c r="B39" s="532"/>
      <c r="C39" s="253"/>
      <c r="D39" s="235"/>
      <c r="E39" s="235"/>
      <c r="F39" s="235"/>
      <c r="G39" s="235"/>
      <c r="H39" s="235"/>
      <c r="I39" s="235"/>
      <c r="J39" s="235"/>
      <c r="K39" s="235"/>
      <c r="L39" s="235">
        <v>2.7</v>
      </c>
      <c r="M39" s="235"/>
      <c r="N39" s="235">
        <v>1.95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>
        <v>14</v>
      </c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>
        <v>49</v>
      </c>
      <c r="BB39" s="235"/>
      <c r="BC39" s="235"/>
      <c r="BD39" s="235"/>
      <c r="BE39" s="235"/>
      <c r="BF39" s="235"/>
      <c r="BG39" s="235"/>
      <c r="BH39" s="235"/>
      <c r="BI39" s="235"/>
      <c r="BJ39" s="235">
        <v>56</v>
      </c>
      <c r="BK39" s="235">
        <v>9</v>
      </c>
      <c r="BL39" s="235">
        <v>7</v>
      </c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1"/>
      <c r="BZ39" s="1"/>
      <c r="CA39" s="1"/>
    </row>
    <row r="40" spans="1:79" ht="15.75" customHeight="1">
      <c r="A40" s="533" t="s">
        <v>96</v>
      </c>
      <c r="B40" s="534"/>
      <c r="C40" s="235"/>
      <c r="D40" s="235"/>
      <c r="E40" s="235"/>
      <c r="F40" s="235">
        <v>1</v>
      </c>
      <c r="G40" s="235"/>
      <c r="H40" s="235"/>
      <c r="I40" s="235"/>
      <c r="J40" s="235">
        <v>70</v>
      </c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>
        <v>3</v>
      </c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1"/>
      <c r="BZ40" s="1"/>
      <c r="CA40" s="1"/>
    </row>
    <row r="41" spans="1:79" ht="15.75" customHeight="1">
      <c r="A41" s="501" t="s">
        <v>97</v>
      </c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>
        <v>2</v>
      </c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>
        <v>5</v>
      </c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>
        <v>40</v>
      </c>
      <c r="BP41" s="235"/>
      <c r="BQ41" s="235"/>
      <c r="BR41" s="235"/>
      <c r="BS41" s="235"/>
      <c r="BT41" s="235"/>
      <c r="BU41" s="235"/>
      <c r="BV41" s="235"/>
      <c r="BW41" s="235"/>
      <c r="BX41" s="235"/>
      <c r="BY41" s="1"/>
      <c r="BZ41" s="1"/>
      <c r="CA41" s="1"/>
    </row>
    <row r="42" spans="1:79" ht="15.75" customHeight="1">
      <c r="A42" s="501" t="s">
        <v>61</v>
      </c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1"/>
      <c r="BZ42" s="1"/>
      <c r="CA42" s="1"/>
    </row>
    <row r="43" spans="1:79" ht="15.75" customHeight="1">
      <c r="A43" s="501" t="s">
        <v>98</v>
      </c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>
        <v>90</v>
      </c>
      <c r="BW43" s="235"/>
      <c r="BX43" s="235"/>
      <c r="BY43" s="1"/>
      <c r="BZ43" s="1"/>
      <c r="CA43" s="1"/>
    </row>
    <row r="44" spans="1:79" ht="15.75" customHeight="1">
      <c r="A44" s="501" t="s">
        <v>99</v>
      </c>
      <c r="B44" s="502"/>
      <c r="C44" s="235"/>
      <c r="D44" s="235"/>
      <c r="E44" s="235"/>
      <c r="F44" s="235"/>
      <c r="G44" s="235">
        <v>1</v>
      </c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1"/>
      <c r="BZ44" s="1"/>
      <c r="CA44" s="1"/>
    </row>
    <row r="45" spans="1:79" ht="15.75" customHeight="1">
      <c r="A45" s="501" t="s">
        <v>146</v>
      </c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>
        <v>1.8</v>
      </c>
      <c r="M45" s="235"/>
      <c r="N45" s="235">
        <v>1</v>
      </c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>
        <v>1</v>
      </c>
      <c r="Z45" s="235"/>
      <c r="AA45" s="235"/>
      <c r="AB45" s="235"/>
      <c r="AC45" s="235">
        <v>2.5</v>
      </c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>
        <v>2</v>
      </c>
      <c r="BL45" s="235">
        <v>1</v>
      </c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1"/>
      <c r="BZ45" s="1"/>
      <c r="CA45" s="1"/>
    </row>
    <row r="46" spans="1:79" ht="15.75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1"/>
      <c r="BZ46" s="1"/>
      <c r="CA46" s="1"/>
    </row>
    <row r="47" spans="1:79" ht="15.75" customHeight="1">
      <c r="A47" s="501"/>
      <c r="B47" s="502"/>
      <c r="C47" s="235"/>
      <c r="D47" s="235">
        <f t="shared" ref="D47:BO47" si="0">SUM(D39:D45)</f>
        <v>0</v>
      </c>
      <c r="E47" s="235">
        <f t="shared" si="0"/>
        <v>0</v>
      </c>
      <c r="F47" s="235">
        <f t="shared" si="0"/>
        <v>1</v>
      </c>
      <c r="G47" s="235">
        <f t="shared" si="0"/>
        <v>1</v>
      </c>
      <c r="H47" s="235">
        <f t="shared" si="0"/>
        <v>0</v>
      </c>
      <c r="I47" s="235">
        <f t="shared" si="0"/>
        <v>0</v>
      </c>
      <c r="J47" s="235">
        <f t="shared" si="0"/>
        <v>70</v>
      </c>
      <c r="K47" s="235">
        <f t="shared" si="0"/>
        <v>0</v>
      </c>
      <c r="L47" s="235">
        <f t="shared" si="0"/>
        <v>4.5</v>
      </c>
      <c r="M47" s="235">
        <f t="shared" si="0"/>
        <v>0</v>
      </c>
      <c r="N47" s="235">
        <f t="shared" si="0"/>
        <v>4.95</v>
      </c>
      <c r="O47" s="235">
        <f t="shared" si="0"/>
        <v>0</v>
      </c>
      <c r="P47" s="235">
        <f t="shared" si="0"/>
        <v>0</v>
      </c>
      <c r="Q47" s="235">
        <f t="shared" si="0"/>
        <v>0</v>
      </c>
      <c r="R47" s="235">
        <f t="shared" si="0"/>
        <v>0</v>
      </c>
      <c r="S47" s="235">
        <f t="shared" si="0"/>
        <v>0</v>
      </c>
      <c r="T47" s="235">
        <f t="shared" si="0"/>
        <v>0</v>
      </c>
      <c r="U47" s="235">
        <f t="shared" si="0"/>
        <v>0</v>
      </c>
      <c r="V47" s="235">
        <f t="shared" si="0"/>
        <v>0</v>
      </c>
      <c r="W47" s="235">
        <f t="shared" si="0"/>
        <v>0</v>
      </c>
      <c r="X47" s="235">
        <f t="shared" si="0"/>
        <v>0</v>
      </c>
      <c r="Y47" s="235">
        <f t="shared" si="0"/>
        <v>1</v>
      </c>
      <c r="Z47" s="235">
        <f t="shared" si="0"/>
        <v>0</v>
      </c>
      <c r="AA47" s="235">
        <f t="shared" si="0"/>
        <v>0</v>
      </c>
      <c r="AB47" s="235">
        <f t="shared" si="0"/>
        <v>0</v>
      </c>
      <c r="AC47" s="235">
        <f t="shared" si="0"/>
        <v>2.5</v>
      </c>
      <c r="AD47" s="235">
        <f t="shared" si="0"/>
        <v>0</v>
      </c>
      <c r="AE47" s="235">
        <f t="shared" si="0"/>
        <v>0</v>
      </c>
      <c r="AF47" s="235">
        <f t="shared" si="0"/>
        <v>14</v>
      </c>
      <c r="AG47" s="235">
        <f t="shared" si="0"/>
        <v>0</v>
      </c>
      <c r="AH47" s="235">
        <f t="shared" si="0"/>
        <v>0</v>
      </c>
      <c r="AI47" s="235">
        <f t="shared" si="0"/>
        <v>0</v>
      </c>
      <c r="AJ47" s="235">
        <f t="shared" si="0"/>
        <v>0</v>
      </c>
      <c r="AK47" s="235">
        <f t="shared" si="0"/>
        <v>0</v>
      </c>
      <c r="AL47" s="235">
        <f t="shared" si="0"/>
        <v>0</v>
      </c>
      <c r="AM47" s="235">
        <f t="shared" si="0"/>
        <v>0</v>
      </c>
      <c r="AN47" s="235">
        <f t="shared" si="0"/>
        <v>0</v>
      </c>
      <c r="AO47" s="235">
        <f t="shared" si="0"/>
        <v>0</v>
      </c>
      <c r="AP47" s="235">
        <f t="shared" si="0"/>
        <v>0</v>
      </c>
      <c r="AQ47" s="235">
        <f t="shared" si="0"/>
        <v>0</v>
      </c>
      <c r="AR47" s="235">
        <f t="shared" si="0"/>
        <v>0</v>
      </c>
      <c r="AS47" s="235">
        <f t="shared" si="0"/>
        <v>0</v>
      </c>
      <c r="AT47" s="235">
        <f t="shared" si="0"/>
        <v>3</v>
      </c>
      <c r="AU47" s="235">
        <f t="shared" si="0"/>
        <v>0</v>
      </c>
      <c r="AV47" s="235">
        <f t="shared" si="0"/>
        <v>0</v>
      </c>
      <c r="AW47" s="235">
        <f t="shared" si="0"/>
        <v>0</v>
      </c>
      <c r="AX47" s="235">
        <f t="shared" si="0"/>
        <v>5</v>
      </c>
      <c r="AY47" s="235">
        <f t="shared" si="0"/>
        <v>0</v>
      </c>
      <c r="AZ47" s="235">
        <f t="shared" si="0"/>
        <v>0</v>
      </c>
      <c r="BA47" s="235">
        <f t="shared" si="0"/>
        <v>49</v>
      </c>
      <c r="BB47" s="235">
        <f t="shared" si="0"/>
        <v>0</v>
      </c>
      <c r="BC47" s="235">
        <f t="shared" si="0"/>
        <v>0</v>
      </c>
      <c r="BD47" s="235">
        <f t="shared" si="0"/>
        <v>0</v>
      </c>
      <c r="BE47" s="235">
        <f t="shared" si="0"/>
        <v>0</v>
      </c>
      <c r="BF47" s="235">
        <f t="shared" si="0"/>
        <v>0</v>
      </c>
      <c r="BG47" s="235">
        <f t="shared" si="0"/>
        <v>0</v>
      </c>
      <c r="BH47" s="235">
        <f t="shared" si="0"/>
        <v>0</v>
      </c>
      <c r="BI47" s="235">
        <f t="shared" si="0"/>
        <v>0</v>
      </c>
      <c r="BJ47" s="235">
        <f t="shared" si="0"/>
        <v>56</v>
      </c>
      <c r="BK47" s="235">
        <f t="shared" si="0"/>
        <v>11</v>
      </c>
      <c r="BL47" s="235">
        <f t="shared" si="0"/>
        <v>8</v>
      </c>
      <c r="BM47" s="235">
        <f t="shared" si="0"/>
        <v>0</v>
      </c>
      <c r="BN47" s="235">
        <f t="shared" si="0"/>
        <v>0</v>
      </c>
      <c r="BO47" s="235">
        <f t="shared" si="0"/>
        <v>40</v>
      </c>
      <c r="BP47" s="235">
        <f t="shared" ref="BP47:BX47" si="1">SUM(BP39:BP45)</f>
        <v>0</v>
      </c>
      <c r="BQ47" s="235">
        <f t="shared" si="1"/>
        <v>0</v>
      </c>
      <c r="BR47" s="235">
        <f t="shared" si="1"/>
        <v>0</v>
      </c>
      <c r="BS47" s="235">
        <f t="shared" si="1"/>
        <v>0</v>
      </c>
      <c r="BT47" s="235">
        <f t="shared" si="1"/>
        <v>0</v>
      </c>
      <c r="BU47" s="235">
        <f t="shared" si="1"/>
        <v>0</v>
      </c>
      <c r="BV47" s="235">
        <f t="shared" si="1"/>
        <v>90</v>
      </c>
      <c r="BW47" s="235">
        <f t="shared" si="1"/>
        <v>0</v>
      </c>
      <c r="BX47" s="235">
        <f t="shared" si="1"/>
        <v>60</v>
      </c>
      <c r="BY47" s="1"/>
      <c r="BZ47" s="1"/>
      <c r="CA47" s="1"/>
    </row>
    <row r="48" spans="1:79" ht="15.75" customHeight="1">
      <c r="A48" s="503" t="s">
        <v>74</v>
      </c>
      <c r="B48" s="504"/>
      <c r="C48" s="235">
        <f>C49</f>
        <v>0</v>
      </c>
      <c r="D48" s="235">
        <f t="shared" ref="D48:BO48" si="2">C48</f>
        <v>0</v>
      </c>
      <c r="E48" s="235">
        <f t="shared" si="2"/>
        <v>0</v>
      </c>
      <c r="F48" s="235">
        <f t="shared" si="2"/>
        <v>0</v>
      </c>
      <c r="G48" s="235">
        <f t="shared" si="2"/>
        <v>0</v>
      </c>
      <c r="H48" s="235">
        <f t="shared" si="2"/>
        <v>0</v>
      </c>
      <c r="I48" s="235">
        <f t="shared" si="2"/>
        <v>0</v>
      </c>
      <c r="J48" s="235">
        <f t="shared" si="2"/>
        <v>0</v>
      </c>
      <c r="K48" s="235">
        <f t="shared" si="2"/>
        <v>0</v>
      </c>
      <c r="L48" s="235">
        <f t="shared" si="2"/>
        <v>0</v>
      </c>
      <c r="M48" s="235">
        <f t="shared" si="2"/>
        <v>0</v>
      </c>
      <c r="N48" s="235">
        <f t="shared" si="2"/>
        <v>0</v>
      </c>
      <c r="O48" s="235">
        <f t="shared" si="2"/>
        <v>0</v>
      </c>
      <c r="P48" s="235">
        <f t="shared" si="2"/>
        <v>0</v>
      </c>
      <c r="Q48" s="235">
        <f t="shared" si="2"/>
        <v>0</v>
      </c>
      <c r="R48" s="235">
        <f t="shared" si="2"/>
        <v>0</v>
      </c>
      <c r="S48" s="235">
        <f t="shared" si="2"/>
        <v>0</v>
      </c>
      <c r="T48" s="235">
        <f t="shared" si="2"/>
        <v>0</v>
      </c>
      <c r="U48" s="235">
        <f t="shared" si="2"/>
        <v>0</v>
      </c>
      <c r="V48" s="235">
        <f t="shared" si="2"/>
        <v>0</v>
      </c>
      <c r="W48" s="235">
        <f t="shared" si="2"/>
        <v>0</v>
      </c>
      <c r="X48" s="235">
        <f t="shared" si="2"/>
        <v>0</v>
      </c>
      <c r="Y48" s="235">
        <f t="shared" si="2"/>
        <v>0</v>
      </c>
      <c r="Z48" s="235">
        <f t="shared" si="2"/>
        <v>0</v>
      </c>
      <c r="AA48" s="235">
        <f t="shared" si="2"/>
        <v>0</v>
      </c>
      <c r="AB48" s="235">
        <f t="shared" si="2"/>
        <v>0</v>
      </c>
      <c r="AC48" s="235">
        <f t="shared" si="2"/>
        <v>0</v>
      </c>
      <c r="AD48" s="235">
        <f t="shared" si="2"/>
        <v>0</v>
      </c>
      <c r="AE48" s="235">
        <f t="shared" si="2"/>
        <v>0</v>
      </c>
      <c r="AF48" s="235">
        <f t="shared" si="2"/>
        <v>0</v>
      </c>
      <c r="AG48" s="235">
        <f t="shared" si="2"/>
        <v>0</v>
      </c>
      <c r="AH48" s="235">
        <f t="shared" si="2"/>
        <v>0</v>
      </c>
      <c r="AI48" s="235">
        <f t="shared" si="2"/>
        <v>0</v>
      </c>
      <c r="AJ48" s="235">
        <f t="shared" si="2"/>
        <v>0</v>
      </c>
      <c r="AK48" s="235">
        <f t="shared" si="2"/>
        <v>0</v>
      </c>
      <c r="AL48" s="235">
        <f t="shared" si="2"/>
        <v>0</v>
      </c>
      <c r="AM48" s="235">
        <f t="shared" si="2"/>
        <v>0</v>
      </c>
      <c r="AN48" s="235">
        <f t="shared" si="2"/>
        <v>0</v>
      </c>
      <c r="AO48" s="235">
        <f t="shared" si="2"/>
        <v>0</v>
      </c>
      <c r="AP48" s="235">
        <f t="shared" si="2"/>
        <v>0</v>
      </c>
      <c r="AQ48" s="235">
        <f t="shared" si="2"/>
        <v>0</v>
      </c>
      <c r="AR48" s="235">
        <f t="shared" si="2"/>
        <v>0</v>
      </c>
      <c r="AS48" s="235">
        <f t="shared" si="2"/>
        <v>0</v>
      </c>
      <c r="AT48" s="235">
        <f t="shared" si="2"/>
        <v>0</v>
      </c>
      <c r="AU48" s="235">
        <f t="shared" si="2"/>
        <v>0</v>
      </c>
      <c r="AV48" s="235">
        <f t="shared" si="2"/>
        <v>0</v>
      </c>
      <c r="AW48" s="235">
        <f t="shared" si="2"/>
        <v>0</v>
      </c>
      <c r="AX48" s="235">
        <f t="shared" si="2"/>
        <v>0</v>
      </c>
      <c r="AY48" s="235">
        <f t="shared" si="2"/>
        <v>0</v>
      </c>
      <c r="AZ48" s="235">
        <f t="shared" si="2"/>
        <v>0</v>
      </c>
      <c r="BA48" s="235">
        <f t="shared" si="2"/>
        <v>0</v>
      </c>
      <c r="BB48" s="235">
        <f t="shared" si="2"/>
        <v>0</v>
      </c>
      <c r="BC48" s="235">
        <f t="shared" si="2"/>
        <v>0</v>
      </c>
      <c r="BD48" s="235">
        <f t="shared" si="2"/>
        <v>0</v>
      </c>
      <c r="BE48" s="235">
        <f t="shared" si="2"/>
        <v>0</v>
      </c>
      <c r="BF48" s="235">
        <f t="shared" si="2"/>
        <v>0</v>
      </c>
      <c r="BG48" s="235">
        <f t="shared" si="2"/>
        <v>0</v>
      </c>
      <c r="BH48" s="235">
        <f t="shared" si="2"/>
        <v>0</v>
      </c>
      <c r="BI48" s="235">
        <f t="shared" si="2"/>
        <v>0</v>
      </c>
      <c r="BJ48" s="235">
        <f t="shared" si="2"/>
        <v>0</v>
      </c>
      <c r="BK48" s="235">
        <f t="shared" si="2"/>
        <v>0</v>
      </c>
      <c r="BL48" s="235">
        <f t="shared" si="2"/>
        <v>0</v>
      </c>
      <c r="BM48" s="235">
        <f t="shared" si="2"/>
        <v>0</v>
      </c>
      <c r="BN48" s="235">
        <f t="shared" si="2"/>
        <v>0</v>
      </c>
      <c r="BO48" s="235">
        <f t="shared" si="2"/>
        <v>0</v>
      </c>
      <c r="BP48" s="235">
        <f t="shared" ref="BP48:BX48" si="3">BO48</f>
        <v>0</v>
      </c>
      <c r="BQ48" s="235">
        <f t="shared" si="3"/>
        <v>0</v>
      </c>
      <c r="BR48" s="235">
        <f t="shared" si="3"/>
        <v>0</v>
      </c>
      <c r="BS48" s="235">
        <f t="shared" si="3"/>
        <v>0</v>
      </c>
      <c r="BT48" s="235">
        <f t="shared" si="3"/>
        <v>0</v>
      </c>
      <c r="BU48" s="235">
        <f t="shared" si="3"/>
        <v>0</v>
      </c>
      <c r="BV48" s="235">
        <f t="shared" si="3"/>
        <v>0</v>
      </c>
      <c r="BW48" s="235">
        <f t="shared" si="3"/>
        <v>0</v>
      </c>
      <c r="BX48" s="235">
        <f t="shared" si="3"/>
        <v>0</v>
      </c>
      <c r="BY48" s="1"/>
      <c r="BZ48" s="1"/>
      <c r="CA48" s="1"/>
    </row>
    <row r="49" spans="1:79" ht="15.75" customHeight="1" thickBot="1">
      <c r="A49" s="498" t="s">
        <v>74</v>
      </c>
      <c r="B49" s="499"/>
      <c r="C49" s="254"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1"/>
      <c r="BZ49" s="1"/>
      <c r="CA49" s="1"/>
    </row>
    <row r="50" spans="1:79" ht="15.75" customHeight="1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4">L47*L48/1000</f>
        <v>0</v>
      </c>
      <c r="M50" s="239">
        <f t="shared" si="4"/>
        <v>0</v>
      </c>
      <c r="N50" s="239">
        <f t="shared" si="4"/>
        <v>0</v>
      </c>
      <c r="O50" s="239">
        <f t="shared" si="4"/>
        <v>0</v>
      </c>
      <c r="P50" s="239">
        <f t="shared" si="4"/>
        <v>0</v>
      </c>
      <c r="Q50" s="239">
        <f t="shared" si="4"/>
        <v>0</v>
      </c>
      <c r="R50" s="239">
        <f t="shared" si="4"/>
        <v>0</v>
      </c>
      <c r="S50" s="239">
        <f t="shared" si="4"/>
        <v>0</v>
      </c>
      <c r="T50" s="239">
        <f t="shared" si="4"/>
        <v>0</v>
      </c>
      <c r="U50" s="239">
        <f t="shared" si="4"/>
        <v>0</v>
      </c>
      <c r="V50" s="239">
        <f t="shared" si="4"/>
        <v>0</v>
      </c>
      <c r="W50" s="239">
        <f t="shared" si="4"/>
        <v>0</v>
      </c>
      <c r="X50" s="239">
        <f t="shared" si="4"/>
        <v>0</v>
      </c>
      <c r="Y50" s="239">
        <f t="shared" si="4"/>
        <v>0</v>
      </c>
      <c r="Z50" s="239">
        <f t="shared" si="4"/>
        <v>0</v>
      </c>
      <c r="AA50" s="239">
        <f t="shared" si="4"/>
        <v>0</v>
      </c>
      <c r="AB50" s="239">
        <f t="shared" si="4"/>
        <v>0</v>
      </c>
      <c r="AC50" s="239">
        <f t="shared" si="4"/>
        <v>0</v>
      </c>
      <c r="AD50" s="239">
        <f t="shared" si="4"/>
        <v>0</v>
      </c>
      <c r="AE50" s="239">
        <f t="shared" si="4"/>
        <v>0</v>
      </c>
      <c r="AF50" s="239">
        <f t="shared" si="4"/>
        <v>0</v>
      </c>
      <c r="AG50" s="239">
        <f t="shared" si="4"/>
        <v>0</v>
      </c>
      <c r="AH50" s="239">
        <f t="shared" si="4"/>
        <v>0</v>
      </c>
      <c r="AI50" s="239">
        <f t="shared" si="4"/>
        <v>0</v>
      </c>
      <c r="AJ50" s="239">
        <f t="shared" si="4"/>
        <v>0</v>
      </c>
      <c r="AK50" s="239">
        <f t="shared" si="4"/>
        <v>0</v>
      </c>
      <c r="AL50" s="239">
        <f t="shared" si="4"/>
        <v>0</v>
      </c>
      <c r="AM50" s="239">
        <f t="shared" si="4"/>
        <v>0</v>
      </c>
      <c r="AN50" s="239">
        <f t="shared" si="4"/>
        <v>0</v>
      </c>
      <c r="AO50" s="239">
        <f t="shared" si="4"/>
        <v>0</v>
      </c>
      <c r="AP50" s="239">
        <f t="shared" si="4"/>
        <v>0</v>
      </c>
      <c r="AQ50" s="239">
        <f t="shared" si="4"/>
        <v>0</v>
      </c>
      <c r="AR50" s="239">
        <f t="shared" si="4"/>
        <v>0</v>
      </c>
      <c r="AS50" s="239">
        <f t="shared" si="4"/>
        <v>0</v>
      </c>
      <c r="AT50" s="239">
        <f t="shared" si="4"/>
        <v>0</v>
      </c>
      <c r="AU50" s="239">
        <f t="shared" si="4"/>
        <v>0</v>
      </c>
      <c r="AV50" s="239">
        <f t="shared" si="4"/>
        <v>0</v>
      </c>
      <c r="AW50" s="239">
        <f t="shared" si="4"/>
        <v>0</v>
      </c>
      <c r="AX50" s="239">
        <f t="shared" si="4"/>
        <v>0</v>
      </c>
      <c r="AY50" s="239">
        <f t="shared" si="4"/>
        <v>0</v>
      </c>
      <c r="AZ50" s="239">
        <f t="shared" si="4"/>
        <v>0</v>
      </c>
      <c r="BA50" s="239">
        <f t="shared" si="4"/>
        <v>0</v>
      </c>
      <c r="BB50" s="239">
        <f t="shared" si="4"/>
        <v>0</v>
      </c>
      <c r="BC50" s="239">
        <f t="shared" si="4"/>
        <v>0</v>
      </c>
      <c r="BD50" s="239">
        <f t="shared" si="4"/>
        <v>0</v>
      </c>
      <c r="BE50" s="239">
        <f t="shared" si="4"/>
        <v>0</v>
      </c>
      <c r="BF50" s="239">
        <f t="shared" si="4"/>
        <v>0</v>
      </c>
      <c r="BG50" s="239">
        <f t="shared" si="4"/>
        <v>0</v>
      </c>
      <c r="BH50" s="239">
        <f t="shared" si="4"/>
        <v>0</v>
      </c>
      <c r="BI50" s="239">
        <f t="shared" si="4"/>
        <v>0</v>
      </c>
      <c r="BJ50" s="239">
        <f t="shared" si="4"/>
        <v>0</v>
      </c>
      <c r="BK50" s="239">
        <f t="shared" si="4"/>
        <v>0</v>
      </c>
      <c r="BL50" s="239">
        <f t="shared" si="4"/>
        <v>0</v>
      </c>
      <c r="BM50" s="239">
        <f t="shared" si="4"/>
        <v>0</v>
      </c>
      <c r="BN50" s="239">
        <f t="shared" si="4"/>
        <v>0</v>
      </c>
      <c r="BO50" s="239">
        <f t="shared" si="4"/>
        <v>0</v>
      </c>
      <c r="BP50" s="239">
        <f t="shared" si="4"/>
        <v>0</v>
      </c>
      <c r="BQ50" s="239">
        <f t="shared" si="4"/>
        <v>0</v>
      </c>
      <c r="BR50" s="239">
        <f t="shared" si="4"/>
        <v>0</v>
      </c>
      <c r="BS50" s="239">
        <f t="shared" si="4"/>
        <v>0</v>
      </c>
      <c r="BT50" s="239">
        <f t="shared" si="4"/>
        <v>0</v>
      </c>
      <c r="BU50" s="239">
        <f t="shared" si="4"/>
        <v>0</v>
      </c>
      <c r="BV50" s="239">
        <f t="shared" si="4"/>
        <v>0</v>
      </c>
      <c r="BW50" s="239">
        <f t="shared" si="4"/>
        <v>0</v>
      </c>
      <c r="BX50" s="239">
        <f t="shared" ref="BX50" si="5">BX47*BX48/1000</f>
        <v>0</v>
      </c>
      <c r="BY50" s="1"/>
      <c r="BZ50" s="1"/>
      <c r="CA50" s="1"/>
    </row>
    <row r="51" spans="1:79" ht="15.75" customHeigh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1"/>
      <c r="BZ51" s="1"/>
      <c r="CA51" s="1"/>
    </row>
    <row r="52" spans="1:79" ht="15.75" customHeight="1">
      <c r="A52" s="498" t="s">
        <v>76</v>
      </c>
      <c r="B52" s="499"/>
      <c r="C52" s="241">
        <f>SUM(D52:BZ52)</f>
        <v>0</v>
      </c>
      <c r="D52" s="242">
        <f t="shared" ref="D52:BX52" si="6">D50*D51</f>
        <v>0</v>
      </c>
      <c r="E52" s="242">
        <f t="shared" si="6"/>
        <v>0</v>
      </c>
      <c r="F52" s="238">
        <f t="shared" si="6"/>
        <v>0</v>
      </c>
      <c r="G52" s="239">
        <f t="shared" si="6"/>
        <v>0</v>
      </c>
      <c r="H52" s="239">
        <f t="shared" si="6"/>
        <v>0</v>
      </c>
      <c r="I52" s="239">
        <f t="shared" si="6"/>
        <v>0</v>
      </c>
      <c r="J52" s="239">
        <f t="shared" si="6"/>
        <v>0</v>
      </c>
      <c r="K52" s="239">
        <f t="shared" si="6"/>
        <v>0</v>
      </c>
      <c r="L52" s="239">
        <f t="shared" si="6"/>
        <v>0</v>
      </c>
      <c r="M52" s="239">
        <f t="shared" si="6"/>
        <v>0</v>
      </c>
      <c r="N52" s="239">
        <f t="shared" si="6"/>
        <v>0</v>
      </c>
      <c r="O52" s="239">
        <f t="shared" si="6"/>
        <v>0</v>
      </c>
      <c r="P52" s="239">
        <f t="shared" si="6"/>
        <v>0</v>
      </c>
      <c r="Q52" s="239">
        <f t="shared" si="6"/>
        <v>0</v>
      </c>
      <c r="R52" s="239">
        <f t="shared" si="6"/>
        <v>0</v>
      </c>
      <c r="S52" s="239">
        <f t="shared" si="6"/>
        <v>0</v>
      </c>
      <c r="T52" s="239">
        <f t="shared" si="6"/>
        <v>0</v>
      </c>
      <c r="U52" s="239">
        <f t="shared" si="6"/>
        <v>0</v>
      </c>
      <c r="V52" s="239">
        <f t="shared" si="6"/>
        <v>0</v>
      </c>
      <c r="W52" s="239">
        <f t="shared" si="6"/>
        <v>0</v>
      </c>
      <c r="X52" s="239">
        <f t="shared" si="6"/>
        <v>0</v>
      </c>
      <c r="Y52" s="239">
        <f t="shared" si="6"/>
        <v>0</v>
      </c>
      <c r="Z52" s="239">
        <f t="shared" si="6"/>
        <v>0</v>
      </c>
      <c r="AA52" s="239">
        <f t="shared" si="6"/>
        <v>0</v>
      </c>
      <c r="AB52" s="239">
        <f t="shared" si="6"/>
        <v>0</v>
      </c>
      <c r="AC52" s="239">
        <f t="shared" si="6"/>
        <v>0</v>
      </c>
      <c r="AD52" s="239">
        <f t="shared" si="6"/>
        <v>0</v>
      </c>
      <c r="AE52" s="239">
        <f t="shared" si="6"/>
        <v>0</v>
      </c>
      <c r="AF52" s="239">
        <f t="shared" si="6"/>
        <v>0</v>
      </c>
      <c r="AG52" s="239">
        <f t="shared" si="6"/>
        <v>0</v>
      </c>
      <c r="AH52" s="239">
        <f t="shared" si="6"/>
        <v>0</v>
      </c>
      <c r="AI52" s="239">
        <f t="shared" si="6"/>
        <v>0</v>
      </c>
      <c r="AJ52" s="239">
        <f t="shared" si="6"/>
        <v>0</v>
      </c>
      <c r="AK52" s="239">
        <f t="shared" si="6"/>
        <v>0</v>
      </c>
      <c r="AL52" s="239">
        <f t="shared" si="6"/>
        <v>0</v>
      </c>
      <c r="AM52" s="239">
        <f t="shared" si="6"/>
        <v>0</v>
      </c>
      <c r="AN52" s="239">
        <f t="shared" si="6"/>
        <v>0</v>
      </c>
      <c r="AO52" s="239">
        <f t="shared" si="6"/>
        <v>0</v>
      </c>
      <c r="AP52" s="239">
        <f t="shared" si="6"/>
        <v>0</v>
      </c>
      <c r="AQ52" s="239">
        <f t="shared" si="6"/>
        <v>0</v>
      </c>
      <c r="AR52" s="239">
        <f t="shared" si="6"/>
        <v>0</v>
      </c>
      <c r="AS52" s="239">
        <f t="shared" si="6"/>
        <v>0</v>
      </c>
      <c r="AT52" s="239">
        <f t="shared" si="6"/>
        <v>0</v>
      </c>
      <c r="AU52" s="239">
        <f t="shared" si="6"/>
        <v>0</v>
      </c>
      <c r="AV52" s="239">
        <f t="shared" si="6"/>
        <v>0</v>
      </c>
      <c r="AW52" s="239">
        <f t="shared" si="6"/>
        <v>0</v>
      </c>
      <c r="AX52" s="239">
        <f t="shared" si="6"/>
        <v>0</v>
      </c>
      <c r="AY52" s="239">
        <f t="shared" si="6"/>
        <v>0</v>
      </c>
      <c r="AZ52" s="239">
        <f t="shared" si="6"/>
        <v>0</v>
      </c>
      <c r="BA52" s="239">
        <f t="shared" si="6"/>
        <v>0</v>
      </c>
      <c r="BB52" s="239">
        <f t="shared" si="6"/>
        <v>0</v>
      </c>
      <c r="BC52" s="239">
        <f t="shared" si="6"/>
        <v>0</v>
      </c>
      <c r="BD52" s="239">
        <f t="shared" si="6"/>
        <v>0</v>
      </c>
      <c r="BE52" s="239">
        <f t="shared" si="6"/>
        <v>0</v>
      </c>
      <c r="BF52" s="239">
        <f t="shared" si="6"/>
        <v>0</v>
      </c>
      <c r="BG52" s="239">
        <f t="shared" si="6"/>
        <v>0</v>
      </c>
      <c r="BH52" s="239">
        <f t="shared" si="6"/>
        <v>0</v>
      </c>
      <c r="BI52" s="239">
        <f t="shared" si="6"/>
        <v>0</v>
      </c>
      <c r="BJ52" s="239">
        <f t="shared" si="6"/>
        <v>0</v>
      </c>
      <c r="BK52" s="239">
        <f t="shared" si="6"/>
        <v>0</v>
      </c>
      <c r="BL52" s="239">
        <f t="shared" si="6"/>
        <v>0</v>
      </c>
      <c r="BM52" s="239">
        <f t="shared" si="6"/>
        <v>0</v>
      </c>
      <c r="BN52" s="239">
        <f t="shared" si="6"/>
        <v>0</v>
      </c>
      <c r="BO52" s="239">
        <f t="shared" si="6"/>
        <v>0</v>
      </c>
      <c r="BP52" s="239">
        <f t="shared" si="6"/>
        <v>0</v>
      </c>
      <c r="BQ52" s="239">
        <f t="shared" si="6"/>
        <v>0</v>
      </c>
      <c r="BR52" s="239">
        <f t="shared" si="6"/>
        <v>0</v>
      </c>
      <c r="BS52" s="239">
        <f t="shared" si="6"/>
        <v>0</v>
      </c>
      <c r="BT52" s="239">
        <f t="shared" si="6"/>
        <v>0</v>
      </c>
      <c r="BU52" s="239">
        <f t="shared" si="6"/>
        <v>0</v>
      </c>
      <c r="BV52" s="239">
        <f t="shared" si="6"/>
        <v>0</v>
      </c>
      <c r="BW52" s="239">
        <f t="shared" si="6"/>
        <v>0</v>
      </c>
      <c r="BX52" s="239">
        <f t="shared" si="6"/>
        <v>0</v>
      </c>
      <c r="BY52" s="1"/>
      <c r="BZ52" s="1"/>
      <c r="CA52" s="1"/>
    </row>
    <row r="53" spans="1:79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1"/>
      <c r="BZ53" s="1"/>
      <c r="CA53" s="1"/>
    </row>
    <row r="54" spans="1:79" ht="15.75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501"/>
      <c r="B55" s="502"/>
      <c r="C55" s="235"/>
      <c r="D55" s="235">
        <f t="shared" ref="D55:K55" si="7">SUM(D39:D45)</f>
        <v>0</v>
      </c>
      <c r="E55" s="235">
        <f t="shared" si="7"/>
        <v>0</v>
      </c>
      <c r="F55" s="235">
        <f t="shared" si="7"/>
        <v>1</v>
      </c>
      <c r="G55" s="235">
        <f t="shared" si="7"/>
        <v>1</v>
      </c>
      <c r="H55" s="235">
        <f t="shared" si="7"/>
        <v>0</v>
      </c>
      <c r="I55" s="235">
        <f t="shared" si="7"/>
        <v>0</v>
      </c>
      <c r="J55" s="235">
        <f t="shared" si="7"/>
        <v>70</v>
      </c>
      <c r="K55" s="235">
        <f t="shared" si="7"/>
        <v>0</v>
      </c>
      <c r="L55" s="235">
        <f>SUM(L39:L45)</f>
        <v>4.5</v>
      </c>
      <c r="M55" s="235">
        <f t="shared" ref="M55:BX55" si="8">SUM(M39:M45)</f>
        <v>0</v>
      </c>
      <c r="N55" s="235">
        <f t="shared" si="8"/>
        <v>4.95</v>
      </c>
      <c r="O55" s="235">
        <f t="shared" si="8"/>
        <v>0</v>
      </c>
      <c r="P55" s="235">
        <f t="shared" si="8"/>
        <v>0</v>
      </c>
      <c r="Q55" s="235">
        <f t="shared" si="8"/>
        <v>0</v>
      </c>
      <c r="R55" s="235">
        <f t="shared" si="8"/>
        <v>0</v>
      </c>
      <c r="S55" s="235">
        <f t="shared" si="8"/>
        <v>0</v>
      </c>
      <c r="T55" s="235">
        <f t="shared" si="8"/>
        <v>0</v>
      </c>
      <c r="U55" s="235">
        <f t="shared" si="8"/>
        <v>0</v>
      </c>
      <c r="V55" s="235">
        <f t="shared" si="8"/>
        <v>0</v>
      </c>
      <c r="W55" s="235">
        <f t="shared" si="8"/>
        <v>0</v>
      </c>
      <c r="X55" s="235">
        <f t="shared" si="8"/>
        <v>0</v>
      </c>
      <c r="Y55" s="235">
        <f t="shared" si="8"/>
        <v>1</v>
      </c>
      <c r="Z55" s="235">
        <f t="shared" si="8"/>
        <v>0</v>
      </c>
      <c r="AA55" s="235">
        <f t="shared" si="8"/>
        <v>0</v>
      </c>
      <c r="AB55" s="235">
        <f t="shared" si="8"/>
        <v>0</v>
      </c>
      <c r="AC55" s="235">
        <f t="shared" si="8"/>
        <v>2.5</v>
      </c>
      <c r="AD55" s="235">
        <f t="shared" si="8"/>
        <v>0</v>
      </c>
      <c r="AE55" s="235">
        <f t="shared" si="8"/>
        <v>0</v>
      </c>
      <c r="AF55" s="235">
        <f t="shared" si="8"/>
        <v>14</v>
      </c>
      <c r="AG55" s="235">
        <f t="shared" si="8"/>
        <v>0</v>
      </c>
      <c r="AH55" s="235">
        <f t="shared" si="8"/>
        <v>0</v>
      </c>
      <c r="AI55" s="235">
        <f t="shared" si="8"/>
        <v>0</v>
      </c>
      <c r="AJ55" s="235">
        <f t="shared" si="8"/>
        <v>0</v>
      </c>
      <c r="AK55" s="235">
        <f t="shared" si="8"/>
        <v>0</v>
      </c>
      <c r="AL55" s="235">
        <f t="shared" si="8"/>
        <v>0</v>
      </c>
      <c r="AM55" s="235">
        <f t="shared" si="8"/>
        <v>0</v>
      </c>
      <c r="AN55" s="235">
        <f t="shared" si="8"/>
        <v>0</v>
      </c>
      <c r="AO55" s="235">
        <f t="shared" si="8"/>
        <v>0</v>
      </c>
      <c r="AP55" s="235">
        <f t="shared" si="8"/>
        <v>0</v>
      </c>
      <c r="AQ55" s="235">
        <f t="shared" si="8"/>
        <v>0</v>
      </c>
      <c r="AR55" s="235">
        <f t="shared" si="8"/>
        <v>0</v>
      </c>
      <c r="AS55" s="235">
        <f t="shared" si="8"/>
        <v>0</v>
      </c>
      <c r="AT55" s="235">
        <f t="shared" si="8"/>
        <v>3</v>
      </c>
      <c r="AU55" s="235">
        <f t="shared" si="8"/>
        <v>0</v>
      </c>
      <c r="AV55" s="235">
        <f t="shared" si="8"/>
        <v>0</v>
      </c>
      <c r="AW55" s="235">
        <f t="shared" si="8"/>
        <v>0</v>
      </c>
      <c r="AX55" s="235">
        <f t="shared" si="8"/>
        <v>5</v>
      </c>
      <c r="AY55" s="235">
        <f t="shared" si="8"/>
        <v>0</v>
      </c>
      <c r="AZ55" s="235">
        <f t="shared" si="8"/>
        <v>0</v>
      </c>
      <c r="BA55" s="235">
        <f t="shared" si="8"/>
        <v>49</v>
      </c>
      <c r="BB55" s="235">
        <f t="shared" si="8"/>
        <v>0</v>
      </c>
      <c r="BC55" s="235">
        <f t="shared" si="8"/>
        <v>0</v>
      </c>
      <c r="BD55" s="235">
        <f t="shared" si="8"/>
        <v>0</v>
      </c>
      <c r="BE55" s="235">
        <f t="shared" si="8"/>
        <v>0</v>
      </c>
      <c r="BF55" s="235">
        <f t="shared" si="8"/>
        <v>0</v>
      </c>
      <c r="BG55" s="235">
        <f t="shared" si="8"/>
        <v>0</v>
      </c>
      <c r="BH55" s="235">
        <f t="shared" si="8"/>
        <v>0</v>
      </c>
      <c r="BI55" s="235">
        <f t="shared" si="8"/>
        <v>0</v>
      </c>
      <c r="BJ55" s="235">
        <f t="shared" si="8"/>
        <v>56</v>
      </c>
      <c r="BK55" s="235">
        <f t="shared" si="8"/>
        <v>11</v>
      </c>
      <c r="BL55" s="235">
        <f t="shared" si="8"/>
        <v>8</v>
      </c>
      <c r="BM55" s="235">
        <f t="shared" si="8"/>
        <v>0</v>
      </c>
      <c r="BN55" s="235">
        <f t="shared" si="8"/>
        <v>0</v>
      </c>
      <c r="BO55" s="235">
        <f t="shared" si="8"/>
        <v>40</v>
      </c>
      <c r="BP55" s="235">
        <f t="shared" si="8"/>
        <v>0</v>
      </c>
      <c r="BQ55" s="235">
        <f t="shared" si="8"/>
        <v>0</v>
      </c>
      <c r="BR55" s="235">
        <f t="shared" si="8"/>
        <v>0</v>
      </c>
      <c r="BS55" s="235">
        <f t="shared" si="8"/>
        <v>0</v>
      </c>
      <c r="BT55" s="235">
        <f t="shared" si="8"/>
        <v>0</v>
      </c>
      <c r="BU55" s="235">
        <f t="shared" si="8"/>
        <v>0</v>
      </c>
      <c r="BV55" s="235">
        <f t="shared" si="8"/>
        <v>90</v>
      </c>
      <c r="BW55" s="235">
        <f t="shared" si="8"/>
        <v>0</v>
      </c>
      <c r="BX55" s="235">
        <f t="shared" si="8"/>
        <v>60</v>
      </c>
      <c r="BY55" s="1"/>
      <c r="BZ55" s="1"/>
      <c r="CA55" s="1"/>
    </row>
    <row r="56" spans="1:79" ht="15.75" customHeight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9">D56</f>
        <v>0</v>
      </c>
      <c r="F56" s="245">
        <f t="shared" si="9"/>
        <v>0</v>
      </c>
      <c r="G56" s="245">
        <f t="shared" si="9"/>
        <v>0</v>
      </c>
      <c r="H56" s="245">
        <f t="shared" si="9"/>
        <v>0</v>
      </c>
      <c r="I56" s="245">
        <f t="shared" si="9"/>
        <v>0</v>
      </c>
      <c r="J56" s="245">
        <f t="shared" si="9"/>
        <v>0</v>
      </c>
      <c r="K56" s="245">
        <f t="shared" si="9"/>
        <v>0</v>
      </c>
      <c r="L56" s="245">
        <f t="shared" si="9"/>
        <v>0</v>
      </c>
      <c r="M56" s="245">
        <f t="shared" si="9"/>
        <v>0</v>
      </c>
      <c r="N56" s="245">
        <f t="shared" si="9"/>
        <v>0</v>
      </c>
      <c r="O56" s="245">
        <f t="shared" si="9"/>
        <v>0</v>
      </c>
      <c r="P56" s="245">
        <f t="shared" si="9"/>
        <v>0</v>
      </c>
      <c r="Q56" s="245">
        <f t="shared" si="9"/>
        <v>0</v>
      </c>
      <c r="R56" s="245">
        <f t="shared" si="9"/>
        <v>0</v>
      </c>
      <c r="S56" s="245">
        <f t="shared" si="9"/>
        <v>0</v>
      </c>
      <c r="T56" s="245">
        <f t="shared" si="9"/>
        <v>0</v>
      </c>
      <c r="U56" s="245">
        <f t="shared" si="9"/>
        <v>0</v>
      </c>
      <c r="V56" s="245">
        <f t="shared" si="9"/>
        <v>0</v>
      </c>
      <c r="W56" s="245">
        <f t="shared" si="9"/>
        <v>0</v>
      </c>
      <c r="X56" s="245">
        <f t="shared" si="9"/>
        <v>0</v>
      </c>
      <c r="Y56" s="245">
        <f t="shared" si="9"/>
        <v>0</v>
      </c>
      <c r="Z56" s="245">
        <f t="shared" si="9"/>
        <v>0</v>
      </c>
      <c r="AA56" s="245">
        <f t="shared" si="9"/>
        <v>0</v>
      </c>
      <c r="AB56" s="245">
        <f t="shared" si="9"/>
        <v>0</v>
      </c>
      <c r="AC56" s="245">
        <f t="shared" si="9"/>
        <v>0</v>
      </c>
      <c r="AD56" s="245">
        <f t="shared" si="9"/>
        <v>0</v>
      </c>
      <c r="AE56" s="245">
        <f t="shared" si="9"/>
        <v>0</v>
      </c>
      <c r="AF56" s="245">
        <f t="shared" si="9"/>
        <v>0</v>
      </c>
      <c r="AG56" s="245">
        <f t="shared" si="9"/>
        <v>0</v>
      </c>
      <c r="AH56" s="245">
        <f t="shared" si="9"/>
        <v>0</v>
      </c>
      <c r="AI56" s="245">
        <f t="shared" si="9"/>
        <v>0</v>
      </c>
      <c r="AJ56" s="245">
        <f t="shared" si="9"/>
        <v>0</v>
      </c>
      <c r="AK56" s="245">
        <f t="shared" si="9"/>
        <v>0</v>
      </c>
      <c r="AL56" s="245">
        <f t="shared" si="9"/>
        <v>0</v>
      </c>
      <c r="AM56" s="245">
        <f t="shared" si="9"/>
        <v>0</v>
      </c>
      <c r="AN56" s="245">
        <f t="shared" si="9"/>
        <v>0</v>
      </c>
      <c r="AO56" s="245">
        <f t="shared" si="9"/>
        <v>0</v>
      </c>
      <c r="AP56" s="245">
        <f t="shared" si="9"/>
        <v>0</v>
      </c>
      <c r="AQ56" s="245">
        <f t="shared" si="9"/>
        <v>0</v>
      </c>
      <c r="AR56" s="245">
        <f t="shared" si="9"/>
        <v>0</v>
      </c>
      <c r="AS56" s="245">
        <f t="shared" si="9"/>
        <v>0</v>
      </c>
      <c r="AT56" s="245">
        <f t="shared" si="9"/>
        <v>0</v>
      </c>
      <c r="AU56" s="245">
        <f t="shared" si="9"/>
        <v>0</v>
      </c>
      <c r="AV56" s="245">
        <f t="shared" si="9"/>
        <v>0</v>
      </c>
      <c r="AW56" s="245">
        <f t="shared" si="9"/>
        <v>0</v>
      </c>
      <c r="AX56" s="245">
        <f t="shared" si="9"/>
        <v>0</v>
      </c>
      <c r="AY56" s="245">
        <f t="shared" si="9"/>
        <v>0</v>
      </c>
      <c r="AZ56" s="245">
        <f t="shared" si="9"/>
        <v>0</v>
      </c>
      <c r="BA56" s="245">
        <f t="shared" si="9"/>
        <v>0</v>
      </c>
      <c r="BB56" s="245">
        <f t="shared" si="9"/>
        <v>0</v>
      </c>
      <c r="BC56" s="245">
        <f t="shared" si="9"/>
        <v>0</v>
      </c>
      <c r="BD56" s="245">
        <f t="shared" si="9"/>
        <v>0</v>
      </c>
      <c r="BE56" s="245">
        <f t="shared" si="9"/>
        <v>0</v>
      </c>
      <c r="BF56" s="245">
        <f t="shared" si="9"/>
        <v>0</v>
      </c>
      <c r="BG56" s="245">
        <f t="shared" si="9"/>
        <v>0</v>
      </c>
      <c r="BH56" s="245">
        <f t="shared" si="9"/>
        <v>0</v>
      </c>
      <c r="BI56" s="245">
        <f t="shared" si="9"/>
        <v>0</v>
      </c>
      <c r="BJ56" s="245">
        <f t="shared" si="9"/>
        <v>0</v>
      </c>
      <c r="BK56" s="245">
        <f t="shared" si="9"/>
        <v>0</v>
      </c>
      <c r="BL56" s="245">
        <f t="shared" si="9"/>
        <v>0</v>
      </c>
      <c r="BM56" s="245">
        <f t="shared" si="9"/>
        <v>0</v>
      </c>
      <c r="BN56" s="245">
        <f t="shared" si="9"/>
        <v>0</v>
      </c>
      <c r="BO56" s="245">
        <f t="shared" si="9"/>
        <v>0</v>
      </c>
      <c r="BP56" s="245">
        <f t="shared" si="9"/>
        <v>0</v>
      </c>
      <c r="BQ56" s="245">
        <f t="shared" ref="BQ56:BX56" si="10">BP56</f>
        <v>0</v>
      </c>
      <c r="BR56" s="245">
        <f t="shared" si="10"/>
        <v>0</v>
      </c>
      <c r="BS56" s="245">
        <f t="shared" si="10"/>
        <v>0</v>
      </c>
      <c r="BT56" s="245">
        <f t="shared" si="10"/>
        <v>0</v>
      </c>
      <c r="BU56" s="245">
        <f t="shared" si="10"/>
        <v>0</v>
      </c>
      <c r="BV56" s="245">
        <f t="shared" si="10"/>
        <v>0</v>
      </c>
      <c r="BW56" s="245">
        <f t="shared" si="10"/>
        <v>0</v>
      </c>
      <c r="BX56" s="245">
        <f t="shared" si="10"/>
        <v>0</v>
      </c>
      <c r="BY56" s="1"/>
      <c r="BZ56" s="1"/>
      <c r="CA56" s="1"/>
    </row>
    <row r="57" spans="1:79" ht="15.75" customHeight="1" thickBot="1">
      <c r="A57" s="505" t="s">
        <v>138</v>
      </c>
      <c r="B57" s="506"/>
      <c r="C57" s="98"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1"/>
      <c r="BZ57" s="1"/>
      <c r="CA57" s="1"/>
    </row>
    <row r="58" spans="1:79" ht="15.75" customHeight="1" thickTop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11">H55*H56/1000</f>
        <v>0</v>
      </c>
      <c r="I58" s="247">
        <f t="shared" si="11"/>
        <v>0</v>
      </c>
      <c r="J58" s="248">
        <f t="shared" si="11"/>
        <v>0</v>
      </c>
      <c r="K58" s="248">
        <f>K55*K56</f>
        <v>0</v>
      </c>
      <c r="L58" s="248">
        <f>L55*L56/1000</f>
        <v>0</v>
      </c>
      <c r="M58" s="248">
        <f t="shared" si="11"/>
        <v>0</v>
      </c>
      <c r="N58" s="248">
        <f t="shared" si="11"/>
        <v>0</v>
      </c>
      <c r="O58" s="248">
        <f t="shared" si="11"/>
        <v>0</v>
      </c>
      <c r="P58" s="248">
        <f t="shared" si="11"/>
        <v>0</v>
      </c>
      <c r="Q58" s="248">
        <f>Q55*Q56</f>
        <v>0</v>
      </c>
      <c r="R58" s="248">
        <f t="shared" si="11"/>
        <v>0</v>
      </c>
      <c r="S58" s="248">
        <f>S55*S56</f>
        <v>0</v>
      </c>
      <c r="T58" s="248">
        <f t="shared" si="11"/>
        <v>0</v>
      </c>
      <c r="U58" s="248">
        <f t="shared" si="11"/>
        <v>0</v>
      </c>
      <c r="V58" s="248">
        <f t="shared" si="11"/>
        <v>0</v>
      </c>
      <c r="W58" s="248">
        <f t="shared" si="11"/>
        <v>0</v>
      </c>
      <c r="X58" s="248">
        <f t="shared" si="11"/>
        <v>0</v>
      </c>
      <c r="Y58" s="248">
        <f t="shared" si="11"/>
        <v>0</v>
      </c>
      <c r="Z58" s="248">
        <f t="shared" si="11"/>
        <v>0</v>
      </c>
      <c r="AA58" s="248">
        <f t="shared" si="11"/>
        <v>0</v>
      </c>
      <c r="AB58" s="248">
        <f t="shared" si="11"/>
        <v>0</v>
      </c>
      <c r="AC58" s="248">
        <f t="shared" si="11"/>
        <v>0</v>
      </c>
      <c r="AD58" s="248">
        <f t="shared" si="11"/>
        <v>0</v>
      </c>
      <c r="AE58" s="248">
        <f t="shared" si="11"/>
        <v>0</v>
      </c>
      <c r="AF58" s="248">
        <f t="shared" si="11"/>
        <v>0</v>
      </c>
      <c r="AG58" s="248">
        <f t="shared" si="11"/>
        <v>0</v>
      </c>
      <c r="AH58" s="248">
        <f t="shared" si="11"/>
        <v>0</v>
      </c>
      <c r="AI58" s="248">
        <f t="shared" si="11"/>
        <v>0</v>
      </c>
      <c r="AJ58" s="248">
        <f t="shared" si="11"/>
        <v>0</v>
      </c>
      <c r="AK58" s="248">
        <f t="shared" si="11"/>
        <v>0</v>
      </c>
      <c r="AL58" s="248">
        <f t="shared" si="11"/>
        <v>0</v>
      </c>
      <c r="AM58" s="248">
        <f t="shared" si="11"/>
        <v>0</v>
      </c>
      <c r="AN58" s="248">
        <f t="shared" si="11"/>
        <v>0</v>
      </c>
      <c r="AO58" s="248">
        <f t="shared" si="11"/>
        <v>0</v>
      </c>
      <c r="AP58" s="248">
        <f t="shared" si="11"/>
        <v>0</v>
      </c>
      <c r="AQ58" s="248">
        <f t="shared" si="11"/>
        <v>0</v>
      </c>
      <c r="AR58" s="248">
        <f t="shared" si="11"/>
        <v>0</v>
      </c>
      <c r="AS58" s="248">
        <f t="shared" si="11"/>
        <v>0</v>
      </c>
      <c r="AT58" s="248">
        <f t="shared" si="11"/>
        <v>0</v>
      </c>
      <c r="AU58" s="248">
        <f t="shared" si="11"/>
        <v>0</v>
      </c>
      <c r="AV58" s="248">
        <f t="shared" si="11"/>
        <v>0</v>
      </c>
      <c r="AW58" s="248">
        <f t="shared" si="11"/>
        <v>0</v>
      </c>
      <c r="AX58" s="248">
        <f t="shared" si="11"/>
        <v>0</v>
      </c>
      <c r="AY58" s="248">
        <f t="shared" si="11"/>
        <v>0</v>
      </c>
      <c r="AZ58" s="248">
        <f t="shared" si="11"/>
        <v>0</v>
      </c>
      <c r="BA58" s="248">
        <f t="shared" si="11"/>
        <v>0</v>
      </c>
      <c r="BB58" s="248">
        <f t="shared" si="11"/>
        <v>0</v>
      </c>
      <c r="BC58" s="248">
        <f t="shared" si="11"/>
        <v>0</v>
      </c>
      <c r="BD58" s="248">
        <f t="shared" si="11"/>
        <v>0</v>
      </c>
      <c r="BE58" s="248">
        <f t="shared" si="11"/>
        <v>0</v>
      </c>
      <c r="BF58" s="248">
        <f t="shared" si="11"/>
        <v>0</v>
      </c>
      <c r="BG58" s="248">
        <f t="shared" si="11"/>
        <v>0</v>
      </c>
      <c r="BH58" s="248">
        <f>BH55*BH56</f>
        <v>0</v>
      </c>
      <c r="BI58" s="248">
        <f t="shared" si="11"/>
        <v>0</v>
      </c>
      <c r="BJ58" s="248">
        <f t="shared" si="11"/>
        <v>0</v>
      </c>
      <c r="BK58" s="248">
        <f t="shared" si="11"/>
        <v>0</v>
      </c>
      <c r="BL58" s="248">
        <f t="shared" si="11"/>
        <v>0</v>
      </c>
      <c r="BM58" s="248">
        <f t="shared" si="11"/>
        <v>0</v>
      </c>
      <c r="BN58" s="248">
        <f t="shared" si="11"/>
        <v>0</v>
      </c>
      <c r="BO58" s="248">
        <f t="shared" si="11"/>
        <v>0</v>
      </c>
      <c r="BP58" s="248">
        <f t="shared" si="11"/>
        <v>0</v>
      </c>
      <c r="BQ58" s="248">
        <f t="shared" si="11"/>
        <v>0</v>
      </c>
      <c r="BR58" s="248">
        <f t="shared" si="11"/>
        <v>0</v>
      </c>
      <c r="BS58" s="248">
        <f t="shared" si="11"/>
        <v>0</v>
      </c>
      <c r="BT58" s="248">
        <f t="shared" ref="BT58:BX58" si="12">BT55*BT56/1000</f>
        <v>0</v>
      </c>
      <c r="BU58" s="248">
        <f t="shared" si="12"/>
        <v>0</v>
      </c>
      <c r="BV58" s="248">
        <f t="shared" si="12"/>
        <v>0</v>
      </c>
      <c r="BW58" s="248">
        <f t="shared" si="12"/>
        <v>0</v>
      </c>
      <c r="BX58" s="248">
        <f t="shared" si="12"/>
        <v>0</v>
      </c>
      <c r="BY58" s="1"/>
      <c r="BZ58" s="1"/>
      <c r="CA58" s="1"/>
    </row>
    <row r="59" spans="1:79" ht="15.75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1"/>
      <c r="BZ59" s="1"/>
      <c r="CA59" s="1"/>
    </row>
    <row r="60" spans="1:79" ht="15.75" customHeight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13">E58*E59</f>
        <v>0</v>
      </c>
      <c r="F60" s="238">
        <f>F58*F59</f>
        <v>0</v>
      </c>
      <c r="G60" s="238">
        <f t="shared" si="13"/>
        <v>0</v>
      </c>
      <c r="H60" s="238">
        <f t="shared" si="13"/>
        <v>0</v>
      </c>
      <c r="I60" s="238">
        <f t="shared" si="13"/>
        <v>0</v>
      </c>
      <c r="J60" s="238">
        <f t="shared" si="13"/>
        <v>0</v>
      </c>
      <c r="K60" s="251">
        <f t="shared" si="13"/>
        <v>0</v>
      </c>
      <c r="L60" s="251">
        <f t="shared" si="13"/>
        <v>0</v>
      </c>
      <c r="M60" s="251">
        <f t="shared" si="13"/>
        <v>0</v>
      </c>
      <c r="N60" s="251">
        <f t="shared" si="13"/>
        <v>0</v>
      </c>
      <c r="O60" s="251">
        <f t="shared" si="13"/>
        <v>0</v>
      </c>
      <c r="P60" s="251">
        <f t="shared" si="13"/>
        <v>0</v>
      </c>
      <c r="Q60" s="251">
        <f t="shared" si="13"/>
        <v>0</v>
      </c>
      <c r="R60" s="251">
        <f t="shared" si="13"/>
        <v>0</v>
      </c>
      <c r="S60" s="251">
        <f t="shared" si="13"/>
        <v>0</v>
      </c>
      <c r="T60" s="251">
        <f t="shared" si="13"/>
        <v>0</v>
      </c>
      <c r="U60" s="251">
        <f t="shared" si="13"/>
        <v>0</v>
      </c>
      <c r="V60" s="251">
        <f t="shared" si="13"/>
        <v>0</v>
      </c>
      <c r="W60" s="251">
        <f t="shared" si="13"/>
        <v>0</v>
      </c>
      <c r="X60" s="251">
        <f t="shared" si="13"/>
        <v>0</v>
      </c>
      <c r="Y60" s="251">
        <f t="shared" si="13"/>
        <v>0</v>
      </c>
      <c r="Z60" s="251">
        <f t="shared" si="13"/>
        <v>0</v>
      </c>
      <c r="AA60" s="251">
        <f t="shared" si="13"/>
        <v>0</v>
      </c>
      <c r="AB60" s="251">
        <f t="shared" si="13"/>
        <v>0</v>
      </c>
      <c r="AC60" s="251">
        <f t="shared" si="13"/>
        <v>0</v>
      </c>
      <c r="AD60" s="251">
        <f t="shared" si="13"/>
        <v>0</v>
      </c>
      <c r="AE60" s="251">
        <f t="shared" si="13"/>
        <v>0</v>
      </c>
      <c r="AF60" s="251">
        <f t="shared" si="13"/>
        <v>0</v>
      </c>
      <c r="AG60" s="251">
        <f t="shared" si="13"/>
        <v>0</v>
      </c>
      <c r="AH60" s="251">
        <f t="shared" si="13"/>
        <v>0</v>
      </c>
      <c r="AI60" s="251">
        <f t="shared" si="13"/>
        <v>0</v>
      </c>
      <c r="AJ60" s="251">
        <f t="shared" si="13"/>
        <v>0</v>
      </c>
      <c r="AK60" s="251">
        <f t="shared" si="13"/>
        <v>0</v>
      </c>
      <c r="AL60" s="251">
        <f t="shared" si="13"/>
        <v>0</v>
      </c>
      <c r="AM60" s="251">
        <f t="shared" si="13"/>
        <v>0</v>
      </c>
      <c r="AN60" s="251">
        <f t="shared" si="13"/>
        <v>0</v>
      </c>
      <c r="AO60" s="251">
        <f t="shared" si="13"/>
        <v>0</v>
      </c>
      <c r="AP60" s="251">
        <f t="shared" si="13"/>
        <v>0</v>
      </c>
      <c r="AQ60" s="251">
        <f t="shared" si="13"/>
        <v>0</v>
      </c>
      <c r="AR60" s="251">
        <f t="shared" si="13"/>
        <v>0</v>
      </c>
      <c r="AS60" s="251">
        <f t="shared" si="13"/>
        <v>0</v>
      </c>
      <c r="AT60" s="251">
        <f t="shared" si="13"/>
        <v>0</v>
      </c>
      <c r="AU60" s="251">
        <f t="shared" si="13"/>
        <v>0</v>
      </c>
      <c r="AV60" s="251">
        <f t="shared" si="13"/>
        <v>0</v>
      </c>
      <c r="AW60" s="251">
        <f t="shared" si="13"/>
        <v>0</v>
      </c>
      <c r="AX60" s="251">
        <f t="shared" si="13"/>
        <v>0</v>
      </c>
      <c r="AY60" s="251">
        <f t="shared" si="13"/>
        <v>0</v>
      </c>
      <c r="AZ60" s="251">
        <f t="shared" si="13"/>
        <v>0</v>
      </c>
      <c r="BA60" s="251">
        <f t="shared" si="13"/>
        <v>0</v>
      </c>
      <c r="BB60" s="251">
        <f t="shared" si="13"/>
        <v>0</v>
      </c>
      <c r="BC60" s="251">
        <f t="shared" si="13"/>
        <v>0</v>
      </c>
      <c r="BD60" s="251">
        <f t="shared" si="13"/>
        <v>0</v>
      </c>
      <c r="BE60" s="251">
        <f t="shared" si="13"/>
        <v>0</v>
      </c>
      <c r="BF60" s="251">
        <f t="shared" si="13"/>
        <v>0</v>
      </c>
      <c r="BG60" s="251">
        <f t="shared" si="13"/>
        <v>0</v>
      </c>
      <c r="BH60" s="251">
        <f t="shared" si="13"/>
        <v>0</v>
      </c>
      <c r="BI60" s="251">
        <f t="shared" si="13"/>
        <v>0</v>
      </c>
      <c r="BJ60" s="251">
        <f t="shared" si="13"/>
        <v>0</v>
      </c>
      <c r="BK60" s="251">
        <f t="shared" si="13"/>
        <v>0</v>
      </c>
      <c r="BL60" s="251">
        <f t="shared" si="13"/>
        <v>0</v>
      </c>
      <c r="BM60" s="251">
        <f t="shared" si="13"/>
        <v>0</v>
      </c>
      <c r="BN60" s="251">
        <f t="shared" si="13"/>
        <v>0</v>
      </c>
      <c r="BO60" s="251">
        <f t="shared" si="13"/>
        <v>0</v>
      </c>
      <c r="BP60" s="251">
        <f t="shared" si="13"/>
        <v>0</v>
      </c>
      <c r="BQ60" s="251">
        <f t="shared" ref="BQ60:BW60" si="14">BQ58*BQ59</f>
        <v>0</v>
      </c>
      <c r="BR60" s="251">
        <f t="shared" si="14"/>
        <v>0</v>
      </c>
      <c r="BS60" s="251">
        <f t="shared" si="14"/>
        <v>0</v>
      </c>
      <c r="BT60" s="251">
        <f t="shared" si="14"/>
        <v>0</v>
      </c>
      <c r="BU60" s="251">
        <f t="shared" si="14"/>
        <v>0</v>
      </c>
      <c r="BV60" s="251">
        <f>BV58*BV59</f>
        <v>0</v>
      </c>
      <c r="BW60" s="251">
        <f t="shared" si="14"/>
        <v>0</v>
      </c>
      <c r="BX60" s="251">
        <f>BX58*BX59</f>
        <v>0</v>
      </c>
      <c r="BY60" s="1"/>
      <c r="BZ60" s="1"/>
      <c r="CA60" s="1"/>
    </row>
    <row r="61" spans="1:79" ht="15.75" customHeight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D38" sqref="D38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8.375" style="291" customWidth="1"/>
    <col min="4" max="4" width="11.625" style="291" customWidth="1"/>
    <col min="5" max="5" width="10.75" style="291" bestFit="1" customWidth="1"/>
    <col min="6" max="26" width="7.625" style="291" customWidth="1"/>
    <col min="27" max="16384" width="12.625" style="291"/>
  </cols>
  <sheetData>
    <row r="1" spans="1:5" ht="15">
      <c r="A1" s="442" t="s">
        <v>314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4</v>
      </c>
      <c r="E4" s="218" t="s">
        <v>431</v>
      </c>
    </row>
    <row r="5" spans="1:5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 ht="15">
      <c r="A6" s="137">
        <v>1</v>
      </c>
      <c r="B6" s="143" t="s">
        <v>70</v>
      </c>
      <c r="C6" s="140">
        <v>13.97</v>
      </c>
      <c r="D6" s="137">
        <f>VLOOKUP(D4,Фактически_присутствующих,3,FALSE)</f>
        <v>45</v>
      </c>
      <c r="E6" s="141">
        <f t="shared" ref="E6:E12" si="0">C6*D6</f>
        <v>628.65</v>
      </c>
    </row>
    <row r="7" spans="1:5" ht="15">
      <c r="A7" s="137">
        <v>2</v>
      </c>
      <c r="B7" s="143" t="s">
        <v>71</v>
      </c>
      <c r="C7" s="140">
        <v>15.321999999999999</v>
      </c>
      <c r="D7" s="137">
        <f>D6</f>
        <v>45</v>
      </c>
      <c r="E7" s="141">
        <f t="shared" si="0"/>
        <v>689.49</v>
      </c>
    </row>
    <row r="8" spans="1:5" ht="15">
      <c r="A8" s="137">
        <v>3</v>
      </c>
      <c r="B8" s="143" t="s">
        <v>313</v>
      </c>
      <c r="C8" s="140">
        <v>5.8380000000000001</v>
      </c>
      <c r="D8" s="137">
        <f>D6</f>
        <v>45</v>
      </c>
      <c r="E8" s="141">
        <f t="shared" si="0"/>
        <v>262.70999999999998</v>
      </c>
    </row>
    <row r="9" spans="1:5" ht="15">
      <c r="A9" s="137">
        <v>4</v>
      </c>
      <c r="B9" s="143" t="s">
        <v>72</v>
      </c>
      <c r="C9" s="141">
        <v>3.47</v>
      </c>
      <c r="D9" s="137">
        <f>D6</f>
        <v>45</v>
      </c>
      <c r="E9" s="141">
        <f t="shared" si="0"/>
        <v>156.15</v>
      </c>
    </row>
    <row r="10" spans="1:5" ht="15">
      <c r="A10" s="137">
        <v>5</v>
      </c>
      <c r="B10" s="143" t="s">
        <v>61</v>
      </c>
      <c r="C10" s="141">
        <v>2.4</v>
      </c>
      <c r="D10" s="137">
        <f t="shared" ref="D10:D12" si="1">D7</f>
        <v>45</v>
      </c>
      <c r="E10" s="141">
        <f t="shared" si="0"/>
        <v>108</v>
      </c>
    </row>
    <row r="11" spans="1:5" ht="15">
      <c r="A11" s="137">
        <v>6</v>
      </c>
      <c r="B11" s="143" t="s">
        <v>56</v>
      </c>
      <c r="C11" s="141">
        <v>10</v>
      </c>
      <c r="D11" s="137">
        <f t="shared" si="1"/>
        <v>45</v>
      </c>
      <c r="E11" s="141">
        <f t="shared" si="0"/>
        <v>450</v>
      </c>
    </row>
    <row r="12" spans="1:5" ht="15">
      <c r="A12" s="137">
        <v>7</v>
      </c>
      <c r="B12" s="143" t="s">
        <v>73</v>
      </c>
      <c r="C12" s="141">
        <v>10</v>
      </c>
      <c r="D12" s="137">
        <f t="shared" si="1"/>
        <v>45</v>
      </c>
      <c r="E12" s="141">
        <f t="shared" si="0"/>
        <v>450</v>
      </c>
    </row>
    <row r="13" spans="1:5" ht="13.9" hidden="1" customHeight="1">
      <c r="A13" s="137">
        <v>8</v>
      </c>
      <c r="B13" s="155"/>
      <c r="C13" s="147"/>
      <c r="D13" s="137"/>
      <c r="E13" s="141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2745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">
      <c r="A18" s="137">
        <v>11</v>
      </c>
      <c r="B18" s="143" t="s">
        <v>374</v>
      </c>
      <c r="C18" s="140">
        <v>23.724</v>
      </c>
      <c r="D18" s="137">
        <f>VLOOKUP(D4,завтрак_факт,3,FALSE)</f>
        <v>88</v>
      </c>
      <c r="E18" s="141">
        <f t="shared" ref="E18:E22" si="2">C18*D18</f>
        <v>2087.712</v>
      </c>
    </row>
    <row r="19" spans="1:5" ht="15">
      <c r="A19" s="137">
        <v>12</v>
      </c>
      <c r="B19" s="143" t="s">
        <v>375</v>
      </c>
      <c r="C19" s="140">
        <v>15.784000000000001</v>
      </c>
      <c r="D19" s="137">
        <f>D18</f>
        <v>88</v>
      </c>
      <c r="E19" s="141">
        <f t="shared" si="2"/>
        <v>1388.992</v>
      </c>
    </row>
    <row r="20" spans="1:5" ht="15">
      <c r="A20" s="137">
        <v>13</v>
      </c>
      <c r="B20" s="143" t="s">
        <v>86</v>
      </c>
      <c r="C20" s="140">
        <v>2.4</v>
      </c>
      <c r="D20" s="137">
        <f>D18</f>
        <v>88</v>
      </c>
      <c r="E20" s="141">
        <f t="shared" si="2"/>
        <v>211.2</v>
      </c>
    </row>
    <row r="21" spans="1:5" ht="15">
      <c r="A21" s="137">
        <v>14</v>
      </c>
      <c r="B21" s="143" t="s">
        <v>363</v>
      </c>
      <c r="C21" s="140">
        <v>1.0920000000000001</v>
      </c>
      <c r="D21" s="137">
        <f>D18</f>
        <v>88</v>
      </c>
      <c r="E21" s="141">
        <f t="shared" si="2"/>
        <v>96.096000000000004</v>
      </c>
    </row>
    <row r="22" spans="1:5" ht="15">
      <c r="A22" s="137">
        <v>15</v>
      </c>
      <c r="B22" s="143" t="s">
        <v>376</v>
      </c>
      <c r="C22" s="141">
        <v>18</v>
      </c>
      <c r="D22" s="137">
        <f t="shared" ref="D22" si="3">D19</f>
        <v>88</v>
      </c>
      <c r="E22" s="141">
        <f t="shared" si="2"/>
        <v>1584</v>
      </c>
    </row>
    <row r="23" spans="1:5" ht="13.9" hidden="1" customHeight="1">
      <c r="A23" s="137">
        <v>16</v>
      </c>
      <c r="B23" s="143"/>
      <c r="C23" s="141"/>
      <c r="D23" s="137"/>
      <c r="E23" s="141"/>
    </row>
    <row r="24" spans="1:5" ht="13.9" hidden="1" customHeight="1">
      <c r="A24" s="137">
        <v>17</v>
      </c>
      <c r="B24" s="143"/>
      <c r="C24" s="141"/>
      <c r="D24" s="137"/>
      <c r="E24" s="141"/>
    </row>
    <row r="25" spans="1:5" ht="13.9" hidden="1" customHeight="1">
      <c r="A25" s="137">
        <v>18</v>
      </c>
      <c r="B25" s="155"/>
      <c r="C25" s="147"/>
      <c r="D25" s="137"/>
      <c r="E25" s="141"/>
    </row>
    <row r="26" spans="1:5" ht="15">
      <c r="A26" s="137">
        <v>19</v>
      </c>
      <c r="B26" s="148"/>
      <c r="C26" s="147"/>
      <c r="D26" s="149"/>
      <c r="E26" s="147"/>
    </row>
    <row r="27" spans="1:5" ht="1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5368</v>
      </c>
    </row>
    <row r="28" spans="1:5" ht="15">
      <c r="A28" s="220"/>
      <c r="B28" s="221"/>
      <c r="C28" s="222"/>
      <c r="D28" s="223"/>
      <c r="E28" s="222"/>
    </row>
    <row r="29" spans="1:5" ht="1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zoomScale="80" zoomScaleNormal="80" workbookViewId="0">
      <selection activeCell="U7" sqref="U7"/>
    </sheetView>
  </sheetViews>
  <sheetFormatPr defaultColWidth="12.625" defaultRowHeight="15" customHeight="1"/>
  <cols>
    <col min="1" max="1" width="3.25" style="314" customWidth="1"/>
    <col min="2" max="2" width="34" style="314" customWidth="1"/>
    <col min="3" max="3" width="10.375" style="314" bestFit="1" customWidth="1"/>
    <col min="4" max="6" width="4.25" style="314" hidden="1" customWidth="1"/>
    <col min="7" max="7" width="8.25" style="314" hidden="1" customWidth="1"/>
    <col min="8" max="9" width="4.5" style="314" hidden="1" customWidth="1"/>
    <col min="10" max="10" width="4.25" style="314" hidden="1" customWidth="1"/>
    <col min="11" max="11" width="7.375" style="314" hidden="1" customWidth="1"/>
    <col min="12" max="12" width="8.25" style="314" customWidth="1"/>
    <col min="13" max="13" width="7.375" style="314" bestFit="1" customWidth="1"/>
    <col min="14" max="14" width="7.375" style="314" customWidth="1"/>
    <col min="15" max="15" width="4.5" style="314" hidden="1" customWidth="1"/>
    <col min="16" max="16" width="8.375" style="314" bestFit="1" customWidth="1"/>
    <col min="17" max="17" width="7.75" style="314" bestFit="1" customWidth="1"/>
    <col min="18" max="18" width="4.5" style="314" hidden="1" customWidth="1"/>
    <col min="19" max="19" width="4.25" style="314" hidden="1" customWidth="1"/>
    <col min="20" max="20" width="4.5" style="314" hidden="1" customWidth="1"/>
    <col min="21" max="21" width="8.125" style="314" customWidth="1"/>
    <col min="22" max="23" width="4.5" style="314" hidden="1" customWidth="1"/>
    <col min="24" max="25" width="4.25" style="314" hidden="1" customWidth="1"/>
    <col min="26" max="26" width="8.625" style="314" bestFit="1" customWidth="1"/>
    <col min="27" max="27" width="4.25" style="314" hidden="1" customWidth="1"/>
    <col min="28" max="28" width="8.625" style="314" bestFit="1" customWidth="1"/>
    <col min="29" max="29" width="8.25" style="314" customWidth="1"/>
    <col min="30" max="31" width="4.5" style="314" hidden="1" customWidth="1"/>
    <col min="32" max="33" width="4.25" style="314" hidden="1" customWidth="1"/>
    <col min="34" max="34" width="8.125" style="314" customWidth="1"/>
    <col min="35" max="39" width="4.25" style="314" hidden="1" customWidth="1"/>
    <col min="40" max="40" width="7.125" style="314" customWidth="1"/>
    <col min="41" max="41" width="4.25" style="314" hidden="1" customWidth="1"/>
    <col min="42" max="44" width="4.5" style="314" hidden="1" customWidth="1"/>
    <col min="45" max="45" width="4.25" style="314" hidden="1" customWidth="1"/>
    <col min="46" max="46" width="9.5" style="314" bestFit="1" customWidth="1"/>
    <col min="47" max="48" width="4.25" style="314" hidden="1" customWidth="1"/>
    <col min="49" max="49" width="4.5" style="314" hidden="1" customWidth="1"/>
    <col min="50" max="50" width="8.125" style="314" customWidth="1"/>
    <col min="51" max="52" width="4.5" style="314" hidden="1" customWidth="1"/>
    <col min="53" max="53" width="9" style="314" customWidth="1"/>
    <col min="54" max="58" width="4.5" style="314" hidden="1" customWidth="1"/>
    <col min="59" max="59" width="4.25" style="314" hidden="1" customWidth="1"/>
    <col min="60" max="60" width="9" style="314" customWidth="1"/>
    <col min="61" max="61" width="4.25" style="314" hidden="1" customWidth="1"/>
    <col min="62" max="62" width="8.125" style="314" customWidth="1"/>
    <col min="63" max="63" width="7.125" style="314" customWidth="1"/>
    <col min="64" max="64" width="8.125" style="314" customWidth="1"/>
    <col min="65" max="66" width="8.375" style="314" hidden="1" customWidth="1"/>
    <col min="67" max="67" width="7.375" style="314" hidden="1" customWidth="1"/>
    <col min="68" max="68" width="9.375" style="314" bestFit="1" customWidth="1"/>
    <col min="69" max="73" width="8.375" style="314" hidden="1" customWidth="1"/>
    <col min="74" max="74" width="8.625" style="314" bestFit="1" customWidth="1"/>
    <col min="75" max="75" width="7.375" style="314" hidden="1" customWidth="1"/>
    <col min="76" max="76" width="8.625" style="314" bestFit="1" customWidth="1"/>
    <col min="77" max="77" width="8.375" style="314" hidden="1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Q2" s="315"/>
      <c r="BR2" s="315"/>
      <c r="BS2" s="315"/>
      <c r="BT2" s="315"/>
      <c r="BU2" s="315"/>
      <c r="BV2" s="315"/>
      <c r="BW2" s="315"/>
    </row>
    <row r="3" spans="1:79" ht="15.75"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Q3" s="315"/>
      <c r="BR3" s="315"/>
      <c r="BS3" s="315"/>
      <c r="BT3" s="315"/>
      <c r="BU3" s="315"/>
      <c r="BV3" s="315"/>
      <c r="BW3" s="315"/>
    </row>
    <row r="4" spans="1:79" ht="15.75">
      <c r="B4" s="316">
        <v>8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</row>
    <row r="5" spans="1:79" ht="23.25">
      <c r="B5" s="317" t="s">
        <v>395</v>
      </c>
      <c r="C5" s="315"/>
      <c r="D5" s="315"/>
      <c r="E5" s="315"/>
      <c r="F5" s="315"/>
      <c r="G5" s="382"/>
      <c r="H5" s="315"/>
      <c r="I5" s="315"/>
      <c r="J5" s="315"/>
      <c r="K5" s="318"/>
      <c r="L5" s="607" t="str">
        <f>VLOOKUP(B4,Общее_количество_учащихся,2,FALSE)</f>
        <v>Понедельник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D5" s="319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</row>
    <row r="7" spans="1:79" ht="198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</row>
    <row r="8" spans="1:79">
      <c r="A8" s="595" t="s">
        <v>415</v>
      </c>
      <c r="B8" s="588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>
        <v>1.6</v>
      </c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P8" s="326"/>
      <c r="AQ8" s="326"/>
      <c r="AR8" s="326"/>
      <c r="AS8" s="326"/>
      <c r="AT8" s="326">
        <v>5</v>
      </c>
      <c r="AU8" s="326"/>
      <c r="AV8" s="326"/>
      <c r="AW8" s="326"/>
      <c r="AX8" s="326">
        <v>14</v>
      </c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>
        <v>5</v>
      </c>
      <c r="BQ8" s="326"/>
      <c r="BR8" s="326"/>
      <c r="BS8" s="326"/>
      <c r="BT8" s="326"/>
      <c r="BU8" s="326"/>
      <c r="BV8" s="326"/>
      <c r="BW8" s="326"/>
      <c r="BX8" s="326"/>
      <c r="BY8" s="326"/>
      <c r="BZ8" s="326"/>
    </row>
    <row r="9" spans="1:79">
      <c r="A9" s="331" t="s">
        <v>380</v>
      </c>
      <c r="B9" s="328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>
        <v>24</v>
      </c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>
        <v>60</v>
      </c>
      <c r="BY9" s="326"/>
      <c r="BZ9" s="326"/>
    </row>
    <row r="10" spans="1:79">
      <c r="A10" s="595" t="s">
        <v>363</v>
      </c>
      <c r="B10" s="588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>
        <v>8</v>
      </c>
      <c r="N10" s="326"/>
      <c r="O10" s="326"/>
      <c r="P10" s="326">
        <v>1</v>
      </c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</row>
    <row r="11" spans="1:79">
      <c r="A11" s="595" t="s">
        <v>381</v>
      </c>
      <c r="B11" s="588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>
        <v>1</v>
      </c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326"/>
      <c r="BZ11" s="326"/>
    </row>
    <row r="12" spans="1:79">
      <c r="A12" s="595" t="s">
        <v>60</v>
      </c>
      <c r="B12" s="588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/>
      <c r="BT12" s="326"/>
      <c r="BU12" s="326"/>
      <c r="BV12" s="326">
        <v>200</v>
      </c>
      <c r="BW12" s="326"/>
      <c r="BX12" s="326"/>
      <c r="BY12" s="326"/>
      <c r="BZ12" s="326"/>
    </row>
    <row r="13" spans="1:79" hidden="1">
      <c r="A13" s="595"/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W13" s="326"/>
      <c r="BX13" s="326"/>
      <c r="BY13" s="326"/>
      <c r="BZ13" s="326"/>
    </row>
    <row r="14" spans="1:79" hidden="1">
      <c r="A14" s="595"/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</row>
    <row r="15" spans="1:79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idden="1">
      <c r="A16" s="595"/>
      <c r="B16" s="588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0</v>
      </c>
      <c r="M16" s="326">
        <f t="shared" si="0"/>
        <v>8</v>
      </c>
      <c r="N16" s="326">
        <f t="shared" si="0"/>
        <v>1.6</v>
      </c>
      <c r="O16" s="326">
        <f t="shared" si="0"/>
        <v>0</v>
      </c>
      <c r="P16" s="326">
        <f t="shared" si="0"/>
        <v>1</v>
      </c>
      <c r="Q16" s="326">
        <f t="shared" si="0"/>
        <v>1</v>
      </c>
      <c r="R16" s="326">
        <f t="shared" si="0"/>
        <v>0</v>
      </c>
      <c r="S16" s="326">
        <f t="shared" si="0"/>
        <v>0</v>
      </c>
      <c r="T16" s="326">
        <f t="shared" si="0"/>
        <v>0</v>
      </c>
      <c r="U16" s="326">
        <f t="shared" si="0"/>
        <v>0</v>
      </c>
      <c r="V16" s="326">
        <f t="shared" si="0"/>
        <v>0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24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5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14</v>
      </c>
      <c r="AY16" s="326">
        <f t="shared" si="0"/>
        <v>0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0</v>
      </c>
      <c r="BK16" s="326">
        <f t="shared" si="0"/>
        <v>0</v>
      </c>
      <c r="BL16" s="326">
        <f t="shared" si="0"/>
        <v>0</v>
      </c>
      <c r="BM16" s="326">
        <f t="shared" si="0"/>
        <v>0</v>
      </c>
      <c r="BN16" s="326">
        <f t="shared" si="0"/>
        <v>0</v>
      </c>
      <c r="BO16" s="326">
        <f t="shared" si="0"/>
        <v>0</v>
      </c>
      <c r="BP16" s="326">
        <f t="shared" si="0"/>
        <v>5</v>
      </c>
      <c r="BQ16" s="326">
        <f t="shared" si="0"/>
        <v>0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0</v>
      </c>
      <c r="BV16" s="326">
        <f t="shared" si="0"/>
        <v>200</v>
      </c>
      <c r="BW16" s="326">
        <f t="shared" si="0"/>
        <v>0</v>
      </c>
      <c r="BX16" s="326">
        <f t="shared" si="0"/>
        <v>60</v>
      </c>
      <c r="BY16" s="326">
        <f t="shared" si="0"/>
        <v>0</v>
      </c>
      <c r="BZ16" s="326">
        <f t="shared" si="0"/>
        <v>0</v>
      </c>
    </row>
    <row r="17" spans="1:79" hidden="1">
      <c r="A17" s="600" t="s">
        <v>74</v>
      </c>
      <c r="B17" s="588"/>
      <c r="C17" s="332">
        <f>C18</f>
        <v>0</v>
      </c>
      <c r="D17" s="332">
        <f t="shared" ref="D17:BO17" si="1">C17</f>
        <v>0</v>
      </c>
      <c r="E17" s="332">
        <f t="shared" si="1"/>
        <v>0</v>
      </c>
      <c r="F17" s="332">
        <f t="shared" si="1"/>
        <v>0</v>
      </c>
      <c r="G17" s="332">
        <f t="shared" si="1"/>
        <v>0</v>
      </c>
      <c r="H17" s="332">
        <f t="shared" si="1"/>
        <v>0</v>
      </c>
      <c r="I17" s="332">
        <f t="shared" si="1"/>
        <v>0</v>
      </c>
      <c r="J17" s="332">
        <f t="shared" si="1"/>
        <v>0</v>
      </c>
      <c r="K17" s="332">
        <f t="shared" si="1"/>
        <v>0</v>
      </c>
      <c r="L17" s="332">
        <f t="shared" si="1"/>
        <v>0</v>
      </c>
      <c r="M17" s="332">
        <f t="shared" si="1"/>
        <v>0</v>
      </c>
      <c r="N17" s="332">
        <f t="shared" si="1"/>
        <v>0</v>
      </c>
      <c r="O17" s="332">
        <f t="shared" si="1"/>
        <v>0</v>
      </c>
      <c r="P17" s="332">
        <f t="shared" si="1"/>
        <v>0</v>
      </c>
      <c r="Q17" s="332">
        <f t="shared" si="1"/>
        <v>0</v>
      </c>
      <c r="R17" s="332">
        <f t="shared" si="1"/>
        <v>0</v>
      </c>
      <c r="S17" s="332">
        <f t="shared" si="1"/>
        <v>0</v>
      </c>
      <c r="T17" s="332">
        <f t="shared" si="1"/>
        <v>0</v>
      </c>
      <c r="U17" s="332">
        <f t="shared" si="1"/>
        <v>0</v>
      </c>
      <c r="V17" s="332">
        <f t="shared" si="1"/>
        <v>0</v>
      </c>
      <c r="W17" s="332">
        <f t="shared" si="1"/>
        <v>0</v>
      </c>
      <c r="X17" s="332">
        <f t="shared" si="1"/>
        <v>0</v>
      </c>
      <c r="Y17" s="332">
        <f t="shared" si="1"/>
        <v>0</v>
      </c>
      <c r="Z17" s="332">
        <f t="shared" si="1"/>
        <v>0</v>
      </c>
      <c r="AA17" s="332">
        <f t="shared" si="1"/>
        <v>0</v>
      </c>
      <c r="AB17" s="332">
        <f t="shared" si="1"/>
        <v>0</v>
      </c>
      <c r="AC17" s="332">
        <f t="shared" si="1"/>
        <v>0</v>
      </c>
      <c r="AD17" s="332">
        <f t="shared" si="1"/>
        <v>0</v>
      </c>
      <c r="AE17" s="332">
        <f t="shared" si="1"/>
        <v>0</v>
      </c>
      <c r="AF17" s="332">
        <f t="shared" si="1"/>
        <v>0</v>
      </c>
      <c r="AG17" s="332">
        <f t="shared" si="1"/>
        <v>0</v>
      </c>
      <c r="AH17" s="332">
        <f t="shared" si="1"/>
        <v>0</v>
      </c>
      <c r="AI17" s="332">
        <f t="shared" si="1"/>
        <v>0</v>
      </c>
      <c r="AJ17" s="332">
        <f t="shared" si="1"/>
        <v>0</v>
      </c>
      <c r="AK17" s="332">
        <f t="shared" si="1"/>
        <v>0</v>
      </c>
      <c r="AL17" s="332">
        <f t="shared" si="1"/>
        <v>0</v>
      </c>
      <c r="AM17" s="332">
        <f t="shared" si="1"/>
        <v>0</v>
      </c>
      <c r="AN17" s="332">
        <f t="shared" si="1"/>
        <v>0</v>
      </c>
      <c r="AO17" s="332">
        <f t="shared" si="1"/>
        <v>0</v>
      </c>
      <c r="AP17" s="332">
        <f t="shared" si="1"/>
        <v>0</v>
      </c>
      <c r="AQ17" s="332">
        <f t="shared" si="1"/>
        <v>0</v>
      </c>
      <c r="AR17" s="332">
        <f t="shared" si="1"/>
        <v>0</v>
      </c>
      <c r="AS17" s="332">
        <f t="shared" si="1"/>
        <v>0</v>
      </c>
      <c r="AT17" s="332">
        <f t="shared" si="1"/>
        <v>0</v>
      </c>
      <c r="AU17" s="332">
        <f t="shared" si="1"/>
        <v>0</v>
      </c>
      <c r="AV17" s="332">
        <f t="shared" si="1"/>
        <v>0</v>
      </c>
      <c r="AW17" s="332">
        <f t="shared" si="1"/>
        <v>0</v>
      </c>
      <c r="AX17" s="332">
        <f t="shared" si="1"/>
        <v>0</v>
      </c>
      <c r="AY17" s="332">
        <f t="shared" si="1"/>
        <v>0</v>
      </c>
      <c r="AZ17" s="332">
        <f t="shared" si="1"/>
        <v>0</v>
      </c>
      <c r="BA17" s="332">
        <f t="shared" si="1"/>
        <v>0</v>
      </c>
      <c r="BB17" s="332">
        <f t="shared" si="1"/>
        <v>0</v>
      </c>
      <c r="BC17" s="332">
        <f t="shared" si="1"/>
        <v>0</v>
      </c>
      <c r="BD17" s="332">
        <f t="shared" si="1"/>
        <v>0</v>
      </c>
      <c r="BE17" s="332">
        <f t="shared" si="1"/>
        <v>0</v>
      </c>
      <c r="BF17" s="332">
        <f t="shared" si="1"/>
        <v>0</v>
      </c>
      <c r="BG17" s="332">
        <f t="shared" si="1"/>
        <v>0</v>
      </c>
      <c r="BH17" s="332">
        <f t="shared" si="1"/>
        <v>0</v>
      </c>
      <c r="BI17" s="332">
        <f t="shared" si="1"/>
        <v>0</v>
      </c>
      <c r="BJ17" s="332">
        <f t="shared" si="1"/>
        <v>0</v>
      </c>
      <c r="BK17" s="332">
        <f t="shared" si="1"/>
        <v>0</v>
      </c>
      <c r="BL17" s="332">
        <f t="shared" si="1"/>
        <v>0</v>
      </c>
      <c r="BM17" s="332">
        <f t="shared" si="1"/>
        <v>0</v>
      </c>
      <c r="BN17" s="332">
        <f t="shared" si="1"/>
        <v>0</v>
      </c>
      <c r="BO17" s="332">
        <f t="shared" si="1"/>
        <v>0</v>
      </c>
      <c r="BP17" s="332">
        <f t="shared" ref="BP17:BZ17" si="2">BO17</f>
        <v>0</v>
      </c>
      <c r="BQ17" s="332">
        <f t="shared" si="2"/>
        <v>0</v>
      </c>
      <c r="BR17" s="332">
        <f t="shared" si="2"/>
        <v>0</v>
      </c>
      <c r="BS17" s="332">
        <f t="shared" si="2"/>
        <v>0</v>
      </c>
      <c r="BT17" s="332">
        <f t="shared" si="2"/>
        <v>0</v>
      </c>
      <c r="BU17" s="332">
        <f t="shared" si="2"/>
        <v>0</v>
      </c>
      <c r="BV17" s="332">
        <f t="shared" si="2"/>
        <v>0</v>
      </c>
      <c r="BW17" s="332">
        <f t="shared" si="2"/>
        <v>0</v>
      </c>
      <c r="BX17" s="332">
        <f t="shared" si="2"/>
        <v>0</v>
      </c>
      <c r="BY17" s="332">
        <f t="shared" si="2"/>
        <v>0</v>
      </c>
      <c r="BZ17" s="332">
        <f t="shared" si="2"/>
        <v>0</v>
      </c>
    </row>
    <row r="18" spans="1:79" ht="20.25" thickBot="1">
      <c r="A18" s="593" t="s">
        <v>74</v>
      </c>
      <c r="B18" s="588"/>
      <c r="C18" s="333">
        <f>VLOOKUP(B4, завтрак_факт,3,FALSE)</f>
        <v>0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588"/>
      <c r="C19" s="334"/>
      <c r="D19" s="127">
        <f t="shared" ref="D19:F19" si="3">D16*D17/1000</f>
        <v>0</v>
      </c>
      <c r="E19" s="127">
        <f t="shared" si="3"/>
        <v>0</v>
      </c>
      <c r="F19" s="127">
        <f t="shared" si="3"/>
        <v>0</v>
      </c>
      <c r="G19" s="122">
        <f>G16*G17</f>
        <v>0</v>
      </c>
      <c r="H19" s="122">
        <f t="shared" ref="H19:BG19" si="4">H16*H17/1000</f>
        <v>0</v>
      </c>
      <c r="I19" s="122">
        <f t="shared" si="4"/>
        <v>0</v>
      </c>
      <c r="J19" s="122">
        <f t="shared" si="4"/>
        <v>0</v>
      </c>
      <c r="K19" s="122">
        <f t="shared" si="4"/>
        <v>0</v>
      </c>
      <c r="L19" s="122">
        <f t="shared" si="4"/>
        <v>0</v>
      </c>
      <c r="M19" s="122">
        <f t="shared" si="4"/>
        <v>0</v>
      </c>
      <c r="N19" s="122">
        <f t="shared" si="4"/>
        <v>0</v>
      </c>
      <c r="O19" s="122">
        <f t="shared" si="4"/>
        <v>0</v>
      </c>
      <c r="P19" s="122">
        <f t="shared" si="4"/>
        <v>0</v>
      </c>
      <c r="Q19" s="122">
        <f>Q16*Q17</f>
        <v>0</v>
      </c>
      <c r="R19" s="122">
        <f t="shared" si="4"/>
        <v>0</v>
      </c>
      <c r="S19" s="122">
        <f t="shared" si="4"/>
        <v>0</v>
      </c>
      <c r="T19" s="122">
        <f t="shared" si="4"/>
        <v>0</v>
      </c>
      <c r="U19" s="122">
        <f t="shared" si="4"/>
        <v>0</v>
      </c>
      <c r="V19" s="122">
        <f t="shared" si="4"/>
        <v>0</v>
      </c>
      <c r="W19" s="122">
        <f t="shared" si="4"/>
        <v>0</v>
      </c>
      <c r="X19" s="122">
        <f t="shared" si="4"/>
        <v>0</v>
      </c>
      <c r="Y19" s="122">
        <f t="shared" si="4"/>
        <v>0</v>
      </c>
      <c r="Z19" s="122">
        <f t="shared" si="4"/>
        <v>0</v>
      </c>
      <c r="AA19" s="122">
        <f t="shared" si="4"/>
        <v>0</v>
      </c>
      <c r="AB19" s="122">
        <f t="shared" si="4"/>
        <v>0</v>
      </c>
      <c r="AC19" s="122">
        <f t="shared" si="4"/>
        <v>0</v>
      </c>
      <c r="AD19" s="122">
        <f t="shared" si="4"/>
        <v>0</v>
      </c>
      <c r="AE19" s="122">
        <f t="shared" si="4"/>
        <v>0</v>
      </c>
      <c r="AF19" s="122">
        <f t="shared" si="4"/>
        <v>0</v>
      </c>
      <c r="AG19" s="122">
        <f t="shared" si="4"/>
        <v>0</v>
      </c>
      <c r="AH19" s="122">
        <f t="shared" si="4"/>
        <v>0</v>
      </c>
      <c r="AI19" s="122">
        <f t="shared" si="4"/>
        <v>0</v>
      </c>
      <c r="AJ19" s="122">
        <f t="shared" si="4"/>
        <v>0</v>
      </c>
      <c r="AK19" s="122">
        <f t="shared" si="4"/>
        <v>0</v>
      </c>
      <c r="AL19" s="122">
        <f t="shared" si="4"/>
        <v>0</v>
      </c>
      <c r="AM19" s="122">
        <f t="shared" si="4"/>
        <v>0</v>
      </c>
      <c r="AN19" s="122">
        <f t="shared" si="4"/>
        <v>0</v>
      </c>
      <c r="AO19" s="122">
        <f t="shared" si="4"/>
        <v>0</v>
      </c>
      <c r="AP19" s="122">
        <f t="shared" si="4"/>
        <v>0</v>
      </c>
      <c r="AQ19" s="122">
        <f t="shared" si="4"/>
        <v>0</v>
      </c>
      <c r="AR19" s="122">
        <f t="shared" si="4"/>
        <v>0</v>
      </c>
      <c r="AS19" s="122">
        <f t="shared" si="4"/>
        <v>0</v>
      </c>
      <c r="AT19" s="122">
        <f t="shared" si="4"/>
        <v>0</v>
      </c>
      <c r="AU19" s="122">
        <f t="shared" si="4"/>
        <v>0</v>
      </c>
      <c r="AV19" s="122">
        <f t="shared" si="4"/>
        <v>0</v>
      </c>
      <c r="AW19" s="122">
        <f t="shared" si="4"/>
        <v>0</v>
      </c>
      <c r="AX19" s="122">
        <f t="shared" si="4"/>
        <v>0</v>
      </c>
      <c r="AY19" s="122">
        <f t="shared" si="4"/>
        <v>0</v>
      </c>
      <c r="AZ19" s="122">
        <f t="shared" si="4"/>
        <v>0</v>
      </c>
      <c r="BA19" s="122">
        <f t="shared" si="4"/>
        <v>0</v>
      </c>
      <c r="BB19" s="122">
        <f t="shared" si="4"/>
        <v>0</v>
      </c>
      <c r="BC19" s="122">
        <f t="shared" si="4"/>
        <v>0</v>
      </c>
      <c r="BD19" s="122">
        <f t="shared" si="4"/>
        <v>0</v>
      </c>
      <c r="BE19" s="122">
        <f t="shared" si="4"/>
        <v>0</v>
      </c>
      <c r="BF19" s="122">
        <f t="shared" si="4"/>
        <v>0</v>
      </c>
      <c r="BG19" s="122">
        <f t="shared" si="4"/>
        <v>0</v>
      </c>
      <c r="BH19" s="122">
        <f>BH16*BH17</f>
        <v>0</v>
      </c>
      <c r="BI19" s="122">
        <f t="shared" ref="BI19:BZ19" si="5">BI16*BI17/1000</f>
        <v>0</v>
      </c>
      <c r="BJ19" s="122">
        <f t="shared" si="5"/>
        <v>0</v>
      </c>
      <c r="BK19" s="122">
        <f t="shared" si="5"/>
        <v>0</v>
      </c>
      <c r="BL19" s="122">
        <f t="shared" si="5"/>
        <v>0</v>
      </c>
      <c r="BM19" s="122">
        <f t="shared" si="5"/>
        <v>0</v>
      </c>
      <c r="BN19" s="122">
        <f t="shared" si="5"/>
        <v>0</v>
      </c>
      <c r="BO19" s="122">
        <f t="shared" si="5"/>
        <v>0</v>
      </c>
      <c r="BP19" s="122">
        <f>BP16*BP17</f>
        <v>0</v>
      </c>
      <c r="BQ19" s="122">
        <f t="shared" si="5"/>
        <v>0</v>
      </c>
      <c r="BR19" s="122">
        <f t="shared" si="5"/>
        <v>0</v>
      </c>
      <c r="BS19" s="122">
        <f t="shared" si="5"/>
        <v>0</v>
      </c>
      <c r="BT19" s="122">
        <f t="shared" si="5"/>
        <v>0</v>
      </c>
      <c r="BU19" s="122">
        <f t="shared" si="5"/>
        <v>0</v>
      </c>
      <c r="BV19" s="122">
        <f t="shared" si="5"/>
        <v>0</v>
      </c>
      <c r="BW19" s="122">
        <f t="shared" si="5"/>
        <v>0</v>
      </c>
      <c r="BX19" s="122">
        <f t="shared" si="5"/>
        <v>0</v>
      </c>
      <c r="BY19" s="127">
        <f t="shared" si="5"/>
        <v>0</v>
      </c>
      <c r="BZ19" s="127">
        <f t="shared" si="5"/>
        <v>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0</v>
      </c>
      <c r="D21" s="337">
        <f t="shared" ref="D21:BZ21" si="6">D19*D20</f>
        <v>0</v>
      </c>
      <c r="E21" s="337">
        <f t="shared" si="6"/>
        <v>0</v>
      </c>
      <c r="F21" s="337">
        <f t="shared" si="6"/>
        <v>0</v>
      </c>
      <c r="G21" s="122">
        <f t="shared" si="6"/>
        <v>0</v>
      </c>
      <c r="H21" s="122">
        <f t="shared" si="6"/>
        <v>0</v>
      </c>
      <c r="I21" s="122">
        <f t="shared" si="6"/>
        <v>0</v>
      </c>
      <c r="J21" s="122">
        <f t="shared" si="6"/>
        <v>0</v>
      </c>
      <c r="K21" s="122">
        <f t="shared" si="6"/>
        <v>0</v>
      </c>
      <c r="L21" s="122">
        <f t="shared" si="6"/>
        <v>0</v>
      </c>
      <c r="M21" s="122">
        <f t="shared" si="6"/>
        <v>0</v>
      </c>
      <c r="N21" s="122">
        <f t="shared" si="6"/>
        <v>0</v>
      </c>
      <c r="O21" s="122">
        <f t="shared" si="6"/>
        <v>0</v>
      </c>
      <c r="P21" s="122">
        <f t="shared" si="6"/>
        <v>0</v>
      </c>
      <c r="Q21" s="122">
        <f t="shared" si="6"/>
        <v>0</v>
      </c>
      <c r="R21" s="122">
        <f t="shared" si="6"/>
        <v>0</v>
      </c>
      <c r="S21" s="122">
        <f t="shared" si="6"/>
        <v>0</v>
      </c>
      <c r="T21" s="122">
        <f t="shared" si="6"/>
        <v>0</v>
      </c>
      <c r="U21" s="122">
        <f t="shared" si="6"/>
        <v>0</v>
      </c>
      <c r="V21" s="122">
        <f t="shared" si="6"/>
        <v>0</v>
      </c>
      <c r="W21" s="122">
        <f t="shared" si="6"/>
        <v>0</v>
      </c>
      <c r="X21" s="122">
        <f t="shared" si="6"/>
        <v>0</v>
      </c>
      <c r="Y21" s="122">
        <f t="shared" si="6"/>
        <v>0</v>
      </c>
      <c r="Z21" s="122">
        <f t="shared" si="6"/>
        <v>0</v>
      </c>
      <c r="AA21" s="122">
        <f t="shared" si="6"/>
        <v>0</v>
      </c>
      <c r="AB21" s="122">
        <f t="shared" si="6"/>
        <v>0</v>
      </c>
      <c r="AC21" s="122">
        <f t="shared" si="6"/>
        <v>0</v>
      </c>
      <c r="AD21" s="122">
        <f t="shared" si="6"/>
        <v>0</v>
      </c>
      <c r="AE21" s="122">
        <f t="shared" si="6"/>
        <v>0</v>
      </c>
      <c r="AF21" s="122">
        <f t="shared" si="6"/>
        <v>0</v>
      </c>
      <c r="AG21" s="122">
        <f t="shared" si="6"/>
        <v>0</v>
      </c>
      <c r="AH21" s="122">
        <f t="shared" si="6"/>
        <v>0</v>
      </c>
      <c r="AI21" s="122">
        <f t="shared" si="6"/>
        <v>0</v>
      </c>
      <c r="AJ21" s="122">
        <f t="shared" si="6"/>
        <v>0</v>
      </c>
      <c r="AK21" s="122">
        <f t="shared" si="6"/>
        <v>0</v>
      </c>
      <c r="AL21" s="122">
        <f t="shared" si="6"/>
        <v>0</v>
      </c>
      <c r="AM21" s="122">
        <f t="shared" si="6"/>
        <v>0</v>
      </c>
      <c r="AN21" s="122">
        <f t="shared" si="6"/>
        <v>0</v>
      </c>
      <c r="AO21" s="122">
        <f t="shared" si="6"/>
        <v>0</v>
      </c>
      <c r="AP21" s="122">
        <f t="shared" si="6"/>
        <v>0</v>
      </c>
      <c r="AQ21" s="122">
        <f t="shared" si="6"/>
        <v>0</v>
      </c>
      <c r="AR21" s="122">
        <f t="shared" si="6"/>
        <v>0</v>
      </c>
      <c r="AS21" s="122">
        <f t="shared" si="6"/>
        <v>0</v>
      </c>
      <c r="AT21" s="122">
        <f t="shared" si="6"/>
        <v>0</v>
      </c>
      <c r="AU21" s="122">
        <f t="shared" si="6"/>
        <v>0</v>
      </c>
      <c r="AV21" s="122">
        <f t="shared" si="6"/>
        <v>0</v>
      </c>
      <c r="AW21" s="122">
        <f t="shared" si="6"/>
        <v>0</v>
      </c>
      <c r="AX21" s="122">
        <f t="shared" si="6"/>
        <v>0</v>
      </c>
      <c r="AY21" s="122">
        <f t="shared" si="6"/>
        <v>0</v>
      </c>
      <c r="AZ21" s="122">
        <f t="shared" si="6"/>
        <v>0</v>
      </c>
      <c r="BA21" s="122">
        <f t="shared" si="6"/>
        <v>0</v>
      </c>
      <c r="BB21" s="122">
        <f t="shared" si="6"/>
        <v>0</v>
      </c>
      <c r="BC21" s="122">
        <f t="shared" si="6"/>
        <v>0</v>
      </c>
      <c r="BD21" s="122">
        <f t="shared" si="6"/>
        <v>0</v>
      </c>
      <c r="BE21" s="122">
        <f t="shared" si="6"/>
        <v>0</v>
      </c>
      <c r="BF21" s="122">
        <f t="shared" si="6"/>
        <v>0</v>
      </c>
      <c r="BG21" s="122">
        <f t="shared" si="6"/>
        <v>0</v>
      </c>
      <c r="BH21" s="122">
        <f t="shared" si="6"/>
        <v>0</v>
      </c>
      <c r="BI21" s="122">
        <f t="shared" si="6"/>
        <v>0</v>
      </c>
      <c r="BJ21" s="122">
        <f t="shared" si="6"/>
        <v>0</v>
      </c>
      <c r="BK21" s="122">
        <f t="shared" si="6"/>
        <v>0</v>
      </c>
      <c r="BL21" s="122">
        <f t="shared" si="6"/>
        <v>0</v>
      </c>
      <c r="BM21" s="122">
        <f t="shared" si="6"/>
        <v>0</v>
      </c>
      <c r="BN21" s="122">
        <f t="shared" si="6"/>
        <v>0</v>
      </c>
      <c r="BO21" s="122">
        <f t="shared" si="6"/>
        <v>0</v>
      </c>
      <c r="BP21" s="122">
        <f t="shared" si="6"/>
        <v>0</v>
      </c>
      <c r="BQ21" s="122">
        <f t="shared" si="6"/>
        <v>0</v>
      </c>
      <c r="BR21" s="122">
        <f t="shared" si="6"/>
        <v>0</v>
      </c>
      <c r="BS21" s="122">
        <f t="shared" si="6"/>
        <v>0</v>
      </c>
      <c r="BT21" s="122">
        <f t="shared" si="6"/>
        <v>0</v>
      </c>
      <c r="BU21" s="122">
        <f t="shared" si="6"/>
        <v>0</v>
      </c>
      <c r="BV21" s="122">
        <f t="shared" si="6"/>
        <v>0</v>
      </c>
      <c r="BW21" s="122">
        <f t="shared" si="6"/>
        <v>0</v>
      </c>
      <c r="BX21" s="122">
        <f t="shared" si="6"/>
        <v>0</v>
      </c>
      <c r="BY21" s="337">
        <f t="shared" si="6"/>
        <v>0</v>
      </c>
      <c r="BZ21" s="337">
        <f t="shared" si="6"/>
        <v>0</v>
      </c>
    </row>
    <row r="22" spans="1:79" ht="15.75" customHeight="1">
      <c r="A22" s="593" t="s">
        <v>77</v>
      </c>
      <c r="B22" s="588"/>
      <c r="C22" s="385" t="e">
        <f>C21/C18</f>
        <v>#DIV/0!</v>
      </c>
    </row>
    <row r="23" spans="1:79" ht="15.75" hidden="1" customHeight="1">
      <c r="B23" s="314">
        <f ca="1">SUMPRODUCT(SIGN(CELL("width",OFFSET(D21,,N(INDEX(COLUMN(D21:BZ21)-COLUMN(D21),))))),D21:BZ21)</f>
        <v>0</v>
      </c>
    </row>
    <row r="24" spans="1:79" ht="15.75" hidden="1" customHeight="1">
      <c r="B24" s="386"/>
    </row>
    <row r="25" spans="1:79" ht="15.75" hidden="1" customHeight="1">
      <c r="B25" s="314">
        <f ca="1">SUMPRODUCT(SIGN(CELL("width",OFFSET(L21,,N(INDEX(COLUMN(L21:BX21)-COLUMN(L21),))))),L21:BX21)</f>
        <v>0</v>
      </c>
    </row>
    <row r="26" spans="1:79" ht="15.75" hidden="1" customHeight="1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</row>
    <row r="27" spans="1:79" ht="14.25" hidden="1"/>
    <row r="28" spans="1:79" hidden="1">
      <c r="A28" s="590"/>
      <c r="B28" s="588"/>
      <c r="C28" s="325"/>
      <c r="D28" s="325">
        <f t="shared" ref="D28:BO28" si="7">SUM(D8:D15)</f>
        <v>0</v>
      </c>
      <c r="E28" s="325">
        <f t="shared" si="7"/>
        <v>0</v>
      </c>
      <c r="F28" s="325">
        <f t="shared" si="7"/>
        <v>0</v>
      </c>
      <c r="G28" s="325">
        <f t="shared" si="7"/>
        <v>0</v>
      </c>
      <c r="H28" s="325">
        <f t="shared" si="7"/>
        <v>0</v>
      </c>
      <c r="I28" s="325">
        <f t="shared" si="7"/>
        <v>0</v>
      </c>
      <c r="J28" s="325">
        <f t="shared" si="7"/>
        <v>0</v>
      </c>
      <c r="K28" s="325">
        <f t="shared" si="7"/>
        <v>0</v>
      </c>
      <c r="L28" s="325">
        <f t="shared" si="7"/>
        <v>0</v>
      </c>
      <c r="M28" s="325">
        <f t="shared" si="7"/>
        <v>8</v>
      </c>
      <c r="N28" s="325">
        <f t="shared" si="7"/>
        <v>1.6</v>
      </c>
      <c r="O28" s="325">
        <f t="shared" si="7"/>
        <v>0</v>
      </c>
      <c r="P28" s="325">
        <f t="shared" si="7"/>
        <v>1</v>
      </c>
      <c r="Q28" s="325">
        <f t="shared" si="7"/>
        <v>1</v>
      </c>
      <c r="R28" s="325">
        <f t="shared" si="7"/>
        <v>0</v>
      </c>
      <c r="S28" s="325">
        <f t="shared" si="7"/>
        <v>0</v>
      </c>
      <c r="T28" s="325">
        <f t="shared" si="7"/>
        <v>0</v>
      </c>
      <c r="U28" s="325">
        <f t="shared" si="7"/>
        <v>0</v>
      </c>
      <c r="V28" s="325">
        <f t="shared" si="7"/>
        <v>0</v>
      </c>
      <c r="W28" s="325">
        <f t="shared" si="7"/>
        <v>0</v>
      </c>
      <c r="X28" s="325">
        <f t="shared" si="7"/>
        <v>0</v>
      </c>
      <c r="Y28" s="325">
        <f t="shared" si="7"/>
        <v>0</v>
      </c>
      <c r="Z28" s="325">
        <f t="shared" si="7"/>
        <v>24</v>
      </c>
      <c r="AA28" s="325">
        <f t="shared" si="7"/>
        <v>0</v>
      </c>
      <c r="AB28" s="325">
        <f t="shared" si="7"/>
        <v>0</v>
      </c>
      <c r="AC28" s="325">
        <f t="shared" si="7"/>
        <v>0</v>
      </c>
      <c r="AD28" s="325">
        <f t="shared" si="7"/>
        <v>0</v>
      </c>
      <c r="AE28" s="325">
        <f t="shared" si="7"/>
        <v>0</v>
      </c>
      <c r="AF28" s="325">
        <f t="shared" si="7"/>
        <v>0</v>
      </c>
      <c r="AG28" s="325">
        <f t="shared" si="7"/>
        <v>0</v>
      </c>
      <c r="AH28" s="325">
        <f t="shared" si="7"/>
        <v>0</v>
      </c>
      <c r="AI28" s="325">
        <f t="shared" si="7"/>
        <v>0</v>
      </c>
      <c r="AJ28" s="325">
        <f t="shared" si="7"/>
        <v>0</v>
      </c>
      <c r="AK28" s="325">
        <f t="shared" si="7"/>
        <v>0</v>
      </c>
      <c r="AL28" s="325">
        <f t="shared" si="7"/>
        <v>0</v>
      </c>
      <c r="AM28" s="325">
        <f t="shared" si="7"/>
        <v>0</v>
      </c>
      <c r="AN28" s="325">
        <f t="shared" si="7"/>
        <v>0</v>
      </c>
      <c r="AO28" s="325">
        <f t="shared" si="7"/>
        <v>0</v>
      </c>
      <c r="AP28" s="325">
        <f t="shared" si="7"/>
        <v>0</v>
      </c>
      <c r="AQ28" s="325">
        <f t="shared" si="7"/>
        <v>0</v>
      </c>
      <c r="AR28" s="325">
        <f t="shared" si="7"/>
        <v>0</v>
      </c>
      <c r="AS28" s="325">
        <f t="shared" si="7"/>
        <v>0</v>
      </c>
      <c r="AT28" s="325">
        <f t="shared" si="7"/>
        <v>5</v>
      </c>
      <c r="AU28" s="325">
        <f t="shared" si="7"/>
        <v>0</v>
      </c>
      <c r="AV28" s="325">
        <f t="shared" si="7"/>
        <v>0</v>
      </c>
      <c r="AW28" s="325">
        <f t="shared" si="7"/>
        <v>0</v>
      </c>
      <c r="AX28" s="325">
        <f t="shared" si="7"/>
        <v>14</v>
      </c>
      <c r="AY28" s="325">
        <f t="shared" si="7"/>
        <v>0</v>
      </c>
      <c r="AZ28" s="325">
        <f t="shared" si="7"/>
        <v>0</v>
      </c>
      <c r="BA28" s="325">
        <f t="shared" si="7"/>
        <v>0</v>
      </c>
      <c r="BB28" s="325">
        <f t="shared" si="7"/>
        <v>0</v>
      </c>
      <c r="BC28" s="325">
        <f t="shared" si="7"/>
        <v>0</v>
      </c>
      <c r="BD28" s="325">
        <f t="shared" si="7"/>
        <v>0</v>
      </c>
      <c r="BE28" s="325">
        <f t="shared" si="7"/>
        <v>0</v>
      </c>
      <c r="BF28" s="325">
        <f t="shared" si="7"/>
        <v>0</v>
      </c>
      <c r="BG28" s="325">
        <f t="shared" si="7"/>
        <v>0</v>
      </c>
      <c r="BH28" s="325">
        <f t="shared" si="7"/>
        <v>0</v>
      </c>
      <c r="BI28" s="325">
        <f t="shared" si="7"/>
        <v>0</v>
      </c>
      <c r="BJ28" s="325">
        <f t="shared" si="7"/>
        <v>0</v>
      </c>
      <c r="BK28" s="325">
        <f t="shared" si="7"/>
        <v>0</v>
      </c>
      <c r="BL28" s="325">
        <f t="shared" si="7"/>
        <v>0</v>
      </c>
      <c r="BM28" s="325">
        <f t="shared" si="7"/>
        <v>0</v>
      </c>
      <c r="BN28" s="325">
        <f t="shared" si="7"/>
        <v>0</v>
      </c>
      <c r="BO28" s="325">
        <f t="shared" si="7"/>
        <v>0</v>
      </c>
      <c r="BP28" s="325">
        <f t="shared" ref="BP28:BX28" si="8">SUM(BP8:BP15)</f>
        <v>5</v>
      </c>
      <c r="BQ28" s="325">
        <f t="shared" si="8"/>
        <v>0</v>
      </c>
      <c r="BR28" s="325">
        <f t="shared" si="8"/>
        <v>0</v>
      </c>
      <c r="BS28" s="325">
        <f t="shared" si="8"/>
        <v>0</v>
      </c>
      <c r="BT28" s="325">
        <f t="shared" si="8"/>
        <v>0</v>
      </c>
      <c r="BU28" s="325">
        <f t="shared" si="8"/>
        <v>0</v>
      </c>
      <c r="BV28" s="325">
        <f t="shared" si="8"/>
        <v>200</v>
      </c>
      <c r="BW28" s="325">
        <f t="shared" si="8"/>
        <v>0</v>
      </c>
      <c r="BX28" s="325">
        <f t="shared" si="8"/>
        <v>60</v>
      </c>
      <c r="BY28" s="339">
        <f>SUM(BY8:BY15)</f>
        <v>0</v>
      </c>
      <c r="BZ28" s="339">
        <f>SUM(BZ8:BZ15)</f>
        <v>0</v>
      </c>
      <c r="CA28" s="340"/>
    </row>
    <row r="29" spans="1:79" hidden="1">
      <c r="A29" s="591" t="s">
        <v>74</v>
      </c>
      <c r="B29" s="588"/>
      <c r="C29" s="325">
        <f>C30</f>
        <v>0</v>
      </c>
      <c r="D29" s="341">
        <f>C29</f>
        <v>0</v>
      </c>
      <c r="E29" s="341">
        <f t="shared" ref="E29:BP29" si="9">D29</f>
        <v>0</v>
      </c>
      <c r="F29" s="341">
        <f t="shared" si="9"/>
        <v>0</v>
      </c>
      <c r="G29" s="341">
        <f t="shared" si="9"/>
        <v>0</v>
      </c>
      <c r="H29" s="341">
        <f t="shared" si="9"/>
        <v>0</v>
      </c>
      <c r="I29" s="341">
        <f t="shared" si="9"/>
        <v>0</v>
      </c>
      <c r="J29" s="341">
        <f t="shared" si="9"/>
        <v>0</v>
      </c>
      <c r="K29" s="341">
        <f t="shared" si="9"/>
        <v>0</v>
      </c>
      <c r="L29" s="341">
        <f t="shared" si="9"/>
        <v>0</v>
      </c>
      <c r="M29" s="341">
        <f t="shared" si="9"/>
        <v>0</v>
      </c>
      <c r="N29" s="341">
        <f t="shared" si="9"/>
        <v>0</v>
      </c>
      <c r="O29" s="341">
        <f t="shared" si="9"/>
        <v>0</v>
      </c>
      <c r="P29" s="341">
        <f t="shared" si="9"/>
        <v>0</v>
      </c>
      <c r="Q29" s="341">
        <f t="shared" si="9"/>
        <v>0</v>
      </c>
      <c r="R29" s="341">
        <f t="shared" si="9"/>
        <v>0</v>
      </c>
      <c r="S29" s="341">
        <f t="shared" si="9"/>
        <v>0</v>
      </c>
      <c r="T29" s="341">
        <f t="shared" si="9"/>
        <v>0</v>
      </c>
      <c r="U29" s="341">
        <f t="shared" si="9"/>
        <v>0</v>
      </c>
      <c r="V29" s="341">
        <f t="shared" si="9"/>
        <v>0</v>
      </c>
      <c r="W29" s="341">
        <f t="shared" si="9"/>
        <v>0</v>
      </c>
      <c r="X29" s="341">
        <f t="shared" si="9"/>
        <v>0</v>
      </c>
      <c r="Y29" s="341">
        <f t="shared" si="9"/>
        <v>0</v>
      </c>
      <c r="Z29" s="341">
        <f t="shared" si="9"/>
        <v>0</v>
      </c>
      <c r="AA29" s="341">
        <f t="shared" si="9"/>
        <v>0</v>
      </c>
      <c r="AB29" s="341">
        <f t="shared" si="9"/>
        <v>0</v>
      </c>
      <c r="AC29" s="341">
        <f t="shared" si="9"/>
        <v>0</v>
      </c>
      <c r="AD29" s="341">
        <f t="shared" si="9"/>
        <v>0</v>
      </c>
      <c r="AE29" s="341">
        <f t="shared" si="9"/>
        <v>0</v>
      </c>
      <c r="AF29" s="341">
        <f t="shared" si="9"/>
        <v>0</v>
      </c>
      <c r="AG29" s="341">
        <f t="shared" si="9"/>
        <v>0</v>
      </c>
      <c r="AH29" s="341">
        <f t="shared" si="9"/>
        <v>0</v>
      </c>
      <c r="AI29" s="341">
        <f t="shared" si="9"/>
        <v>0</v>
      </c>
      <c r="AJ29" s="341">
        <f t="shared" si="9"/>
        <v>0</v>
      </c>
      <c r="AK29" s="341">
        <f t="shared" si="9"/>
        <v>0</v>
      </c>
      <c r="AL29" s="341">
        <f t="shared" si="9"/>
        <v>0</v>
      </c>
      <c r="AM29" s="341">
        <f t="shared" si="9"/>
        <v>0</v>
      </c>
      <c r="AN29" s="341">
        <f t="shared" si="9"/>
        <v>0</v>
      </c>
      <c r="AO29" s="341">
        <f t="shared" si="9"/>
        <v>0</v>
      </c>
      <c r="AP29" s="341">
        <f t="shared" si="9"/>
        <v>0</v>
      </c>
      <c r="AQ29" s="341">
        <f t="shared" si="9"/>
        <v>0</v>
      </c>
      <c r="AR29" s="341">
        <f t="shared" si="9"/>
        <v>0</v>
      </c>
      <c r="AS29" s="341">
        <f t="shared" si="9"/>
        <v>0</v>
      </c>
      <c r="AT29" s="341">
        <f t="shared" si="9"/>
        <v>0</v>
      </c>
      <c r="AU29" s="341">
        <f t="shared" si="9"/>
        <v>0</v>
      </c>
      <c r="AV29" s="341">
        <f t="shared" si="9"/>
        <v>0</v>
      </c>
      <c r="AW29" s="341">
        <f t="shared" si="9"/>
        <v>0</v>
      </c>
      <c r="AX29" s="341">
        <f t="shared" si="9"/>
        <v>0</v>
      </c>
      <c r="AY29" s="341">
        <f t="shared" si="9"/>
        <v>0</v>
      </c>
      <c r="AZ29" s="341">
        <f t="shared" si="9"/>
        <v>0</v>
      </c>
      <c r="BA29" s="341">
        <f t="shared" si="9"/>
        <v>0</v>
      </c>
      <c r="BB29" s="341">
        <f t="shared" si="9"/>
        <v>0</v>
      </c>
      <c r="BC29" s="341">
        <f t="shared" si="9"/>
        <v>0</v>
      </c>
      <c r="BD29" s="341">
        <f t="shared" si="9"/>
        <v>0</v>
      </c>
      <c r="BE29" s="341">
        <f t="shared" si="9"/>
        <v>0</v>
      </c>
      <c r="BF29" s="341">
        <f t="shared" si="9"/>
        <v>0</v>
      </c>
      <c r="BG29" s="341">
        <f t="shared" si="9"/>
        <v>0</v>
      </c>
      <c r="BH29" s="341">
        <f t="shared" si="9"/>
        <v>0</v>
      </c>
      <c r="BI29" s="341">
        <f t="shared" si="9"/>
        <v>0</v>
      </c>
      <c r="BJ29" s="341">
        <f t="shared" si="9"/>
        <v>0</v>
      </c>
      <c r="BK29" s="341">
        <f t="shared" si="9"/>
        <v>0</v>
      </c>
      <c r="BL29" s="341">
        <f t="shared" si="9"/>
        <v>0</v>
      </c>
      <c r="BM29" s="341">
        <f t="shared" si="9"/>
        <v>0</v>
      </c>
      <c r="BN29" s="341">
        <f t="shared" si="9"/>
        <v>0</v>
      </c>
      <c r="BO29" s="341">
        <f t="shared" si="9"/>
        <v>0</v>
      </c>
      <c r="BP29" s="341">
        <f t="shared" si="9"/>
        <v>0</v>
      </c>
      <c r="BQ29" s="341">
        <f t="shared" ref="BQ29:BZ29" si="10">BP29</f>
        <v>0</v>
      </c>
      <c r="BR29" s="341">
        <f t="shared" si="10"/>
        <v>0</v>
      </c>
      <c r="BS29" s="341">
        <f t="shared" si="10"/>
        <v>0</v>
      </c>
      <c r="BT29" s="341">
        <f t="shared" si="10"/>
        <v>0</v>
      </c>
      <c r="BU29" s="341">
        <f t="shared" si="10"/>
        <v>0</v>
      </c>
      <c r="BV29" s="341">
        <f t="shared" si="10"/>
        <v>0</v>
      </c>
      <c r="BW29" s="341">
        <f t="shared" si="10"/>
        <v>0</v>
      </c>
      <c r="BX29" s="341">
        <f t="shared" si="10"/>
        <v>0</v>
      </c>
      <c r="BY29" s="342">
        <f t="shared" si="10"/>
        <v>0</v>
      </c>
      <c r="BZ29" s="342">
        <f t="shared" si="10"/>
        <v>0</v>
      </c>
      <c r="CA29" s="340"/>
    </row>
    <row r="30" spans="1:79" ht="21" hidden="1" thickBot="1">
      <c r="A30" s="579" t="s">
        <v>138</v>
      </c>
      <c r="B30" s="592"/>
      <c r="C30" s="343">
        <f>VLOOKUP(B4,завтрак_общ,3,FALSE)</f>
        <v>0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 t="shared" ref="E31:BO31" si="11">E28*E29/1000</f>
        <v>0</v>
      </c>
      <c r="F31" s="347">
        <f t="shared" si="11"/>
        <v>0</v>
      </c>
      <c r="G31" s="347">
        <f>G28*G29</f>
        <v>0</v>
      </c>
      <c r="H31" s="347">
        <f t="shared" si="11"/>
        <v>0</v>
      </c>
      <c r="I31" s="347">
        <f t="shared" si="11"/>
        <v>0</v>
      </c>
      <c r="J31" s="347">
        <f t="shared" si="11"/>
        <v>0</v>
      </c>
      <c r="K31" s="348">
        <f>K28*K29</f>
        <v>0</v>
      </c>
      <c r="L31" s="348">
        <f t="shared" si="11"/>
        <v>0</v>
      </c>
      <c r="M31" s="348">
        <f t="shared" si="11"/>
        <v>0</v>
      </c>
      <c r="N31" s="348">
        <f t="shared" si="11"/>
        <v>0</v>
      </c>
      <c r="O31" s="348">
        <f t="shared" si="11"/>
        <v>0</v>
      </c>
      <c r="P31" s="348">
        <f t="shared" si="11"/>
        <v>0</v>
      </c>
      <c r="Q31" s="348">
        <f>Q28*Q29</f>
        <v>0</v>
      </c>
      <c r="R31" s="348">
        <f t="shared" si="11"/>
        <v>0</v>
      </c>
      <c r="S31" s="348">
        <f>S28*S29</f>
        <v>0</v>
      </c>
      <c r="T31" s="348">
        <f t="shared" si="11"/>
        <v>0</v>
      </c>
      <c r="U31" s="348">
        <f t="shared" si="11"/>
        <v>0</v>
      </c>
      <c r="V31" s="348">
        <f t="shared" si="11"/>
        <v>0</v>
      </c>
      <c r="W31" s="348">
        <f t="shared" si="11"/>
        <v>0</v>
      </c>
      <c r="X31" s="348">
        <f t="shared" si="11"/>
        <v>0</v>
      </c>
      <c r="Y31" s="348">
        <f t="shared" si="11"/>
        <v>0</v>
      </c>
      <c r="Z31" s="348">
        <f t="shared" si="11"/>
        <v>0</v>
      </c>
      <c r="AA31" s="348">
        <f t="shared" si="11"/>
        <v>0</v>
      </c>
      <c r="AB31" s="348">
        <f t="shared" si="11"/>
        <v>0</v>
      </c>
      <c r="AC31" s="348">
        <f t="shared" si="11"/>
        <v>0</v>
      </c>
      <c r="AD31" s="348">
        <f t="shared" si="11"/>
        <v>0</v>
      </c>
      <c r="AE31" s="348">
        <f t="shared" si="11"/>
        <v>0</v>
      </c>
      <c r="AF31" s="348">
        <f t="shared" si="11"/>
        <v>0</v>
      </c>
      <c r="AG31" s="348">
        <f t="shared" si="11"/>
        <v>0</v>
      </c>
      <c r="AH31" s="348">
        <f t="shared" si="11"/>
        <v>0</v>
      </c>
      <c r="AI31" s="348">
        <f t="shared" si="11"/>
        <v>0</v>
      </c>
      <c r="AJ31" s="348">
        <f t="shared" si="11"/>
        <v>0</v>
      </c>
      <c r="AK31" s="348">
        <f t="shared" si="11"/>
        <v>0</v>
      </c>
      <c r="AL31" s="348">
        <f t="shared" si="11"/>
        <v>0</v>
      </c>
      <c r="AM31" s="348">
        <f t="shared" si="11"/>
        <v>0</v>
      </c>
      <c r="AN31" s="348">
        <f t="shared" si="11"/>
        <v>0</v>
      </c>
      <c r="AO31" s="348">
        <f t="shared" si="11"/>
        <v>0</v>
      </c>
      <c r="AP31" s="348">
        <f t="shared" si="11"/>
        <v>0</v>
      </c>
      <c r="AQ31" s="348">
        <f t="shared" si="11"/>
        <v>0</v>
      </c>
      <c r="AR31" s="348">
        <f t="shared" si="11"/>
        <v>0</v>
      </c>
      <c r="AS31" s="348">
        <f t="shared" si="11"/>
        <v>0</v>
      </c>
      <c r="AT31" s="348">
        <f t="shared" si="11"/>
        <v>0</v>
      </c>
      <c r="AU31" s="348">
        <f t="shared" si="11"/>
        <v>0</v>
      </c>
      <c r="AV31" s="348">
        <f t="shared" si="11"/>
        <v>0</v>
      </c>
      <c r="AW31" s="348">
        <f t="shared" si="11"/>
        <v>0</v>
      </c>
      <c r="AX31" s="348">
        <f t="shared" si="11"/>
        <v>0</v>
      </c>
      <c r="AY31" s="348">
        <f t="shared" si="11"/>
        <v>0</v>
      </c>
      <c r="AZ31" s="348">
        <f t="shared" si="11"/>
        <v>0</v>
      </c>
      <c r="BA31" s="348">
        <f t="shared" si="11"/>
        <v>0</v>
      </c>
      <c r="BB31" s="348">
        <f t="shared" si="11"/>
        <v>0</v>
      </c>
      <c r="BC31" s="348">
        <f t="shared" si="11"/>
        <v>0</v>
      </c>
      <c r="BD31" s="348">
        <f t="shared" si="11"/>
        <v>0</v>
      </c>
      <c r="BE31" s="348">
        <f t="shared" si="11"/>
        <v>0</v>
      </c>
      <c r="BF31" s="348">
        <f t="shared" si="11"/>
        <v>0</v>
      </c>
      <c r="BG31" s="348">
        <f t="shared" si="11"/>
        <v>0</v>
      </c>
      <c r="BH31" s="348">
        <f>BH28*BH29</f>
        <v>0</v>
      </c>
      <c r="BI31" s="348">
        <f t="shared" si="11"/>
        <v>0</v>
      </c>
      <c r="BJ31" s="348">
        <f t="shared" si="11"/>
        <v>0</v>
      </c>
      <c r="BK31" s="348">
        <f t="shared" si="11"/>
        <v>0</v>
      </c>
      <c r="BL31" s="348">
        <f t="shared" si="11"/>
        <v>0</v>
      </c>
      <c r="BM31" s="348">
        <f t="shared" si="11"/>
        <v>0</v>
      </c>
      <c r="BN31" s="348">
        <f t="shared" si="11"/>
        <v>0</v>
      </c>
      <c r="BO31" s="348">
        <f t="shared" si="11"/>
        <v>0</v>
      </c>
      <c r="BP31" s="348">
        <f>BP28*BP29</f>
        <v>0</v>
      </c>
      <c r="BQ31" s="348">
        <f t="shared" ref="BQ31:BY31" si="12">BQ28*BQ29/1000</f>
        <v>0</v>
      </c>
      <c r="BR31" s="348">
        <f t="shared" si="12"/>
        <v>0</v>
      </c>
      <c r="BS31" s="348">
        <f t="shared" si="12"/>
        <v>0</v>
      </c>
      <c r="BT31" s="348">
        <f t="shared" si="12"/>
        <v>0</v>
      </c>
      <c r="BU31" s="348">
        <f t="shared" si="12"/>
        <v>0</v>
      </c>
      <c r="BV31" s="348">
        <f t="shared" si="12"/>
        <v>0</v>
      </c>
      <c r="BW31" s="348">
        <f t="shared" si="12"/>
        <v>0</v>
      </c>
      <c r="BX31" s="348">
        <f t="shared" si="12"/>
        <v>0</v>
      </c>
      <c r="BY31" s="348">
        <f t="shared" si="12"/>
        <v>0</v>
      </c>
      <c r="BZ31" s="348">
        <f>BZ28*BZ29</f>
        <v>0</v>
      </c>
      <c r="CA31" s="340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idden="1">
      <c r="A33" s="587" t="s">
        <v>76</v>
      </c>
      <c r="B33" s="588"/>
      <c r="C33" s="350">
        <f>SUM(D33:BZ33)</f>
        <v>0</v>
      </c>
      <c r="D33" s="351">
        <f>D31*D32</f>
        <v>0</v>
      </c>
      <c r="E33" s="351">
        <f t="shared" ref="E33:BP33" si="13">E31*E32</f>
        <v>0</v>
      </c>
      <c r="F33" s="351">
        <f t="shared" si="13"/>
        <v>0</v>
      </c>
      <c r="G33" s="352">
        <f t="shared" si="13"/>
        <v>0</v>
      </c>
      <c r="H33" s="352">
        <f t="shared" si="13"/>
        <v>0</v>
      </c>
      <c r="I33" s="352">
        <f t="shared" si="13"/>
        <v>0</v>
      </c>
      <c r="J33" s="352">
        <f t="shared" si="13"/>
        <v>0</v>
      </c>
      <c r="K33" s="353">
        <f t="shared" si="13"/>
        <v>0</v>
      </c>
      <c r="L33" s="353">
        <f t="shared" si="13"/>
        <v>0</v>
      </c>
      <c r="M33" s="353">
        <f t="shared" si="13"/>
        <v>0</v>
      </c>
      <c r="N33" s="353">
        <f t="shared" si="13"/>
        <v>0</v>
      </c>
      <c r="O33" s="353">
        <f t="shared" si="13"/>
        <v>0</v>
      </c>
      <c r="P33" s="353">
        <f t="shared" si="13"/>
        <v>0</v>
      </c>
      <c r="Q33" s="353">
        <f t="shared" si="13"/>
        <v>0</v>
      </c>
      <c r="R33" s="353">
        <f t="shared" si="13"/>
        <v>0</v>
      </c>
      <c r="S33" s="353">
        <f t="shared" si="13"/>
        <v>0</v>
      </c>
      <c r="T33" s="353">
        <f t="shared" si="13"/>
        <v>0</v>
      </c>
      <c r="U33" s="353">
        <f t="shared" si="13"/>
        <v>0</v>
      </c>
      <c r="V33" s="353">
        <f t="shared" si="13"/>
        <v>0</v>
      </c>
      <c r="W33" s="353">
        <f t="shared" si="13"/>
        <v>0</v>
      </c>
      <c r="X33" s="353">
        <f t="shared" si="13"/>
        <v>0</v>
      </c>
      <c r="Y33" s="353">
        <f t="shared" si="13"/>
        <v>0</v>
      </c>
      <c r="Z33" s="353">
        <f t="shared" si="13"/>
        <v>0</v>
      </c>
      <c r="AA33" s="353">
        <f t="shared" si="13"/>
        <v>0</v>
      </c>
      <c r="AB33" s="353">
        <f t="shared" si="13"/>
        <v>0</v>
      </c>
      <c r="AC33" s="353">
        <f t="shared" si="13"/>
        <v>0</v>
      </c>
      <c r="AD33" s="353">
        <f t="shared" si="13"/>
        <v>0</v>
      </c>
      <c r="AE33" s="353">
        <f t="shared" si="13"/>
        <v>0</v>
      </c>
      <c r="AF33" s="353">
        <f t="shared" si="13"/>
        <v>0</v>
      </c>
      <c r="AG33" s="353">
        <f t="shared" si="13"/>
        <v>0</v>
      </c>
      <c r="AH33" s="353">
        <f t="shared" si="13"/>
        <v>0</v>
      </c>
      <c r="AI33" s="353">
        <f t="shared" si="13"/>
        <v>0</v>
      </c>
      <c r="AJ33" s="353">
        <f t="shared" si="13"/>
        <v>0</v>
      </c>
      <c r="AK33" s="353">
        <f t="shared" si="13"/>
        <v>0</v>
      </c>
      <c r="AL33" s="353">
        <f t="shared" si="13"/>
        <v>0</v>
      </c>
      <c r="AM33" s="353">
        <f t="shared" si="13"/>
        <v>0</v>
      </c>
      <c r="AN33" s="353">
        <f t="shared" si="13"/>
        <v>0</v>
      </c>
      <c r="AO33" s="353">
        <f t="shared" si="13"/>
        <v>0</v>
      </c>
      <c r="AP33" s="353">
        <f t="shared" si="13"/>
        <v>0</v>
      </c>
      <c r="AQ33" s="353">
        <f t="shared" si="13"/>
        <v>0</v>
      </c>
      <c r="AR33" s="353">
        <f t="shared" si="13"/>
        <v>0</v>
      </c>
      <c r="AS33" s="353">
        <f t="shared" si="13"/>
        <v>0</v>
      </c>
      <c r="AT33" s="353">
        <f t="shared" si="13"/>
        <v>0</v>
      </c>
      <c r="AU33" s="353">
        <f t="shared" si="13"/>
        <v>0</v>
      </c>
      <c r="AV33" s="353">
        <f t="shared" si="13"/>
        <v>0</v>
      </c>
      <c r="AW33" s="353">
        <f t="shared" si="13"/>
        <v>0</v>
      </c>
      <c r="AX33" s="353">
        <f t="shared" si="13"/>
        <v>0</v>
      </c>
      <c r="AY33" s="353">
        <f t="shared" si="13"/>
        <v>0</v>
      </c>
      <c r="AZ33" s="353">
        <f t="shared" si="13"/>
        <v>0</v>
      </c>
      <c r="BA33" s="353">
        <f t="shared" si="13"/>
        <v>0</v>
      </c>
      <c r="BB33" s="353">
        <f t="shared" si="13"/>
        <v>0</v>
      </c>
      <c r="BC33" s="353">
        <f t="shared" si="13"/>
        <v>0</v>
      </c>
      <c r="BD33" s="353">
        <f t="shared" si="13"/>
        <v>0</v>
      </c>
      <c r="BE33" s="353">
        <f t="shared" si="13"/>
        <v>0</v>
      </c>
      <c r="BF33" s="353">
        <f t="shared" si="13"/>
        <v>0</v>
      </c>
      <c r="BG33" s="353">
        <f t="shared" si="13"/>
        <v>0</v>
      </c>
      <c r="BH33" s="353">
        <f t="shared" si="13"/>
        <v>0</v>
      </c>
      <c r="BI33" s="353">
        <f t="shared" si="13"/>
        <v>0</v>
      </c>
      <c r="BJ33" s="353">
        <f t="shared" si="13"/>
        <v>0</v>
      </c>
      <c r="BK33" s="353">
        <f t="shared" si="13"/>
        <v>0</v>
      </c>
      <c r="BL33" s="353">
        <f t="shared" si="13"/>
        <v>0</v>
      </c>
      <c r="BM33" s="353">
        <f t="shared" si="13"/>
        <v>0</v>
      </c>
      <c r="BN33" s="353">
        <f t="shared" si="13"/>
        <v>0</v>
      </c>
      <c r="BO33" s="353">
        <f t="shared" si="13"/>
        <v>0</v>
      </c>
      <c r="BP33" s="353">
        <f t="shared" si="13"/>
        <v>0</v>
      </c>
      <c r="BQ33" s="353">
        <f t="shared" ref="BQ33:BW33" si="14">BQ31*BQ32</f>
        <v>0</v>
      </c>
      <c r="BR33" s="353">
        <f t="shared" si="14"/>
        <v>0</v>
      </c>
      <c r="BS33" s="353">
        <f t="shared" si="14"/>
        <v>0</v>
      </c>
      <c r="BT33" s="353">
        <f t="shared" si="14"/>
        <v>0</v>
      </c>
      <c r="BU33" s="353">
        <f t="shared" si="14"/>
        <v>0</v>
      </c>
      <c r="BV33" s="353">
        <f>BV31*BV32</f>
        <v>0</v>
      </c>
      <c r="BW33" s="353">
        <f t="shared" si="14"/>
        <v>0</v>
      </c>
      <c r="BX33" s="353">
        <f>BX31*BX32</f>
        <v>0</v>
      </c>
      <c r="BY33" s="353">
        <f>BY31*BY32</f>
        <v>0</v>
      </c>
      <c r="BZ33" s="353">
        <f>BZ31*BZ32</f>
        <v>0</v>
      </c>
      <c r="CA33" s="340"/>
    </row>
    <row r="34" spans="1:79" hidden="1">
      <c r="A34" s="587" t="s">
        <v>77</v>
      </c>
      <c r="B34" s="589"/>
      <c r="C34" s="354" t="e">
        <f>C33/C30</f>
        <v>#DIV/0!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t="14.25"/>
    <row r="36" spans="1:79" ht="15.75" customHeight="1">
      <c r="A36" s="355"/>
      <c r="B36" s="356" t="s">
        <v>397</v>
      </c>
      <c r="C36" s="357"/>
      <c r="D36" s="357" t="str">
        <f>IF(D33=D50,"x")</f>
        <v>x</v>
      </c>
      <c r="E36" s="357" t="str">
        <f t="shared" ref="E36:K36" si="15">IF(E33=E50,"x")</f>
        <v>x</v>
      </c>
      <c r="F36" s="357" t="str">
        <f t="shared" si="15"/>
        <v>x</v>
      </c>
      <c r="G36" s="357" t="str">
        <f t="shared" si="15"/>
        <v>x</v>
      </c>
      <c r="H36" s="357" t="str">
        <f t="shared" si="15"/>
        <v>x</v>
      </c>
      <c r="I36" s="357" t="str">
        <f t="shared" si="15"/>
        <v>x</v>
      </c>
      <c r="J36" s="357" t="str">
        <f t="shared" si="15"/>
        <v>x</v>
      </c>
      <c r="K36" s="357" t="str">
        <f t="shared" si="15"/>
        <v>x</v>
      </c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5"/>
      <c r="BZ36" s="355"/>
    </row>
    <row r="37" spans="1:79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207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</row>
    <row r="39" spans="1:79" s="363" customFormat="1">
      <c r="A39" s="594" t="s">
        <v>116</v>
      </c>
      <c r="B39" s="608"/>
      <c r="C39" s="384"/>
      <c r="D39" s="384"/>
      <c r="E39" s="384"/>
      <c r="F39" s="384"/>
      <c r="G39" s="384"/>
      <c r="H39" s="384"/>
      <c r="I39" s="384"/>
      <c r="J39" s="384"/>
      <c r="K39" s="384"/>
      <c r="L39" s="384">
        <v>2.4</v>
      </c>
      <c r="M39" s="384"/>
      <c r="N39" s="384">
        <v>2</v>
      </c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>
        <v>4</v>
      </c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>
        <v>5</v>
      </c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>
        <v>50</v>
      </c>
      <c r="BB39" s="384"/>
      <c r="BC39" s="384"/>
      <c r="BD39" s="384"/>
      <c r="BE39" s="384"/>
      <c r="BF39" s="384"/>
      <c r="BG39" s="384"/>
      <c r="BH39" s="384"/>
      <c r="BI39" s="384"/>
      <c r="BJ39" s="384">
        <v>50</v>
      </c>
      <c r="BK39" s="384">
        <v>8</v>
      </c>
      <c r="BL39" s="384">
        <v>5</v>
      </c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4"/>
    </row>
    <row r="40" spans="1:79" s="363" customFormat="1">
      <c r="A40" s="594" t="s">
        <v>421</v>
      </c>
      <c r="B40" s="608"/>
      <c r="C40" s="384"/>
      <c r="D40" s="384"/>
      <c r="E40" s="384"/>
      <c r="F40" s="384"/>
      <c r="G40" s="384"/>
      <c r="H40" s="384"/>
      <c r="I40" s="384"/>
      <c r="J40" s="384"/>
      <c r="K40" s="384"/>
      <c r="L40" s="384">
        <v>1.5</v>
      </c>
      <c r="M40" s="384"/>
      <c r="N40" s="384">
        <v>2</v>
      </c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>
        <v>30</v>
      </c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>
        <v>4</v>
      </c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>
        <v>1</v>
      </c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/>
      <c r="BX40" s="384"/>
      <c r="BY40" s="384"/>
      <c r="BZ40" s="384"/>
    </row>
    <row r="41" spans="1:79" s="363" customFormat="1">
      <c r="A41" s="594" t="s">
        <v>117</v>
      </c>
      <c r="B41" s="608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>
        <v>0.8</v>
      </c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>
        <v>5</v>
      </c>
      <c r="AY41" s="384"/>
      <c r="AZ41" s="384"/>
      <c r="BA41" s="384"/>
      <c r="BB41" s="384"/>
      <c r="BC41" s="384"/>
      <c r="BD41" s="384"/>
      <c r="BE41" s="384"/>
      <c r="BF41" s="384"/>
      <c r="BG41" s="384"/>
      <c r="BH41" s="384"/>
      <c r="BI41" s="384"/>
      <c r="BJ41" s="384"/>
      <c r="BK41" s="384"/>
      <c r="BL41" s="384">
        <v>35</v>
      </c>
      <c r="BM41" s="384"/>
      <c r="BN41" s="384"/>
      <c r="BO41" s="384"/>
      <c r="BP41" s="384"/>
      <c r="BQ41" s="384"/>
      <c r="BR41" s="384"/>
      <c r="BS41" s="384"/>
      <c r="BT41" s="384"/>
      <c r="BU41" s="384"/>
      <c r="BV41" s="384">
        <v>13</v>
      </c>
      <c r="BW41" s="384"/>
      <c r="BX41" s="384"/>
      <c r="BY41" s="384"/>
      <c r="BZ41" s="384"/>
    </row>
    <row r="42" spans="1:79" s="363" customFormat="1">
      <c r="A42" s="594" t="s">
        <v>61</v>
      </c>
      <c r="B42" s="608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>
        <v>60</v>
      </c>
      <c r="BY42" s="384"/>
      <c r="BZ42" s="384"/>
    </row>
    <row r="43" spans="1:79" s="363" customFormat="1">
      <c r="A43" s="594" t="s">
        <v>367</v>
      </c>
      <c r="B43" s="608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>
        <v>180</v>
      </c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384"/>
      <c r="BZ43" s="384"/>
    </row>
    <row r="44" spans="1:79" s="363" customFormat="1">
      <c r="A44" s="594" t="s">
        <v>111</v>
      </c>
      <c r="B44" s="608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>
        <v>45</v>
      </c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/>
      <c r="BT44" s="384"/>
      <c r="BU44" s="384"/>
      <c r="BV44" s="384"/>
      <c r="BW44" s="384"/>
      <c r="BX44" s="384"/>
      <c r="BY44" s="384"/>
      <c r="BZ44" s="384"/>
    </row>
    <row r="45" spans="1:79" ht="15.75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</row>
    <row r="46" spans="1:79" ht="15.75" hidden="1" customHeight="1">
      <c r="A46" s="327"/>
      <c r="B46" s="364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</row>
    <row r="47" spans="1:79" ht="15.75" hidden="1" customHeight="1">
      <c r="A47" s="575"/>
      <c r="B47" s="576"/>
      <c r="C47" s="269"/>
      <c r="D47" s="269">
        <f t="shared" ref="D47:AI47" si="16">SUM(D39:D45)</f>
        <v>0</v>
      </c>
      <c r="E47" s="269">
        <f t="shared" si="16"/>
        <v>0</v>
      </c>
      <c r="F47" s="269">
        <f t="shared" si="16"/>
        <v>0</v>
      </c>
      <c r="G47" s="269">
        <f t="shared" si="16"/>
        <v>0</v>
      </c>
      <c r="H47" s="269">
        <f t="shared" si="16"/>
        <v>0</v>
      </c>
      <c r="I47" s="269">
        <f t="shared" si="16"/>
        <v>0</v>
      </c>
      <c r="J47" s="269">
        <f t="shared" si="16"/>
        <v>0</v>
      </c>
      <c r="K47" s="269">
        <f t="shared" si="16"/>
        <v>0</v>
      </c>
      <c r="L47" s="269">
        <f t="shared" si="16"/>
        <v>3.9</v>
      </c>
      <c r="M47" s="269">
        <f t="shared" si="16"/>
        <v>0</v>
      </c>
      <c r="N47" s="269">
        <f t="shared" si="16"/>
        <v>4.8</v>
      </c>
      <c r="O47" s="269">
        <f t="shared" si="16"/>
        <v>0</v>
      </c>
      <c r="P47" s="269">
        <f t="shared" si="16"/>
        <v>0</v>
      </c>
      <c r="Q47" s="269">
        <f t="shared" si="16"/>
        <v>0</v>
      </c>
      <c r="R47" s="269">
        <f t="shared" si="16"/>
        <v>0</v>
      </c>
      <c r="S47" s="269">
        <f t="shared" si="16"/>
        <v>0</v>
      </c>
      <c r="T47" s="269">
        <f t="shared" si="16"/>
        <v>0</v>
      </c>
      <c r="U47" s="269">
        <f t="shared" si="16"/>
        <v>45</v>
      </c>
      <c r="V47" s="269">
        <f t="shared" si="16"/>
        <v>0</v>
      </c>
      <c r="W47" s="269">
        <f t="shared" si="16"/>
        <v>0</v>
      </c>
      <c r="X47" s="269">
        <f t="shared" si="16"/>
        <v>0</v>
      </c>
      <c r="Y47" s="269">
        <f t="shared" si="16"/>
        <v>0</v>
      </c>
      <c r="Z47" s="269">
        <f t="shared" si="16"/>
        <v>0</v>
      </c>
      <c r="AA47" s="269">
        <f t="shared" si="16"/>
        <v>0</v>
      </c>
      <c r="AB47" s="269">
        <f t="shared" si="16"/>
        <v>180</v>
      </c>
      <c r="AC47" s="269">
        <f t="shared" si="16"/>
        <v>4</v>
      </c>
      <c r="AD47" s="269">
        <f t="shared" si="16"/>
        <v>0</v>
      </c>
      <c r="AE47" s="269">
        <f t="shared" si="16"/>
        <v>0</v>
      </c>
      <c r="AF47" s="269">
        <f t="shared" si="16"/>
        <v>0</v>
      </c>
      <c r="AG47" s="269">
        <f t="shared" si="16"/>
        <v>0</v>
      </c>
      <c r="AH47" s="269">
        <f t="shared" si="16"/>
        <v>30</v>
      </c>
      <c r="AI47" s="269">
        <f t="shared" si="16"/>
        <v>0</v>
      </c>
      <c r="AJ47" s="269">
        <f t="shared" ref="AJ47:BX47" si="17">SUM(AJ39:AJ45)</f>
        <v>0</v>
      </c>
      <c r="AK47" s="269">
        <f t="shared" si="17"/>
        <v>0</v>
      </c>
      <c r="AL47" s="269">
        <f t="shared" si="17"/>
        <v>0</v>
      </c>
      <c r="AM47" s="269">
        <f t="shared" si="17"/>
        <v>0</v>
      </c>
      <c r="AN47" s="269">
        <f t="shared" si="17"/>
        <v>5</v>
      </c>
      <c r="AO47" s="269">
        <f t="shared" si="17"/>
        <v>0</v>
      </c>
      <c r="AP47" s="269">
        <f t="shared" si="17"/>
        <v>0</v>
      </c>
      <c r="AQ47" s="269">
        <f t="shared" si="17"/>
        <v>0</v>
      </c>
      <c r="AR47" s="269">
        <f t="shared" si="17"/>
        <v>0</v>
      </c>
      <c r="AS47" s="269">
        <f t="shared" si="17"/>
        <v>0</v>
      </c>
      <c r="AT47" s="269">
        <f t="shared" si="17"/>
        <v>4</v>
      </c>
      <c r="AU47" s="269">
        <f t="shared" si="17"/>
        <v>0</v>
      </c>
      <c r="AV47" s="269">
        <f t="shared" si="17"/>
        <v>0</v>
      </c>
      <c r="AW47" s="269">
        <f t="shared" si="17"/>
        <v>0</v>
      </c>
      <c r="AX47" s="269">
        <f t="shared" si="17"/>
        <v>5</v>
      </c>
      <c r="AY47" s="269">
        <f t="shared" si="17"/>
        <v>0</v>
      </c>
      <c r="AZ47" s="269">
        <f t="shared" si="17"/>
        <v>0</v>
      </c>
      <c r="BA47" s="269">
        <f t="shared" si="17"/>
        <v>50</v>
      </c>
      <c r="BB47" s="269">
        <f t="shared" si="17"/>
        <v>0</v>
      </c>
      <c r="BC47" s="269">
        <f t="shared" si="17"/>
        <v>0</v>
      </c>
      <c r="BD47" s="269">
        <f t="shared" si="17"/>
        <v>0</v>
      </c>
      <c r="BE47" s="269">
        <f t="shared" si="17"/>
        <v>0</v>
      </c>
      <c r="BF47" s="269">
        <f t="shared" si="17"/>
        <v>0</v>
      </c>
      <c r="BG47" s="269">
        <f t="shared" si="17"/>
        <v>0</v>
      </c>
      <c r="BH47" s="269">
        <f t="shared" si="17"/>
        <v>1</v>
      </c>
      <c r="BI47" s="269">
        <f t="shared" si="17"/>
        <v>0</v>
      </c>
      <c r="BJ47" s="269">
        <f t="shared" si="17"/>
        <v>50</v>
      </c>
      <c r="BK47" s="269">
        <f t="shared" si="17"/>
        <v>8</v>
      </c>
      <c r="BL47" s="269">
        <f t="shared" si="17"/>
        <v>40</v>
      </c>
      <c r="BM47" s="269">
        <f t="shared" si="17"/>
        <v>0</v>
      </c>
      <c r="BN47" s="269">
        <f t="shared" si="17"/>
        <v>0</v>
      </c>
      <c r="BO47" s="269">
        <f t="shared" si="17"/>
        <v>0</v>
      </c>
      <c r="BP47" s="269">
        <f t="shared" si="17"/>
        <v>0</v>
      </c>
      <c r="BQ47" s="269">
        <f t="shared" si="17"/>
        <v>0</v>
      </c>
      <c r="BR47" s="269">
        <f t="shared" si="17"/>
        <v>0</v>
      </c>
      <c r="BS47" s="269">
        <f t="shared" si="17"/>
        <v>0</v>
      </c>
      <c r="BT47" s="269">
        <f t="shared" si="17"/>
        <v>0</v>
      </c>
      <c r="BU47" s="269">
        <f t="shared" si="17"/>
        <v>0</v>
      </c>
      <c r="BV47" s="269">
        <f t="shared" si="17"/>
        <v>13</v>
      </c>
      <c r="BW47" s="269">
        <f t="shared" si="17"/>
        <v>0</v>
      </c>
      <c r="BX47" s="269">
        <f t="shared" si="17"/>
        <v>60</v>
      </c>
    </row>
    <row r="48" spans="1:79" ht="15.75" hidden="1" customHeight="1">
      <c r="A48" s="577" t="s">
        <v>74</v>
      </c>
      <c r="B48" s="578"/>
      <c r="C48" s="269">
        <f>C49</f>
        <v>0</v>
      </c>
      <c r="D48" s="269">
        <f t="shared" ref="D48:BO48" si="18">C48</f>
        <v>0</v>
      </c>
      <c r="E48" s="269">
        <f t="shared" si="18"/>
        <v>0</v>
      </c>
      <c r="F48" s="269">
        <f t="shared" si="18"/>
        <v>0</v>
      </c>
      <c r="G48" s="269">
        <f t="shared" si="18"/>
        <v>0</v>
      </c>
      <c r="H48" s="269">
        <f t="shared" si="18"/>
        <v>0</v>
      </c>
      <c r="I48" s="269">
        <f t="shared" si="18"/>
        <v>0</v>
      </c>
      <c r="J48" s="269">
        <f t="shared" si="18"/>
        <v>0</v>
      </c>
      <c r="K48" s="269">
        <f t="shared" si="18"/>
        <v>0</v>
      </c>
      <c r="L48" s="269">
        <f t="shared" si="18"/>
        <v>0</v>
      </c>
      <c r="M48" s="269">
        <f t="shared" si="18"/>
        <v>0</v>
      </c>
      <c r="N48" s="269">
        <f t="shared" si="18"/>
        <v>0</v>
      </c>
      <c r="O48" s="269">
        <f t="shared" si="18"/>
        <v>0</v>
      </c>
      <c r="P48" s="269">
        <f t="shared" si="18"/>
        <v>0</v>
      </c>
      <c r="Q48" s="269">
        <f t="shared" si="18"/>
        <v>0</v>
      </c>
      <c r="R48" s="269">
        <f t="shared" si="18"/>
        <v>0</v>
      </c>
      <c r="S48" s="269">
        <f t="shared" si="18"/>
        <v>0</v>
      </c>
      <c r="T48" s="269">
        <f t="shared" si="18"/>
        <v>0</v>
      </c>
      <c r="U48" s="269">
        <f t="shared" si="18"/>
        <v>0</v>
      </c>
      <c r="V48" s="269">
        <f t="shared" si="18"/>
        <v>0</v>
      </c>
      <c r="W48" s="269">
        <f t="shared" si="18"/>
        <v>0</v>
      </c>
      <c r="X48" s="269">
        <f t="shared" si="18"/>
        <v>0</v>
      </c>
      <c r="Y48" s="269">
        <f t="shared" si="18"/>
        <v>0</v>
      </c>
      <c r="Z48" s="269">
        <f t="shared" si="18"/>
        <v>0</v>
      </c>
      <c r="AA48" s="269">
        <f t="shared" si="18"/>
        <v>0</v>
      </c>
      <c r="AB48" s="269">
        <f t="shared" si="18"/>
        <v>0</v>
      </c>
      <c r="AC48" s="269">
        <f t="shared" si="18"/>
        <v>0</v>
      </c>
      <c r="AD48" s="269">
        <f t="shared" si="18"/>
        <v>0</v>
      </c>
      <c r="AE48" s="269">
        <f t="shared" si="18"/>
        <v>0</v>
      </c>
      <c r="AF48" s="269">
        <f t="shared" si="18"/>
        <v>0</v>
      </c>
      <c r="AG48" s="269">
        <f t="shared" si="18"/>
        <v>0</v>
      </c>
      <c r="AH48" s="269">
        <f t="shared" si="18"/>
        <v>0</v>
      </c>
      <c r="AI48" s="269">
        <f t="shared" si="18"/>
        <v>0</v>
      </c>
      <c r="AJ48" s="269">
        <f t="shared" si="18"/>
        <v>0</v>
      </c>
      <c r="AK48" s="269">
        <f t="shared" si="18"/>
        <v>0</v>
      </c>
      <c r="AL48" s="269">
        <f t="shared" si="18"/>
        <v>0</v>
      </c>
      <c r="AM48" s="269">
        <f t="shared" si="18"/>
        <v>0</v>
      </c>
      <c r="AN48" s="269">
        <f t="shared" si="18"/>
        <v>0</v>
      </c>
      <c r="AO48" s="269">
        <f t="shared" si="18"/>
        <v>0</v>
      </c>
      <c r="AP48" s="269">
        <f t="shared" si="18"/>
        <v>0</v>
      </c>
      <c r="AQ48" s="269">
        <f t="shared" si="18"/>
        <v>0</v>
      </c>
      <c r="AR48" s="269">
        <f t="shared" si="18"/>
        <v>0</v>
      </c>
      <c r="AS48" s="269">
        <f t="shared" si="18"/>
        <v>0</v>
      </c>
      <c r="AT48" s="269">
        <f t="shared" si="18"/>
        <v>0</v>
      </c>
      <c r="AU48" s="269">
        <f t="shared" si="18"/>
        <v>0</v>
      </c>
      <c r="AV48" s="269">
        <f t="shared" si="18"/>
        <v>0</v>
      </c>
      <c r="AW48" s="269">
        <f t="shared" si="18"/>
        <v>0</v>
      </c>
      <c r="AX48" s="269">
        <f t="shared" si="18"/>
        <v>0</v>
      </c>
      <c r="AY48" s="269">
        <f t="shared" si="18"/>
        <v>0</v>
      </c>
      <c r="AZ48" s="269">
        <f t="shared" si="18"/>
        <v>0</v>
      </c>
      <c r="BA48" s="269">
        <f t="shared" si="18"/>
        <v>0</v>
      </c>
      <c r="BB48" s="269">
        <f t="shared" si="18"/>
        <v>0</v>
      </c>
      <c r="BC48" s="269">
        <f t="shared" si="18"/>
        <v>0</v>
      </c>
      <c r="BD48" s="269">
        <f t="shared" si="18"/>
        <v>0</v>
      </c>
      <c r="BE48" s="269">
        <f t="shared" si="18"/>
        <v>0</v>
      </c>
      <c r="BF48" s="269">
        <f t="shared" si="18"/>
        <v>0</v>
      </c>
      <c r="BG48" s="269">
        <f t="shared" si="18"/>
        <v>0</v>
      </c>
      <c r="BH48" s="269">
        <f t="shared" si="18"/>
        <v>0</v>
      </c>
      <c r="BI48" s="269">
        <f t="shared" si="18"/>
        <v>0</v>
      </c>
      <c r="BJ48" s="269">
        <f t="shared" si="18"/>
        <v>0</v>
      </c>
      <c r="BK48" s="269">
        <f t="shared" si="18"/>
        <v>0</v>
      </c>
      <c r="BL48" s="269">
        <f t="shared" si="18"/>
        <v>0</v>
      </c>
      <c r="BM48" s="269">
        <f t="shared" si="18"/>
        <v>0</v>
      </c>
      <c r="BN48" s="269">
        <f t="shared" si="18"/>
        <v>0</v>
      </c>
      <c r="BO48" s="269">
        <f t="shared" si="18"/>
        <v>0</v>
      </c>
      <c r="BP48" s="269">
        <f t="shared" ref="BP48:BX48" si="19">BO48</f>
        <v>0</v>
      </c>
      <c r="BQ48" s="269">
        <f t="shared" si="19"/>
        <v>0</v>
      </c>
      <c r="BR48" s="269">
        <f t="shared" si="19"/>
        <v>0</v>
      </c>
      <c r="BS48" s="269">
        <f t="shared" si="19"/>
        <v>0</v>
      </c>
      <c r="BT48" s="269">
        <f t="shared" si="19"/>
        <v>0</v>
      </c>
      <c r="BU48" s="269">
        <f t="shared" si="19"/>
        <v>0</v>
      </c>
      <c r="BV48" s="269">
        <f t="shared" si="19"/>
        <v>0</v>
      </c>
      <c r="BW48" s="269">
        <f t="shared" si="19"/>
        <v>0</v>
      </c>
      <c r="BX48" s="269">
        <f t="shared" si="19"/>
        <v>0</v>
      </c>
    </row>
    <row r="49" spans="1:76" ht="15.75" customHeight="1" thickBot="1">
      <c r="A49" s="572" t="s">
        <v>74</v>
      </c>
      <c r="B49" s="573"/>
      <c r="C49" s="365">
        <f>VLOOKUP(B4,Фактически_присутствующих,3,FALSE)</f>
        <v>0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</row>
    <row r="50" spans="1:76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W50" si="20">L47*L48/1000</f>
        <v>0</v>
      </c>
      <c r="M50" s="368">
        <f t="shared" si="20"/>
        <v>0</v>
      </c>
      <c r="N50" s="368">
        <f t="shared" si="20"/>
        <v>0</v>
      </c>
      <c r="O50" s="368">
        <f t="shared" si="20"/>
        <v>0</v>
      </c>
      <c r="P50" s="368">
        <f t="shared" si="20"/>
        <v>0</v>
      </c>
      <c r="Q50" s="368">
        <f t="shared" si="20"/>
        <v>0</v>
      </c>
      <c r="R50" s="368">
        <f t="shared" si="20"/>
        <v>0</v>
      </c>
      <c r="S50" s="368">
        <f t="shared" si="20"/>
        <v>0</v>
      </c>
      <c r="T50" s="368">
        <f t="shared" si="20"/>
        <v>0</v>
      </c>
      <c r="U50" s="368">
        <f t="shared" si="20"/>
        <v>0</v>
      </c>
      <c r="V50" s="368">
        <f t="shared" si="20"/>
        <v>0</v>
      </c>
      <c r="W50" s="368">
        <f t="shared" si="20"/>
        <v>0</v>
      </c>
      <c r="X50" s="368">
        <f t="shared" si="20"/>
        <v>0</v>
      </c>
      <c r="Y50" s="368">
        <f t="shared" si="20"/>
        <v>0</v>
      </c>
      <c r="Z50" s="368">
        <f t="shared" si="20"/>
        <v>0</v>
      </c>
      <c r="AA50" s="368">
        <f t="shared" si="20"/>
        <v>0</v>
      </c>
      <c r="AB50" s="368">
        <f t="shared" si="20"/>
        <v>0</v>
      </c>
      <c r="AC50" s="368">
        <f t="shared" si="20"/>
        <v>0</v>
      </c>
      <c r="AD50" s="368">
        <f t="shared" si="20"/>
        <v>0</v>
      </c>
      <c r="AE50" s="368">
        <f t="shared" si="20"/>
        <v>0</v>
      </c>
      <c r="AF50" s="368">
        <f t="shared" si="20"/>
        <v>0</v>
      </c>
      <c r="AG50" s="368">
        <f t="shared" si="20"/>
        <v>0</v>
      </c>
      <c r="AH50" s="368">
        <f t="shared" si="20"/>
        <v>0</v>
      </c>
      <c r="AI50" s="368">
        <f t="shared" si="20"/>
        <v>0</v>
      </c>
      <c r="AJ50" s="368">
        <f t="shared" si="20"/>
        <v>0</v>
      </c>
      <c r="AK50" s="368">
        <f t="shared" si="20"/>
        <v>0</v>
      </c>
      <c r="AL50" s="368">
        <f t="shared" si="20"/>
        <v>0</v>
      </c>
      <c r="AM50" s="368">
        <f t="shared" si="20"/>
        <v>0</v>
      </c>
      <c r="AN50" s="368">
        <f t="shared" si="20"/>
        <v>0</v>
      </c>
      <c r="AO50" s="368">
        <f t="shared" si="20"/>
        <v>0</v>
      </c>
      <c r="AP50" s="368">
        <f t="shared" si="20"/>
        <v>0</v>
      </c>
      <c r="AQ50" s="368">
        <f t="shared" si="20"/>
        <v>0</v>
      </c>
      <c r="AR50" s="368">
        <f t="shared" si="20"/>
        <v>0</v>
      </c>
      <c r="AS50" s="368">
        <f t="shared" si="20"/>
        <v>0</v>
      </c>
      <c r="AT50" s="368">
        <f t="shared" si="20"/>
        <v>0</v>
      </c>
      <c r="AU50" s="368">
        <f t="shared" si="20"/>
        <v>0</v>
      </c>
      <c r="AV50" s="368">
        <f t="shared" si="20"/>
        <v>0</v>
      </c>
      <c r="AW50" s="368">
        <f t="shared" si="20"/>
        <v>0</v>
      </c>
      <c r="AX50" s="368">
        <f t="shared" si="20"/>
        <v>0</v>
      </c>
      <c r="AY50" s="368">
        <f t="shared" si="20"/>
        <v>0</v>
      </c>
      <c r="AZ50" s="368">
        <f t="shared" si="20"/>
        <v>0</v>
      </c>
      <c r="BA50" s="368">
        <f t="shared" si="20"/>
        <v>0</v>
      </c>
      <c r="BB50" s="368">
        <f t="shared" si="20"/>
        <v>0</v>
      </c>
      <c r="BC50" s="368">
        <f t="shared" si="20"/>
        <v>0</v>
      </c>
      <c r="BD50" s="368">
        <f t="shared" si="20"/>
        <v>0</v>
      </c>
      <c r="BE50" s="368">
        <f t="shared" si="20"/>
        <v>0</v>
      </c>
      <c r="BF50" s="368">
        <f t="shared" si="20"/>
        <v>0</v>
      </c>
      <c r="BG50" s="368">
        <f t="shared" si="20"/>
        <v>0</v>
      </c>
      <c r="BH50" s="368">
        <f>BH47*BH48</f>
        <v>0</v>
      </c>
      <c r="BI50" s="368">
        <f t="shared" si="20"/>
        <v>0</v>
      </c>
      <c r="BJ50" s="368">
        <f t="shared" si="20"/>
        <v>0</v>
      </c>
      <c r="BK50" s="368">
        <f t="shared" si="20"/>
        <v>0</v>
      </c>
      <c r="BL50" s="368">
        <f t="shared" si="20"/>
        <v>0</v>
      </c>
      <c r="BM50" s="368">
        <f t="shared" si="20"/>
        <v>0</v>
      </c>
      <c r="BN50" s="368">
        <f t="shared" si="20"/>
        <v>0</v>
      </c>
      <c r="BO50" s="368">
        <f t="shared" si="20"/>
        <v>0</v>
      </c>
      <c r="BP50" s="368">
        <f t="shared" si="20"/>
        <v>0</v>
      </c>
      <c r="BQ50" s="368">
        <f t="shared" si="20"/>
        <v>0</v>
      </c>
      <c r="BR50" s="368">
        <f t="shared" si="20"/>
        <v>0</v>
      </c>
      <c r="BS50" s="368">
        <f t="shared" si="20"/>
        <v>0</v>
      </c>
      <c r="BT50" s="368">
        <f t="shared" si="20"/>
        <v>0</v>
      </c>
      <c r="BU50" s="368">
        <f t="shared" si="20"/>
        <v>0</v>
      </c>
      <c r="BV50" s="368">
        <f t="shared" si="20"/>
        <v>0</v>
      </c>
      <c r="BW50" s="368">
        <f t="shared" si="20"/>
        <v>0</v>
      </c>
      <c r="BX50" s="368">
        <f t="shared" ref="BX50" si="21">BX47*BX48/1000</f>
        <v>0</v>
      </c>
    </row>
    <row r="51" spans="1:76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</row>
    <row r="52" spans="1:76" ht="15.75" customHeight="1">
      <c r="A52" s="572" t="s">
        <v>76</v>
      </c>
      <c r="B52" s="573"/>
      <c r="C52" s="370">
        <f>SUM(D52:BZ52)</f>
        <v>0</v>
      </c>
      <c r="D52" s="371">
        <f t="shared" ref="D52:BX52" si="22">D50*D51</f>
        <v>0</v>
      </c>
      <c r="E52" s="371">
        <f t="shared" si="22"/>
        <v>0</v>
      </c>
      <c r="F52" s="368">
        <f t="shared" si="22"/>
        <v>0</v>
      </c>
      <c r="G52" s="368">
        <f t="shared" si="22"/>
        <v>0</v>
      </c>
      <c r="H52" s="368">
        <f t="shared" si="22"/>
        <v>0</v>
      </c>
      <c r="I52" s="368">
        <f t="shared" si="22"/>
        <v>0</v>
      </c>
      <c r="J52" s="368">
        <f t="shared" si="22"/>
        <v>0</v>
      </c>
      <c r="K52" s="368">
        <f t="shared" si="22"/>
        <v>0</v>
      </c>
      <c r="L52" s="368">
        <f t="shared" si="22"/>
        <v>0</v>
      </c>
      <c r="M52" s="368">
        <f t="shared" si="22"/>
        <v>0</v>
      </c>
      <c r="N52" s="368">
        <f t="shared" si="22"/>
        <v>0</v>
      </c>
      <c r="O52" s="368">
        <f t="shared" si="22"/>
        <v>0</v>
      </c>
      <c r="P52" s="368">
        <f t="shared" si="22"/>
        <v>0</v>
      </c>
      <c r="Q52" s="368">
        <f t="shared" si="22"/>
        <v>0</v>
      </c>
      <c r="R52" s="368">
        <f t="shared" si="22"/>
        <v>0</v>
      </c>
      <c r="S52" s="368">
        <f t="shared" si="22"/>
        <v>0</v>
      </c>
      <c r="T52" s="368">
        <f t="shared" si="22"/>
        <v>0</v>
      </c>
      <c r="U52" s="368">
        <f t="shared" si="22"/>
        <v>0</v>
      </c>
      <c r="V52" s="368">
        <f t="shared" si="22"/>
        <v>0</v>
      </c>
      <c r="W52" s="368">
        <f t="shared" si="22"/>
        <v>0</v>
      </c>
      <c r="X52" s="368">
        <f t="shared" si="22"/>
        <v>0</v>
      </c>
      <c r="Y52" s="368">
        <f t="shared" si="22"/>
        <v>0</v>
      </c>
      <c r="Z52" s="368">
        <f t="shared" si="22"/>
        <v>0</v>
      </c>
      <c r="AA52" s="368">
        <f t="shared" si="22"/>
        <v>0</v>
      </c>
      <c r="AB52" s="368">
        <f t="shared" si="22"/>
        <v>0</v>
      </c>
      <c r="AC52" s="368">
        <f t="shared" si="22"/>
        <v>0</v>
      </c>
      <c r="AD52" s="368">
        <f t="shared" si="22"/>
        <v>0</v>
      </c>
      <c r="AE52" s="368">
        <f t="shared" si="22"/>
        <v>0</v>
      </c>
      <c r="AF52" s="368">
        <f t="shared" si="22"/>
        <v>0</v>
      </c>
      <c r="AG52" s="368">
        <f t="shared" si="22"/>
        <v>0</v>
      </c>
      <c r="AH52" s="368">
        <f t="shared" si="22"/>
        <v>0</v>
      </c>
      <c r="AI52" s="368">
        <f t="shared" si="22"/>
        <v>0</v>
      </c>
      <c r="AJ52" s="368">
        <f t="shared" si="22"/>
        <v>0</v>
      </c>
      <c r="AK52" s="368">
        <f t="shared" si="22"/>
        <v>0</v>
      </c>
      <c r="AL52" s="368">
        <f t="shared" si="22"/>
        <v>0</v>
      </c>
      <c r="AM52" s="368">
        <f t="shared" si="22"/>
        <v>0</v>
      </c>
      <c r="AN52" s="368">
        <f t="shared" si="22"/>
        <v>0</v>
      </c>
      <c r="AO52" s="368">
        <f t="shared" si="22"/>
        <v>0</v>
      </c>
      <c r="AP52" s="368">
        <f t="shared" si="22"/>
        <v>0</v>
      </c>
      <c r="AQ52" s="368">
        <f t="shared" si="22"/>
        <v>0</v>
      </c>
      <c r="AR52" s="368">
        <f t="shared" si="22"/>
        <v>0</v>
      </c>
      <c r="AS52" s="368">
        <f t="shared" si="22"/>
        <v>0</v>
      </c>
      <c r="AT52" s="368">
        <f t="shared" si="22"/>
        <v>0</v>
      </c>
      <c r="AU52" s="368">
        <f t="shared" si="22"/>
        <v>0</v>
      </c>
      <c r="AV52" s="368">
        <f t="shared" si="22"/>
        <v>0</v>
      </c>
      <c r="AW52" s="368">
        <f t="shared" si="22"/>
        <v>0</v>
      </c>
      <c r="AX52" s="368">
        <f t="shared" si="22"/>
        <v>0</v>
      </c>
      <c r="AY52" s="368">
        <f t="shared" si="22"/>
        <v>0</v>
      </c>
      <c r="AZ52" s="368">
        <f t="shared" si="22"/>
        <v>0</v>
      </c>
      <c r="BA52" s="368">
        <f t="shared" si="22"/>
        <v>0</v>
      </c>
      <c r="BB52" s="368">
        <f t="shared" si="22"/>
        <v>0</v>
      </c>
      <c r="BC52" s="368">
        <f t="shared" si="22"/>
        <v>0</v>
      </c>
      <c r="BD52" s="368">
        <f t="shared" si="22"/>
        <v>0</v>
      </c>
      <c r="BE52" s="368">
        <f t="shared" si="22"/>
        <v>0</v>
      </c>
      <c r="BF52" s="368">
        <f t="shared" si="22"/>
        <v>0</v>
      </c>
      <c r="BG52" s="368">
        <f t="shared" si="22"/>
        <v>0</v>
      </c>
      <c r="BH52" s="368">
        <f t="shared" si="22"/>
        <v>0</v>
      </c>
      <c r="BI52" s="368">
        <f t="shared" si="22"/>
        <v>0</v>
      </c>
      <c r="BJ52" s="368">
        <f t="shared" si="22"/>
        <v>0</v>
      </c>
      <c r="BK52" s="368">
        <f t="shared" si="22"/>
        <v>0</v>
      </c>
      <c r="BL52" s="368">
        <f t="shared" si="22"/>
        <v>0</v>
      </c>
      <c r="BM52" s="368">
        <f t="shared" si="22"/>
        <v>0</v>
      </c>
      <c r="BN52" s="368">
        <f t="shared" si="22"/>
        <v>0</v>
      </c>
      <c r="BO52" s="368">
        <f t="shared" si="22"/>
        <v>0</v>
      </c>
      <c r="BP52" s="368">
        <f t="shared" si="22"/>
        <v>0</v>
      </c>
      <c r="BQ52" s="368">
        <f t="shared" si="22"/>
        <v>0</v>
      </c>
      <c r="BR52" s="368">
        <f t="shared" si="22"/>
        <v>0</v>
      </c>
      <c r="BS52" s="368">
        <f t="shared" si="22"/>
        <v>0</v>
      </c>
      <c r="BT52" s="368">
        <f t="shared" si="22"/>
        <v>0</v>
      </c>
      <c r="BU52" s="368">
        <f t="shared" si="22"/>
        <v>0</v>
      </c>
      <c r="BV52" s="368">
        <f t="shared" si="22"/>
        <v>0</v>
      </c>
      <c r="BW52" s="368">
        <f t="shared" si="22"/>
        <v>0</v>
      </c>
      <c r="BX52" s="368">
        <f t="shared" si="22"/>
        <v>0</v>
      </c>
    </row>
    <row r="53" spans="1:76" ht="15.75" customHeight="1">
      <c r="A53" s="572" t="s">
        <v>77</v>
      </c>
      <c r="B53" s="573"/>
      <c r="C53" s="372" t="e">
        <f>C52/C49</f>
        <v>#DIV/0!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 t="e">
        <f>ROUND((((61-C53))*100+SUM(N39:N41)),4)</f>
        <v>#DIV/0!</v>
      </c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6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6" ht="13.9" hidden="1" customHeight="1">
      <c r="A55" s="575"/>
      <c r="B55" s="576"/>
      <c r="C55" s="269"/>
      <c r="D55" s="269">
        <f t="shared" ref="D55:K55" si="23">SUM(D39:D45)</f>
        <v>0</v>
      </c>
      <c r="E55" s="269">
        <f t="shared" si="23"/>
        <v>0</v>
      </c>
      <c r="F55" s="269">
        <f t="shared" si="23"/>
        <v>0</v>
      </c>
      <c r="G55" s="269">
        <f t="shared" si="23"/>
        <v>0</v>
      </c>
      <c r="H55" s="269">
        <f t="shared" si="23"/>
        <v>0</v>
      </c>
      <c r="I55" s="269">
        <f t="shared" si="23"/>
        <v>0</v>
      </c>
      <c r="J55" s="269">
        <f t="shared" si="23"/>
        <v>0</v>
      </c>
      <c r="K55" s="269">
        <f t="shared" si="23"/>
        <v>0</v>
      </c>
      <c r="L55" s="269">
        <f>SUM(L39:L45)</f>
        <v>3.9</v>
      </c>
      <c r="M55" s="269">
        <f t="shared" ref="M55:BX55" si="24">SUM(M39:M45)</f>
        <v>0</v>
      </c>
      <c r="N55" s="269">
        <f t="shared" si="24"/>
        <v>4.8</v>
      </c>
      <c r="O55" s="269">
        <f t="shared" si="24"/>
        <v>0</v>
      </c>
      <c r="P55" s="269">
        <f t="shared" si="24"/>
        <v>0</v>
      </c>
      <c r="Q55" s="269">
        <f t="shared" si="24"/>
        <v>0</v>
      </c>
      <c r="R55" s="269">
        <f t="shared" si="24"/>
        <v>0</v>
      </c>
      <c r="S55" s="269">
        <f t="shared" si="24"/>
        <v>0</v>
      </c>
      <c r="T55" s="269">
        <f t="shared" si="24"/>
        <v>0</v>
      </c>
      <c r="U55" s="269">
        <f t="shared" si="24"/>
        <v>45</v>
      </c>
      <c r="V55" s="269">
        <f t="shared" si="24"/>
        <v>0</v>
      </c>
      <c r="W55" s="269">
        <f t="shared" si="24"/>
        <v>0</v>
      </c>
      <c r="X55" s="269">
        <f t="shared" si="24"/>
        <v>0</v>
      </c>
      <c r="Y55" s="269">
        <f t="shared" si="24"/>
        <v>0</v>
      </c>
      <c r="Z55" s="269">
        <f t="shared" si="24"/>
        <v>0</v>
      </c>
      <c r="AA55" s="269">
        <f t="shared" si="24"/>
        <v>0</v>
      </c>
      <c r="AB55" s="269">
        <f t="shared" si="24"/>
        <v>180</v>
      </c>
      <c r="AC55" s="269">
        <f t="shared" si="24"/>
        <v>4</v>
      </c>
      <c r="AD55" s="269">
        <f t="shared" si="24"/>
        <v>0</v>
      </c>
      <c r="AE55" s="269">
        <f t="shared" si="24"/>
        <v>0</v>
      </c>
      <c r="AF55" s="269">
        <f t="shared" si="24"/>
        <v>0</v>
      </c>
      <c r="AG55" s="269">
        <f t="shared" si="24"/>
        <v>0</v>
      </c>
      <c r="AH55" s="269">
        <f t="shared" si="24"/>
        <v>30</v>
      </c>
      <c r="AI55" s="269">
        <f t="shared" si="24"/>
        <v>0</v>
      </c>
      <c r="AJ55" s="269">
        <f t="shared" si="24"/>
        <v>0</v>
      </c>
      <c r="AK55" s="269">
        <f t="shared" si="24"/>
        <v>0</v>
      </c>
      <c r="AL55" s="269">
        <f t="shared" si="24"/>
        <v>0</v>
      </c>
      <c r="AM55" s="269">
        <f t="shared" si="24"/>
        <v>0</v>
      </c>
      <c r="AN55" s="269">
        <f t="shared" si="24"/>
        <v>5</v>
      </c>
      <c r="AO55" s="269">
        <f t="shared" si="24"/>
        <v>0</v>
      </c>
      <c r="AP55" s="269">
        <f t="shared" si="24"/>
        <v>0</v>
      </c>
      <c r="AQ55" s="269">
        <f t="shared" si="24"/>
        <v>0</v>
      </c>
      <c r="AR55" s="269">
        <f t="shared" si="24"/>
        <v>0</v>
      </c>
      <c r="AS55" s="269">
        <f t="shared" si="24"/>
        <v>0</v>
      </c>
      <c r="AT55" s="269">
        <f t="shared" si="24"/>
        <v>4</v>
      </c>
      <c r="AU55" s="269">
        <f t="shared" si="24"/>
        <v>0</v>
      </c>
      <c r="AV55" s="269">
        <f t="shared" si="24"/>
        <v>0</v>
      </c>
      <c r="AW55" s="269">
        <f t="shared" si="24"/>
        <v>0</v>
      </c>
      <c r="AX55" s="269">
        <f t="shared" si="24"/>
        <v>5</v>
      </c>
      <c r="AY55" s="269">
        <f t="shared" si="24"/>
        <v>0</v>
      </c>
      <c r="AZ55" s="269">
        <f t="shared" si="24"/>
        <v>0</v>
      </c>
      <c r="BA55" s="269">
        <f t="shared" si="24"/>
        <v>50</v>
      </c>
      <c r="BB55" s="269">
        <f t="shared" si="24"/>
        <v>0</v>
      </c>
      <c r="BC55" s="269">
        <f t="shared" si="24"/>
        <v>0</v>
      </c>
      <c r="BD55" s="269">
        <f t="shared" si="24"/>
        <v>0</v>
      </c>
      <c r="BE55" s="269">
        <f t="shared" si="24"/>
        <v>0</v>
      </c>
      <c r="BF55" s="269">
        <f t="shared" si="24"/>
        <v>0</v>
      </c>
      <c r="BG55" s="269">
        <f t="shared" si="24"/>
        <v>0</v>
      </c>
      <c r="BH55" s="269">
        <f t="shared" si="24"/>
        <v>1</v>
      </c>
      <c r="BI55" s="269">
        <f t="shared" si="24"/>
        <v>0</v>
      </c>
      <c r="BJ55" s="269">
        <f t="shared" si="24"/>
        <v>50</v>
      </c>
      <c r="BK55" s="269">
        <f t="shared" si="24"/>
        <v>8</v>
      </c>
      <c r="BL55" s="269">
        <f t="shared" si="24"/>
        <v>40</v>
      </c>
      <c r="BM55" s="269">
        <f t="shared" si="24"/>
        <v>0</v>
      </c>
      <c r="BN55" s="269">
        <f t="shared" si="24"/>
        <v>0</v>
      </c>
      <c r="BO55" s="269">
        <f t="shared" si="24"/>
        <v>0</v>
      </c>
      <c r="BP55" s="269">
        <f t="shared" si="24"/>
        <v>0</v>
      </c>
      <c r="BQ55" s="269">
        <f t="shared" si="24"/>
        <v>0</v>
      </c>
      <c r="BR55" s="269">
        <f t="shared" si="24"/>
        <v>0</v>
      </c>
      <c r="BS55" s="269">
        <f t="shared" si="24"/>
        <v>0</v>
      </c>
      <c r="BT55" s="269">
        <f t="shared" si="24"/>
        <v>0</v>
      </c>
      <c r="BU55" s="269">
        <f t="shared" si="24"/>
        <v>0</v>
      </c>
      <c r="BV55" s="269">
        <f t="shared" si="24"/>
        <v>13</v>
      </c>
      <c r="BW55" s="269">
        <f t="shared" si="24"/>
        <v>0</v>
      </c>
      <c r="BX55" s="269">
        <f t="shared" si="24"/>
        <v>60</v>
      </c>
    </row>
    <row r="56" spans="1:76" ht="13.9" hidden="1" customHeight="1">
      <c r="A56" s="577" t="s">
        <v>74</v>
      </c>
      <c r="B56" s="578"/>
      <c r="C56" s="269">
        <f>C57</f>
        <v>0</v>
      </c>
      <c r="D56" s="374">
        <f>C56</f>
        <v>0</v>
      </c>
      <c r="E56" s="374">
        <f t="shared" ref="E56:BP56" si="25">D56</f>
        <v>0</v>
      </c>
      <c r="F56" s="374">
        <f t="shared" si="25"/>
        <v>0</v>
      </c>
      <c r="G56" s="374">
        <f t="shared" si="25"/>
        <v>0</v>
      </c>
      <c r="H56" s="374">
        <f t="shared" si="25"/>
        <v>0</v>
      </c>
      <c r="I56" s="374">
        <f t="shared" si="25"/>
        <v>0</v>
      </c>
      <c r="J56" s="374">
        <f t="shared" si="25"/>
        <v>0</v>
      </c>
      <c r="K56" s="374">
        <f t="shared" si="25"/>
        <v>0</v>
      </c>
      <c r="L56" s="374">
        <f t="shared" si="25"/>
        <v>0</v>
      </c>
      <c r="M56" s="374">
        <f t="shared" si="25"/>
        <v>0</v>
      </c>
      <c r="N56" s="374">
        <f t="shared" si="25"/>
        <v>0</v>
      </c>
      <c r="O56" s="374">
        <f t="shared" si="25"/>
        <v>0</v>
      </c>
      <c r="P56" s="374">
        <f t="shared" si="25"/>
        <v>0</v>
      </c>
      <c r="Q56" s="374">
        <f t="shared" si="25"/>
        <v>0</v>
      </c>
      <c r="R56" s="374">
        <f t="shared" si="25"/>
        <v>0</v>
      </c>
      <c r="S56" s="374">
        <f t="shared" si="25"/>
        <v>0</v>
      </c>
      <c r="T56" s="374">
        <f t="shared" si="25"/>
        <v>0</v>
      </c>
      <c r="U56" s="374">
        <f t="shared" si="25"/>
        <v>0</v>
      </c>
      <c r="V56" s="374">
        <f t="shared" si="25"/>
        <v>0</v>
      </c>
      <c r="W56" s="374">
        <f t="shared" si="25"/>
        <v>0</v>
      </c>
      <c r="X56" s="374">
        <f t="shared" si="25"/>
        <v>0</v>
      </c>
      <c r="Y56" s="374">
        <f t="shared" si="25"/>
        <v>0</v>
      </c>
      <c r="Z56" s="374">
        <f t="shared" si="25"/>
        <v>0</v>
      </c>
      <c r="AA56" s="374">
        <f t="shared" si="25"/>
        <v>0</v>
      </c>
      <c r="AB56" s="374">
        <f t="shared" si="25"/>
        <v>0</v>
      </c>
      <c r="AC56" s="374">
        <f t="shared" si="25"/>
        <v>0</v>
      </c>
      <c r="AD56" s="374">
        <f t="shared" si="25"/>
        <v>0</v>
      </c>
      <c r="AE56" s="374">
        <f t="shared" si="25"/>
        <v>0</v>
      </c>
      <c r="AF56" s="374">
        <f t="shared" si="25"/>
        <v>0</v>
      </c>
      <c r="AG56" s="374">
        <f t="shared" si="25"/>
        <v>0</v>
      </c>
      <c r="AH56" s="374">
        <f t="shared" si="25"/>
        <v>0</v>
      </c>
      <c r="AI56" s="374">
        <f t="shared" si="25"/>
        <v>0</v>
      </c>
      <c r="AJ56" s="374">
        <f t="shared" si="25"/>
        <v>0</v>
      </c>
      <c r="AK56" s="374">
        <f t="shared" si="25"/>
        <v>0</v>
      </c>
      <c r="AL56" s="374">
        <f t="shared" si="25"/>
        <v>0</v>
      </c>
      <c r="AM56" s="374">
        <f t="shared" si="25"/>
        <v>0</v>
      </c>
      <c r="AN56" s="374">
        <f t="shared" si="25"/>
        <v>0</v>
      </c>
      <c r="AO56" s="374">
        <f t="shared" si="25"/>
        <v>0</v>
      </c>
      <c r="AP56" s="374">
        <f t="shared" si="25"/>
        <v>0</v>
      </c>
      <c r="AQ56" s="374">
        <f t="shared" si="25"/>
        <v>0</v>
      </c>
      <c r="AR56" s="374">
        <f t="shared" si="25"/>
        <v>0</v>
      </c>
      <c r="AS56" s="374">
        <f t="shared" si="25"/>
        <v>0</v>
      </c>
      <c r="AT56" s="374">
        <f t="shared" si="25"/>
        <v>0</v>
      </c>
      <c r="AU56" s="374">
        <f t="shared" si="25"/>
        <v>0</v>
      </c>
      <c r="AV56" s="374">
        <f t="shared" si="25"/>
        <v>0</v>
      </c>
      <c r="AW56" s="374">
        <f t="shared" si="25"/>
        <v>0</v>
      </c>
      <c r="AX56" s="374">
        <f t="shared" si="25"/>
        <v>0</v>
      </c>
      <c r="AY56" s="374">
        <f t="shared" si="25"/>
        <v>0</v>
      </c>
      <c r="AZ56" s="374">
        <f t="shared" si="25"/>
        <v>0</v>
      </c>
      <c r="BA56" s="374">
        <f t="shared" si="25"/>
        <v>0</v>
      </c>
      <c r="BB56" s="374">
        <f t="shared" si="25"/>
        <v>0</v>
      </c>
      <c r="BC56" s="374">
        <f t="shared" si="25"/>
        <v>0</v>
      </c>
      <c r="BD56" s="374">
        <f t="shared" si="25"/>
        <v>0</v>
      </c>
      <c r="BE56" s="374">
        <f t="shared" si="25"/>
        <v>0</v>
      </c>
      <c r="BF56" s="374">
        <f t="shared" si="25"/>
        <v>0</v>
      </c>
      <c r="BG56" s="374">
        <f t="shared" si="25"/>
        <v>0</v>
      </c>
      <c r="BH56" s="374">
        <f t="shared" si="25"/>
        <v>0</v>
      </c>
      <c r="BI56" s="374">
        <f t="shared" si="25"/>
        <v>0</v>
      </c>
      <c r="BJ56" s="374">
        <f t="shared" si="25"/>
        <v>0</v>
      </c>
      <c r="BK56" s="374">
        <f t="shared" si="25"/>
        <v>0</v>
      </c>
      <c r="BL56" s="374">
        <f t="shared" si="25"/>
        <v>0</v>
      </c>
      <c r="BM56" s="374">
        <f t="shared" si="25"/>
        <v>0</v>
      </c>
      <c r="BN56" s="374">
        <f t="shared" si="25"/>
        <v>0</v>
      </c>
      <c r="BO56" s="374">
        <f t="shared" si="25"/>
        <v>0</v>
      </c>
      <c r="BP56" s="374">
        <f t="shared" si="25"/>
        <v>0</v>
      </c>
      <c r="BQ56" s="374">
        <f t="shared" ref="BQ56:BX56" si="26">BP56</f>
        <v>0</v>
      </c>
      <c r="BR56" s="374">
        <f t="shared" si="26"/>
        <v>0</v>
      </c>
      <c r="BS56" s="374">
        <f t="shared" si="26"/>
        <v>0</v>
      </c>
      <c r="BT56" s="374">
        <f t="shared" si="26"/>
        <v>0</v>
      </c>
      <c r="BU56" s="374">
        <f t="shared" si="26"/>
        <v>0</v>
      </c>
      <c r="BV56" s="374">
        <f t="shared" si="26"/>
        <v>0</v>
      </c>
      <c r="BW56" s="374">
        <f t="shared" si="26"/>
        <v>0</v>
      </c>
      <c r="BX56" s="374">
        <f t="shared" si="26"/>
        <v>0</v>
      </c>
    </row>
    <row r="57" spans="1:76" ht="21" hidden="1" customHeight="1">
      <c r="A57" s="579" t="s">
        <v>138</v>
      </c>
      <c r="B57" s="580"/>
      <c r="C57" s="343">
        <f>VLOOKUP(B4,Общее_количество_учащихся,3,FALSE)</f>
        <v>0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</row>
    <row r="58" spans="1:76" ht="14.45" hidden="1" customHeight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7">H55*H56/1000</f>
        <v>0</v>
      </c>
      <c r="I58" s="376">
        <f t="shared" si="27"/>
        <v>0</v>
      </c>
      <c r="J58" s="377">
        <f t="shared" si="27"/>
        <v>0</v>
      </c>
      <c r="K58" s="377">
        <f>K55*K56</f>
        <v>0</v>
      </c>
      <c r="L58" s="377">
        <f>L55*L56/1000</f>
        <v>0</v>
      </c>
      <c r="M58" s="377">
        <f t="shared" si="27"/>
        <v>0</v>
      </c>
      <c r="N58" s="377">
        <f t="shared" si="27"/>
        <v>0</v>
      </c>
      <c r="O58" s="377">
        <f t="shared" si="27"/>
        <v>0</v>
      </c>
      <c r="P58" s="377">
        <f t="shared" si="27"/>
        <v>0</v>
      </c>
      <c r="Q58" s="377">
        <f>Q55*Q56</f>
        <v>0</v>
      </c>
      <c r="R58" s="377">
        <f t="shared" si="27"/>
        <v>0</v>
      </c>
      <c r="S58" s="377">
        <f>S55*S56</f>
        <v>0</v>
      </c>
      <c r="T58" s="377">
        <f t="shared" si="27"/>
        <v>0</v>
      </c>
      <c r="U58" s="377">
        <f t="shared" si="27"/>
        <v>0</v>
      </c>
      <c r="V58" s="377">
        <f t="shared" si="27"/>
        <v>0</v>
      </c>
      <c r="W58" s="377">
        <f t="shared" si="27"/>
        <v>0</v>
      </c>
      <c r="X58" s="377">
        <f t="shared" si="27"/>
        <v>0</v>
      </c>
      <c r="Y58" s="377">
        <f t="shared" si="27"/>
        <v>0</v>
      </c>
      <c r="Z58" s="377">
        <f t="shared" si="27"/>
        <v>0</v>
      </c>
      <c r="AA58" s="377">
        <f t="shared" si="27"/>
        <v>0</v>
      </c>
      <c r="AB58" s="377">
        <f t="shared" si="27"/>
        <v>0</v>
      </c>
      <c r="AC58" s="377">
        <f t="shared" si="27"/>
        <v>0</v>
      </c>
      <c r="AD58" s="377">
        <f t="shared" si="27"/>
        <v>0</v>
      </c>
      <c r="AE58" s="377">
        <f t="shared" si="27"/>
        <v>0</v>
      </c>
      <c r="AF58" s="377">
        <f t="shared" si="27"/>
        <v>0</v>
      </c>
      <c r="AG58" s="377">
        <f t="shared" si="27"/>
        <v>0</v>
      </c>
      <c r="AH58" s="377">
        <f t="shared" si="27"/>
        <v>0</v>
      </c>
      <c r="AI58" s="377">
        <f t="shared" si="27"/>
        <v>0</v>
      </c>
      <c r="AJ58" s="377">
        <f t="shared" si="27"/>
        <v>0</v>
      </c>
      <c r="AK58" s="377">
        <f t="shared" si="27"/>
        <v>0</v>
      </c>
      <c r="AL58" s="377">
        <f t="shared" si="27"/>
        <v>0</v>
      </c>
      <c r="AM58" s="377">
        <f t="shared" si="27"/>
        <v>0</v>
      </c>
      <c r="AN58" s="377">
        <f t="shared" si="27"/>
        <v>0</v>
      </c>
      <c r="AO58" s="377">
        <f t="shared" si="27"/>
        <v>0</v>
      </c>
      <c r="AP58" s="377">
        <f t="shared" si="27"/>
        <v>0</v>
      </c>
      <c r="AQ58" s="377">
        <f t="shared" si="27"/>
        <v>0</v>
      </c>
      <c r="AR58" s="377">
        <f t="shared" si="27"/>
        <v>0</v>
      </c>
      <c r="AS58" s="377">
        <f t="shared" si="27"/>
        <v>0</v>
      </c>
      <c r="AT58" s="377">
        <f t="shared" si="27"/>
        <v>0</v>
      </c>
      <c r="AU58" s="377">
        <f t="shared" si="27"/>
        <v>0</v>
      </c>
      <c r="AV58" s="377">
        <f t="shared" si="27"/>
        <v>0</v>
      </c>
      <c r="AW58" s="377">
        <f t="shared" si="27"/>
        <v>0</v>
      </c>
      <c r="AX58" s="377">
        <f t="shared" si="27"/>
        <v>0</v>
      </c>
      <c r="AY58" s="377">
        <f t="shared" si="27"/>
        <v>0</v>
      </c>
      <c r="AZ58" s="377">
        <f t="shared" si="27"/>
        <v>0</v>
      </c>
      <c r="BA58" s="377">
        <f t="shared" si="27"/>
        <v>0</v>
      </c>
      <c r="BB58" s="377">
        <f t="shared" si="27"/>
        <v>0</v>
      </c>
      <c r="BC58" s="377">
        <f t="shared" si="27"/>
        <v>0</v>
      </c>
      <c r="BD58" s="377">
        <f t="shared" si="27"/>
        <v>0</v>
      </c>
      <c r="BE58" s="377">
        <f t="shared" si="27"/>
        <v>0</v>
      </c>
      <c r="BF58" s="377">
        <f t="shared" si="27"/>
        <v>0</v>
      </c>
      <c r="BG58" s="377">
        <f t="shared" si="27"/>
        <v>0</v>
      </c>
      <c r="BH58" s="377">
        <f>BH55*BH56</f>
        <v>0</v>
      </c>
      <c r="BI58" s="377">
        <f t="shared" si="27"/>
        <v>0</v>
      </c>
      <c r="BJ58" s="377">
        <f t="shared" si="27"/>
        <v>0</v>
      </c>
      <c r="BK58" s="377">
        <f t="shared" si="27"/>
        <v>0</v>
      </c>
      <c r="BL58" s="377">
        <f t="shared" si="27"/>
        <v>0</v>
      </c>
      <c r="BM58" s="377">
        <f t="shared" si="27"/>
        <v>0</v>
      </c>
      <c r="BN58" s="377">
        <f t="shared" si="27"/>
        <v>0</v>
      </c>
      <c r="BO58" s="377">
        <f t="shared" si="27"/>
        <v>0</v>
      </c>
      <c r="BP58" s="377">
        <f t="shared" si="27"/>
        <v>0</v>
      </c>
      <c r="BQ58" s="377">
        <f t="shared" si="27"/>
        <v>0</v>
      </c>
      <c r="BR58" s="377">
        <f t="shared" si="27"/>
        <v>0</v>
      </c>
      <c r="BS58" s="377">
        <f t="shared" si="27"/>
        <v>0</v>
      </c>
      <c r="BT58" s="377">
        <f t="shared" ref="BT58:BX58" si="28">BT55*BT56/1000</f>
        <v>0</v>
      </c>
      <c r="BU58" s="377">
        <f t="shared" si="28"/>
        <v>0</v>
      </c>
      <c r="BV58" s="377">
        <f t="shared" si="28"/>
        <v>0</v>
      </c>
      <c r="BW58" s="377">
        <f t="shared" si="28"/>
        <v>0</v>
      </c>
      <c r="BX58" s="377">
        <f t="shared" si="28"/>
        <v>0</v>
      </c>
    </row>
    <row r="59" spans="1:76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</row>
    <row r="60" spans="1:76" ht="13.9" hidden="1" customHeight="1">
      <c r="A60" s="572" t="s">
        <v>76</v>
      </c>
      <c r="B60" s="573"/>
      <c r="C60" s="378">
        <f>SUM(D60:BZ60)</f>
        <v>0</v>
      </c>
      <c r="D60" s="371">
        <f>D58*D59</f>
        <v>0</v>
      </c>
      <c r="E60" s="371">
        <f t="shared" ref="E60:BP60" si="29">E58*E59</f>
        <v>0</v>
      </c>
      <c r="F60" s="368">
        <f>F58*F59</f>
        <v>0</v>
      </c>
      <c r="G60" s="368">
        <f t="shared" si="29"/>
        <v>0</v>
      </c>
      <c r="H60" s="368">
        <f t="shared" si="29"/>
        <v>0</v>
      </c>
      <c r="I60" s="368">
        <f t="shared" si="29"/>
        <v>0</v>
      </c>
      <c r="J60" s="368">
        <f t="shared" si="29"/>
        <v>0</v>
      </c>
      <c r="K60" s="379">
        <f t="shared" si="29"/>
        <v>0</v>
      </c>
      <c r="L60" s="379">
        <f t="shared" si="29"/>
        <v>0</v>
      </c>
      <c r="M60" s="379">
        <f t="shared" si="29"/>
        <v>0</v>
      </c>
      <c r="N60" s="379">
        <f t="shared" si="29"/>
        <v>0</v>
      </c>
      <c r="O60" s="379">
        <f t="shared" si="29"/>
        <v>0</v>
      </c>
      <c r="P60" s="379">
        <f t="shared" si="29"/>
        <v>0</v>
      </c>
      <c r="Q60" s="379">
        <f t="shared" si="29"/>
        <v>0</v>
      </c>
      <c r="R60" s="379">
        <f t="shared" si="29"/>
        <v>0</v>
      </c>
      <c r="S60" s="379">
        <f t="shared" si="29"/>
        <v>0</v>
      </c>
      <c r="T60" s="379">
        <f t="shared" si="29"/>
        <v>0</v>
      </c>
      <c r="U60" s="379">
        <f t="shared" si="29"/>
        <v>0</v>
      </c>
      <c r="V60" s="379">
        <f t="shared" si="29"/>
        <v>0</v>
      </c>
      <c r="W60" s="379">
        <f t="shared" si="29"/>
        <v>0</v>
      </c>
      <c r="X60" s="379">
        <f t="shared" si="29"/>
        <v>0</v>
      </c>
      <c r="Y60" s="379">
        <f t="shared" si="29"/>
        <v>0</v>
      </c>
      <c r="Z60" s="379">
        <f t="shared" si="29"/>
        <v>0</v>
      </c>
      <c r="AA60" s="379">
        <f t="shared" si="29"/>
        <v>0</v>
      </c>
      <c r="AB60" s="379">
        <f t="shared" si="29"/>
        <v>0</v>
      </c>
      <c r="AC60" s="379">
        <f t="shared" si="29"/>
        <v>0</v>
      </c>
      <c r="AD60" s="379">
        <f t="shared" si="29"/>
        <v>0</v>
      </c>
      <c r="AE60" s="379">
        <f t="shared" si="29"/>
        <v>0</v>
      </c>
      <c r="AF60" s="379">
        <f t="shared" si="29"/>
        <v>0</v>
      </c>
      <c r="AG60" s="379">
        <f t="shared" si="29"/>
        <v>0</v>
      </c>
      <c r="AH60" s="379">
        <f t="shared" si="29"/>
        <v>0</v>
      </c>
      <c r="AI60" s="379">
        <f t="shared" si="29"/>
        <v>0</v>
      </c>
      <c r="AJ60" s="379">
        <f t="shared" si="29"/>
        <v>0</v>
      </c>
      <c r="AK60" s="379">
        <f t="shared" si="29"/>
        <v>0</v>
      </c>
      <c r="AL60" s="379">
        <f t="shared" si="29"/>
        <v>0</v>
      </c>
      <c r="AM60" s="379">
        <f t="shared" si="29"/>
        <v>0</v>
      </c>
      <c r="AN60" s="379">
        <f t="shared" si="29"/>
        <v>0</v>
      </c>
      <c r="AO60" s="379">
        <f t="shared" si="29"/>
        <v>0</v>
      </c>
      <c r="AP60" s="379">
        <f t="shared" si="29"/>
        <v>0</v>
      </c>
      <c r="AQ60" s="379">
        <f t="shared" si="29"/>
        <v>0</v>
      </c>
      <c r="AR60" s="379">
        <f t="shared" si="29"/>
        <v>0</v>
      </c>
      <c r="AS60" s="379">
        <f t="shared" si="29"/>
        <v>0</v>
      </c>
      <c r="AT60" s="379">
        <f t="shared" si="29"/>
        <v>0</v>
      </c>
      <c r="AU60" s="379">
        <f t="shared" si="29"/>
        <v>0</v>
      </c>
      <c r="AV60" s="379">
        <f t="shared" si="29"/>
        <v>0</v>
      </c>
      <c r="AW60" s="379">
        <f t="shared" si="29"/>
        <v>0</v>
      </c>
      <c r="AX60" s="379">
        <f t="shared" si="29"/>
        <v>0</v>
      </c>
      <c r="AY60" s="379">
        <f t="shared" si="29"/>
        <v>0</v>
      </c>
      <c r="AZ60" s="379">
        <f t="shared" si="29"/>
        <v>0</v>
      </c>
      <c r="BA60" s="379">
        <f t="shared" si="29"/>
        <v>0</v>
      </c>
      <c r="BB60" s="379">
        <f t="shared" si="29"/>
        <v>0</v>
      </c>
      <c r="BC60" s="379">
        <f t="shared" si="29"/>
        <v>0</v>
      </c>
      <c r="BD60" s="379">
        <f t="shared" si="29"/>
        <v>0</v>
      </c>
      <c r="BE60" s="379">
        <f t="shared" si="29"/>
        <v>0</v>
      </c>
      <c r="BF60" s="379">
        <f t="shared" si="29"/>
        <v>0</v>
      </c>
      <c r="BG60" s="379">
        <f t="shared" si="29"/>
        <v>0</v>
      </c>
      <c r="BH60" s="379">
        <f t="shared" si="29"/>
        <v>0</v>
      </c>
      <c r="BI60" s="379">
        <f t="shared" si="29"/>
        <v>0</v>
      </c>
      <c r="BJ60" s="379">
        <f t="shared" si="29"/>
        <v>0</v>
      </c>
      <c r="BK60" s="379">
        <f t="shared" si="29"/>
        <v>0</v>
      </c>
      <c r="BL60" s="379">
        <f t="shared" si="29"/>
        <v>0</v>
      </c>
      <c r="BM60" s="379">
        <f t="shared" si="29"/>
        <v>0</v>
      </c>
      <c r="BN60" s="379">
        <f t="shared" si="29"/>
        <v>0</v>
      </c>
      <c r="BO60" s="379">
        <f t="shared" si="29"/>
        <v>0</v>
      </c>
      <c r="BP60" s="379">
        <f t="shared" si="29"/>
        <v>0</v>
      </c>
      <c r="BQ60" s="379">
        <f t="shared" ref="BQ60:BW60" si="30">BQ58*BQ59</f>
        <v>0</v>
      </c>
      <c r="BR60" s="379">
        <f t="shared" si="30"/>
        <v>0</v>
      </c>
      <c r="BS60" s="379">
        <f t="shared" si="30"/>
        <v>0</v>
      </c>
      <c r="BT60" s="379">
        <f t="shared" si="30"/>
        <v>0</v>
      </c>
      <c r="BU60" s="379">
        <f t="shared" si="30"/>
        <v>0</v>
      </c>
      <c r="BV60" s="379">
        <f>BV58*BV59</f>
        <v>0</v>
      </c>
      <c r="BW60" s="379">
        <f t="shared" si="30"/>
        <v>0</v>
      </c>
      <c r="BX60" s="379">
        <f>BX58*BX59</f>
        <v>0</v>
      </c>
    </row>
    <row r="61" spans="1:76" ht="13.9" hidden="1" customHeight="1">
      <c r="A61" s="572" t="s">
        <v>77</v>
      </c>
      <c r="B61" s="574"/>
      <c r="C61" s="380" t="e">
        <f>C60/C57</f>
        <v>#DIV/0!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6" ht="13.9" hidden="1" customHeight="1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6" ht="15.75" hidden="1" customHeight="1">
      <c r="A63" s="340"/>
      <c r="C63" s="340"/>
      <c r="D63" s="340"/>
      <c r="E63" s="340"/>
      <c r="F63" s="340"/>
      <c r="G63" s="340"/>
      <c r="H63" s="340"/>
      <c r="I63" s="340"/>
      <c r="J63" s="340"/>
      <c r="K63" s="340"/>
      <c r="L63" s="314">
        <f ca="1">SUMPRODUCT(SIGN(CELL("width",OFFSET(L52,,N(INDEX(COLUMN(L52:CH52)-COLUMN(L52),))))),L52:CH52)</f>
        <v>0</v>
      </c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6" ht="15.75" customHeight="1">
      <c r="A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340"/>
      <c r="B65" s="387" t="s">
        <v>78</v>
      </c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</row>
    <row r="66" spans="1:76" ht="15.75" customHeight="1">
      <c r="B66" s="340"/>
    </row>
    <row r="67" spans="1:76" ht="15.75" customHeight="1">
      <c r="B67" s="271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zoomScale="80" zoomScaleNormal="80" workbookViewId="0">
      <selection activeCell="V15" sqref="V15"/>
    </sheetView>
  </sheetViews>
  <sheetFormatPr defaultColWidth="12.625" defaultRowHeight="15" customHeight="1"/>
  <cols>
    <col min="1" max="1" width="3.25" style="314" customWidth="1"/>
    <col min="2" max="2" width="31" style="314" customWidth="1"/>
    <col min="3" max="3" width="7.375" style="314" bestFit="1" customWidth="1"/>
    <col min="4" max="5" width="7.375" style="314" hidden="1" customWidth="1"/>
    <col min="6" max="6" width="7.375" style="314" bestFit="1" customWidth="1"/>
    <col min="7" max="7" width="6.375" style="314" hidden="1" customWidth="1"/>
    <col min="8" max="9" width="8.375" style="314" hidden="1" customWidth="1"/>
    <col min="10" max="10" width="7.375" style="314" bestFit="1" customWidth="1"/>
    <col min="11" max="11" width="7.375" style="314" hidden="1" customWidth="1"/>
    <col min="12" max="12" width="8.375" style="314" bestFit="1" customWidth="1"/>
    <col min="13" max="13" width="7.375" style="314" hidden="1" customWidth="1"/>
    <col min="14" max="14" width="7.375" style="314" customWidth="1"/>
    <col min="15" max="16" width="8.375" style="314" hidden="1" customWidth="1"/>
    <col min="17" max="17" width="6.375" style="314" hidden="1" customWidth="1"/>
    <col min="18" max="18" width="8.375" style="314" bestFit="1" customWidth="1"/>
    <col min="19" max="19" width="7.375" style="314" hidden="1" customWidth="1"/>
    <col min="20" max="21" width="8.375" style="314" hidden="1" customWidth="1"/>
    <col min="22" max="22" width="8.375" style="314" bestFit="1" customWidth="1"/>
    <col min="23" max="24" width="8.375" style="314" hidden="1" customWidth="1"/>
    <col min="25" max="25" width="7.375" style="314" bestFit="1" customWidth="1"/>
    <col min="26" max="26" width="8.375" style="314" hidden="1" customWidth="1"/>
    <col min="27" max="27" width="8.625" style="314" bestFit="1" customWidth="1"/>
    <col min="28" max="28" width="7.375" style="314" hidden="1" customWidth="1"/>
    <col min="29" max="29" width="8.375" style="314" bestFit="1" customWidth="1"/>
    <col min="30" max="30" width="7.75" style="314" bestFit="1" customWidth="1"/>
    <col min="31" max="37" width="7.375" style="314" hidden="1" customWidth="1"/>
    <col min="38" max="38" width="7.375" style="314" bestFit="1" customWidth="1"/>
    <col min="39" max="41" width="7.375" style="314" hidden="1" customWidth="1"/>
    <col min="42" max="44" width="8.375" style="314" hidden="1" customWidth="1"/>
    <col min="45" max="45" width="7.375" style="314" hidden="1" customWidth="1"/>
    <col min="46" max="46" width="8.375" style="314" bestFit="1" customWidth="1"/>
    <col min="47" max="47" width="7.375" style="314" hidden="1" customWidth="1"/>
    <col min="48" max="48" width="7.75" style="314" bestFit="1" customWidth="1"/>
    <col min="49" max="52" width="8.375" style="314" hidden="1" customWidth="1"/>
    <col min="53" max="53" width="8.625" style="314" bestFit="1" customWidth="1"/>
    <col min="54" max="58" width="8.375" style="314" hidden="1" customWidth="1"/>
    <col min="59" max="59" width="8.375" style="314" bestFit="1" customWidth="1"/>
    <col min="60" max="61" width="7.375" style="314" hidden="1" customWidth="1"/>
    <col min="62" max="62" width="7.75" style="314" bestFit="1" customWidth="1"/>
    <col min="63" max="64" width="7.375" style="314" bestFit="1" customWidth="1"/>
    <col min="65" max="66" width="8.375" style="314" hidden="1" customWidth="1"/>
    <col min="67" max="67" width="7.75" style="314" bestFit="1" customWidth="1"/>
    <col min="68" max="68" width="6.375" style="314" hidden="1" customWidth="1"/>
    <col min="69" max="69" width="8.375" style="314" hidden="1" customWidth="1"/>
    <col min="70" max="70" width="8.375" style="314" bestFit="1" customWidth="1"/>
    <col min="71" max="73" width="8.375" style="314" hidden="1" customWidth="1"/>
    <col min="74" max="75" width="7.375" style="314" hidden="1" customWidth="1"/>
    <col min="76" max="76" width="7.75" style="314" bestFit="1" customWidth="1"/>
    <col min="77" max="77" width="8.375" style="314" hidden="1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Q2" s="315"/>
      <c r="BR2" s="315"/>
      <c r="BS2" s="315"/>
      <c r="BT2" s="315"/>
      <c r="BU2" s="315"/>
      <c r="BV2" s="315"/>
      <c r="BW2" s="315"/>
    </row>
    <row r="3" spans="1:79" ht="15.75"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Q3" s="315"/>
      <c r="BR3" s="315"/>
      <c r="BS3" s="315"/>
      <c r="BT3" s="315"/>
      <c r="BU3" s="315"/>
      <c r="BV3" s="315"/>
      <c r="BW3" s="315"/>
    </row>
    <row r="4" spans="1:79" ht="25.5" customHeight="1">
      <c r="B4" s="316">
        <v>9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</row>
    <row r="5" spans="1:79" ht="24" customHeight="1">
      <c r="B5" s="317" t="s">
        <v>395</v>
      </c>
      <c r="C5" s="315"/>
      <c r="D5" s="315"/>
      <c r="E5" s="315"/>
      <c r="F5" s="315"/>
      <c r="G5" s="315"/>
      <c r="H5" s="315"/>
      <c r="I5" s="315"/>
      <c r="J5" s="315"/>
      <c r="K5" s="318"/>
      <c r="L5" s="607" t="str">
        <f>VLOOKUP(B4,Общее_количество_учащихся,2,FALSE)</f>
        <v>Вторник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D5" s="319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</row>
    <row r="7" spans="1:79" ht="180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</row>
    <row r="8" spans="1:79">
      <c r="A8" s="595" t="s">
        <v>382</v>
      </c>
      <c r="B8" s="588"/>
      <c r="C8" s="326"/>
      <c r="D8" s="326"/>
      <c r="E8" s="326"/>
      <c r="F8" s="326">
        <v>1</v>
      </c>
      <c r="G8" s="326"/>
      <c r="H8" s="326"/>
      <c r="I8" s="326"/>
      <c r="J8" s="326"/>
      <c r="K8" s="326"/>
      <c r="L8" s="326">
        <v>0.5</v>
      </c>
      <c r="M8" s="326"/>
      <c r="N8" s="326">
        <v>2</v>
      </c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>
        <v>30</v>
      </c>
      <c r="AM8" s="326"/>
      <c r="AN8" s="326"/>
      <c r="AO8" s="326"/>
      <c r="AP8" s="326"/>
      <c r="AQ8" s="326"/>
      <c r="AR8" s="326"/>
      <c r="AS8" s="326"/>
      <c r="AT8" s="326">
        <v>3</v>
      </c>
      <c r="AU8" s="326"/>
      <c r="AV8" s="326"/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  <c r="CA8" s="320"/>
    </row>
    <row r="9" spans="1:79">
      <c r="A9" s="590" t="s">
        <v>146</v>
      </c>
      <c r="B9" s="588"/>
      <c r="C9" s="325"/>
      <c r="D9" s="325"/>
      <c r="E9" s="325"/>
      <c r="F9" s="325"/>
      <c r="G9" s="325"/>
      <c r="H9" s="325"/>
      <c r="I9" s="325"/>
      <c r="J9" s="325"/>
      <c r="K9" s="325"/>
      <c r="L9" s="388">
        <v>1.8</v>
      </c>
      <c r="M9" s="325"/>
      <c r="N9" s="388">
        <v>0.75</v>
      </c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>
        <v>1</v>
      </c>
      <c r="Z9" s="325"/>
      <c r="AA9" s="325"/>
      <c r="AB9" s="325"/>
      <c r="AC9" s="325">
        <v>2.5</v>
      </c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  <c r="BC9" s="325"/>
      <c r="BD9" s="325"/>
      <c r="BE9" s="325"/>
      <c r="BF9" s="325"/>
      <c r="BG9" s="325"/>
      <c r="BH9" s="325"/>
      <c r="BI9" s="325"/>
      <c r="BJ9" s="325"/>
      <c r="BK9" s="325">
        <v>2</v>
      </c>
      <c r="BL9" s="325">
        <v>1</v>
      </c>
      <c r="BM9" s="325"/>
      <c r="BN9" s="325"/>
      <c r="BO9" s="325"/>
      <c r="BP9" s="325"/>
      <c r="BQ9" s="325"/>
      <c r="BR9" s="325"/>
      <c r="BS9" s="325"/>
      <c r="BT9" s="325"/>
      <c r="BU9" s="325"/>
      <c r="BV9" s="325"/>
      <c r="BW9" s="325"/>
      <c r="BX9" s="325"/>
      <c r="BY9" s="326"/>
      <c r="BZ9" s="326"/>
    </row>
    <row r="10" spans="1:79">
      <c r="A10" s="595" t="s">
        <v>119</v>
      </c>
      <c r="B10" s="588"/>
      <c r="C10" s="326"/>
      <c r="D10" s="326"/>
      <c r="E10" s="326"/>
      <c r="F10" s="326"/>
      <c r="G10" s="326"/>
      <c r="H10" s="326"/>
      <c r="I10" s="326"/>
      <c r="J10" s="326"/>
      <c r="K10" s="326"/>
      <c r="L10" s="326">
        <v>1.4</v>
      </c>
      <c r="M10" s="326"/>
      <c r="N10" s="326">
        <v>1</v>
      </c>
      <c r="O10" s="326"/>
      <c r="P10" s="326"/>
      <c r="Q10" s="326"/>
      <c r="R10" s="326"/>
      <c r="S10" s="326"/>
      <c r="T10" s="326"/>
      <c r="U10" s="326"/>
      <c r="V10" s="326">
        <v>30</v>
      </c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>
        <v>3</v>
      </c>
      <c r="BL10" s="326"/>
      <c r="BM10" s="326"/>
      <c r="BN10" s="326"/>
      <c r="BO10" s="326">
        <v>30</v>
      </c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  <c r="CA10" s="320"/>
    </row>
    <row r="11" spans="1:79">
      <c r="A11" s="595" t="s">
        <v>61</v>
      </c>
      <c r="B11" s="588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>
        <v>60</v>
      </c>
      <c r="BY11" s="326"/>
      <c r="BZ11" s="326"/>
      <c r="CA11" s="320"/>
    </row>
    <row r="12" spans="1:79">
      <c r="A12" s="595" t="s">
        <v>83</v>
      </c>
      <c r="B12" s="588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>
        <v>200</v>
      </c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/>
      <c r="BT12" s="326"/>
      <c r="BU12" s="326"/>
      <c r="BV12" s="326"/>
      <c r="BW12" s="326"/>
      <c r="BX12" s="326"/>
      <c r="BY12" s="326"/>
      <c r="BZ12" s="326"/>
      <c r="CA12" s="320"/>
    </row>
    <row r="13" spans="1:79">
      <c r="A13" s="595" t="s">
        <v>147</v>
      </c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>
        <v>20</v>
      </c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26"/>
      <c r="BW13" s="326"/>
      <c r="BX13" s="326"/>
      <c r="BY13" s="326"/>
      <c r="BZ13" s="326"/>
    </row>
    <row r="14" spans="1:79">
      <c r="A14" s="594" t="s">
        <v>368</v>
      </c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>
        <v>130</v>
      </c>
      <c r="BS14" s="326"/>
      <c r="BT14" s="326"/>
      <c r="BU14" s="326"/>
      <c r="BV14" s="326"/>
      <c r="BW14" s="326"/>
      <c r="BX14" s="326"/>
      <c r="BY14" s="326"/>
      <c r="BZ14" s="326"/>
    </row>
    <row r="15" spans="1:79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idden="1">
      <c r="A16" s="595"/>
      <c r="B16" s="588"/>
      <c r="C16" s="326"/>
      <c r="D16" s="326">
        <f t="shared" ref="D16:AI16" si="0">SUM(D8:D14)</f>
        <v>0</v>
      </c>
      <c r="E16" s="326">
        <f t="shared" si="0"/>
        <v>0</v>
      </c>
      <c r="F16" s="326">
        <f t="shared" si="0"/>
        <v>1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3.6999999999999997</v>
      </c>
      <c r="M16" s="326">
        <f t="shared" si="0"/>
        <v>0</v>
      </c>
      <c r="N16" s="326">
        <f t="shared" si="0"/>
        <v>3.75</v>
      </c>
      <c r="O16" s="326">
        <f t="shared" si="0"/>
        <v>0</v>
      </c>
      <c r="P16" s="326">
        <f t="shared" si="0"/>
        <v>0</v>
      </c>
      <c r="Q16" s="326">
        <f t="shared" si="0"/>
        <v>0</v>
      </c>
      <c r="R16" s="326">
        <f t="shared" si="0"/>
        <v>20</v>
      </c>
      <c r="S16" s="326">
        <f t="shared" si="0"/>
        <v>0</v>
      </c>
      <c r="T16" s="326">
        <f t="shared" si="0"/>
        <v>0</v>
      </c>
      <c r="U16" s="326">
        <f t="shared" si="0"/>
        <v>0</v>
      </c>
      <c r="V16" s="326">
        <f t="shared" si="0"/>
        <v>30</v>
      </c>
      <c r="W16" s="326">
        <f t="shared" si="0"/>
        <v>0</v>
      </c>
      <c r="X16" s="326">
        <f t="shared" si="0"/>
        <v>0</v>
      </c>
      <c r="Y16" s="326">
        <f t="shared" si="0"/>
        <v>1</v>
      </c>
      <c r="Z16" s="326">
        <f t="shared" si="0"/>
        <v>0</v>
      </c>
      <c r="AA16" s="326">
        <f t="shared" si="0"/>
        <v>200</v>
      </c>
      <c r="AB16" s="326">
        <f t="shared" si="0"/>
        <v>0</v>
      </c>
      <c r="AC16" s="326">
        <f t="shared" si="0"/>
        <v>2.5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ref="AJ16:BZ16" si="1">SUM(AJ8:AJ14)</f>
        <v>0</v>
      </c>
      <c r="AK16" s="326">
        <f t="shared" si="1"/>
        <v>0</v>
      </c>
      <c r="AL16" s="326">
        <f t="shared" si="1"/>
        <v>30</v>
      </c>
      <c r="AM16" s="326">
        <f t="shared" si="1"/>
        <v>0</v>
      </c>
      <c r="AN16" s="326">
        <f t="shared" si="1"/>
        <v>0</v>
      </c>
      <c r="AO16" s="326">
        <f t="shared" si="1"/>
        <v>0</v>
      </c>
      <c r="AP16" s="326">
        <f t="shared" si="1"/>
        <v>0</v>
      </c>
      <c r="AQ16" s="326">
        <f t="shared" si="1"/>
        <v>0</v>
      </c>
      <c r="AR16" s="326">
        <f t="shared" si="1"/>
        <v>0</v>
      </c>
      <c r="AS16" s="326">
        <f t="shared" si="1"/>
        <v>0</v>
      </c>
      <c r="AT16" s="326">
        <f t="shared" si="1"/>
        <v>3</v>
      </c>
      <c r="AU16" s="326">
        <f t="shared" si="1"/>
        <v>0</v>
      </c>
      <c r="AV16" s="326">
        <f t="shared" si="1"/>
        <v>0</v>
      </c>
      <c r="AW16" s="326">
        <f t="shared" si="1"/>
        <v>0</v>
      </c>
      <c r="AX16" s="326">
        <f t="shared" si="1"/>
        <v>0</v>
      </c>
      <c r="AY16" s="326">
        <f t="shared" si="1"/>
        <v>0</v>
      </c>
      <c r="AZ16" s="326">
        <f t="shared" si="1"/>
        <v>0</v>
      </c>
      <c r="BA16" s="326">
        <f t="shared" si="1"/>
        <v>0</v>
      </c>
      <c r="BB16" s="326">
        <f t="shared" si="1"/>
        <v>0</v>
      </c>
      <c r="BC16" s="326">
        <f t="shared" si="1"/>
        <v>0</v>
      </c>
      <c r="BD16" s="326">
        <f t="shared" si="1"/>
        <v>0</v>
      </c>
      <c r="BE16" s="326">
        <f t="shared" si="1"/>
        <v>0</v>
      </c>
      <c r="BF16" s="326">
        <f t="shared" si="1"/>
        <v>0</v>
      </c>
      <c r="BG16" s="326">
        <f t="shared" si="1"/>
        <v>0</v>
      </c>
      <c r="BH16" s="326">
        <f t="shared" si="1"/>
        <v>0</v>
      </c>
      <c r="BI16" s="326">
        <f t="shared" si="1"/>
        <v>0</v>
      </c>
      <c r="BJ16" s="326">
        <f t="shared" si="1"/>
        <v>0</v>
      </c>
      <c r="BK16" s="326">
        <f t="shared" si="1"/>
        <v>5</v>
      </c>
      <c r="BL16" s="326">
        <f t="shared" si="1"/>
        <v>1</v>
      </c>
      <c r="BM16" s="326">
        <f t="shared" si="1"/>
        <v>0</v>
      </c>
      <c r="BN16" s="326">
        <f t="shared" si="1"/>
        <v>0</v>
      </c>
      <c r="BO16" s="326">
        <f t="shared" si="1"/>
        <v>30</v>
      </c>
      <c r="BP16" s="326">
        <f t="shared" si="1"/>
        <v>0</v>
      </c>
      <c r="BQ16" s="326">
        <f t="shared" si="1"/>
        <v>0</v>
      </c>
      <c r="BR16" s="326">
        <f t="shared" si="1"/>
        <v>130</v>
      </c>
      <c r="BS16" s="326">
        <f t="shared" si="1"/>
        <v>0</v>
      </c>
      <c r="BT16" s="326">
        <f t="shared" si="1"/>
        <v>0</v>
      </c>
      <c r="BU16" s="326">
        <f t="shared" si="1"/>
        <v>0</v>
      </c>
      <c r="BV16" s="326">
        <f t="shared" si="1"/>
        <v>0</v>
      </c>
      <c r="BW16" s="326">
        <f t="shared" si="1"/>
        <v>0</v>
      </c>
      <c r="BX16" s="326">
        <f t="shared" si="1"/>
        <v>60</v>
      </c>
      <c r="BY16" s="326">
        <f t="shared" si="1"/>
        <v>0</v>
      </c>
      <c r="BZ16" s="326">
        <f t="shared" si="1"/>
        <v>0</v>
      </c>
    </row>
    <row r="17" spans="1:79" hidden="1">
      <c r="A17" s="600" t="s">
        <v>74</v>
      </c>
      <c r="B17" s="588"/>
      <c r="C17" s="332">
        <f>C18</f>
        <v>91</v>
      </c>
      <c r="D17" s="332">
        <f t="shared" ref="D17:BO17" si="2">C17</f>
        <v>91</v>
      </c>
      <c r="E17" s="332">
        <f t="shared" si="2"/>
        <v>91</v>
      </c>
      <c r="F17" s="332">
        <f t="shared" si="2"/>
        <v>91</v>
      </c>
      <c r="G17" s="332">
        <f t="shared" si="2"/>
        <v>91</v>
      </c>
      <c r="H17" s="332">
        <f t="shared" si="2"/>
        <v>91</v>
      </c>
      <c r="I17" s="332">
        <f t="shared" si="2"/>
        <v>91</v>
      </c>
      <c r="J17" s="332">
        <f t="shared" si="2"/>
        <v>91</v>
      </c>
      <c r="K17" s="332">
        <f t="shared" si="2"/>
        <v>91</v>
      </c>
      <c r="L17" s="332">
        <f t="shared" si="2"/>
        <v>91</v>
      </c>
      <c r="M17" s="332">
        <f t="shared" si="2"/>
        <v>91</v>
      </c>
      <c r="N17" s="332">
        <f t="shared" si="2"/>
        <v>91</v>
      </c>
      <c r="O17" s="332">
        <f t="shared" si="2"/>
        <v>91</v>
      </c>
      <c r="P17" s="332">
        <f t="shared" si="2"/>
        <v>91</v>
      </c>
      <c r="Q17" s="332">
        <f t="shared" si="2"/>
        <v>91</v>
      </c>
      <c r="R17" s="332">
        <f t="shared" si="2"/>
        <v>91</v>
      </c>
      <c r="S17" s="332">
        <f t="shared" si="2"/>
        <v>91</v>
      </c>
      <c r="T17" s="332">
        <f t="shared" si="2"/>
        <v>91</v>
      </c>
      <c r="U17" s="332">
        <f t="shared" si="2"/>
        <v>91</v>
      </c>
      <c r="V17" s="332">
        <f t="shared" si="2"/>
        <v>91</v>
      </c>
      <c r="W17" s="332">
        <f t="shared" si="2"/>
        <v>91</v>
      </c>
      <c r="X17" s="332">
        <f t="shared" si="2"/>
        <v>91</v>
      </c>
      <c r="Y17" s="332">
        <f t="shared" si="2"/>
        <v>91</v>
      </c>
      <c r="Z17" s="332">
        <f t="shared" si="2"/>
        <v>91</v>
      </c>
      <c r="AA17" s="332">
        <f t="shared" si="2"/>
        <v>91</v>
      </c>
      <c r="AB17" s="332">
        <f t="shared" si="2"/>
        <v>91</v>
      </c>
      <c r="AC17" s="332">
        <f t="shared" si="2"/>
        <v>91</v>
      </c>
      <c r="AD17" s="332">
        <f t="shared" si="2"/>
        <v>91</v>
      </c>
      <c r="AE17" s="332">
        <f t="shared" si="2"/>
        <v>91</v>
      </c>
      <c r="AF17" s="332">
        <f t="shared" si="2"/>
        <v>91</v>
      </c>
      <c r="AG17" s="332">
        <f t="shared" si="2"/>
        <v>91</v>
      </c>
      <c r="AH17" s="332">
        <f t="shared" si="2"/>
        <v>91</v>
      </c>
      <c r="AI17" s="332">
        <f t="shared" si="2"/>
        <v>91</v>
      </c>
      <c r="AJ17" s="332">
        <f t="shared" si="2"/>
        <v>91</v>
      </c>
      <c r="AK17" s="332">
        <f t="shared" si="2"/>
        <v>91</v>
      </c>
      <c r="AL17" s="332">
        <f t="shared" si="2"/>
        <v>91</v>
      </c>
      <c r="AM17" s="332">
        <f t="shared" si="2"/>
        <v>91</v>
      </c>
      <c r="AN17" s="332">
        <f t="shared" si="2"/>
        <v>91</v>
      </c>
      <c r="AO17" s="332">
        <f t="shared" si="2"/>
        <v>91</v>
      </c>
      <c r="AP17" s="332">
        <f t="shared" si="2"/>
        <v>91</v>
      </c>
      <c r="AQ17" s="332">
        <f t="shared" si="2"/>
        <v>91</v>
      </c>
      <c r="AR17" s="332">
        <f t="shared" si="2"/>
        <v>91</v>
      </c>
      <c r="AS17" s="332">
        <f t="shared" si="2"/>
        <v>91</v>
      </c>
      <c r="AT17" s="332">
        <f t="shared" si="2"/>
        <v>91</v>
      </c>
      <c r="AU17" s="332">
        <f t="shared" si="2"/>
        <v>91</v>
      </c>
      <c r="AV17" s="332">
        <f t="shared" si="2"/>
        <v>91</v>
      </c>
      <c r="AW17" s="332">
        <f t="shared" si="2"/>
        <v>91</v>
      </c>
      <c r="AX17" s="332">
        <f t="shared" si="2"/>
        <v>91</v>
      </c>
      <c r="AY17" s="332">
        <f t="shared" si="2"/>
        <v>91</v>
      </c>
      <c r="AZ17" s="332">
        <f t="shared" si="2"/>
        <v>91</v>
      </c>
      <c r="BA17" s="332">
        <f t="shared" si="2"/>
        <v>91</v>
      </c>
      <c r="BB17" s="332">
        <f t="shared" si="2"/>
        <v>91</v>
      </c>
      <c r="BC17" s="332">
        <f t="shared" si="2"/>
        <v>91</v>
      </c>
      <c r="BD17" s="332">
        <f t="shared" si="2"/>
        <v>91</v>
      </c>
      <c r="BE17" s="332">
        <f t="shared" si="2"/>
        <v>91</v>
      </c>
      <c r="BF17" s="332">
        <f t="shared" si="2"/>
        <v>91</v>
      </c>
      <c r="BG17" s="332">
        <f t="shared" si="2"/>
        <v>91</v>
      </c>
      <c r="BH17" s="332">
        <f t="shared" si="2"/>
        <v>91</v>
      </c>
      <c r="BI17" s="332">
        <f t="shared" si="2"/>
        <v>91</v>
      </c>
      <c r="BJ17" s="332">
        <f t="shared" si="2"/>
        <v>91</v>
      </c>
      <c r="BK17" s="332">
        <f t="shared" si="2"/>
        <v>91</v>
      </c>
      <c r="BL17" s="332">
        <f t="shared" si="2"/>
        <v>91</v>
      </c>
      <c r="BM17" s="332">
        <f t="shared" si="2"/>
        <v>91</v>
      </c>
      <c r="BN17" s="332">
        <f t="shared" si="2"/>
        <v>91</v>
      </c>
      <c r="BO17" s="332">
        <f t="shared" si="2"/>
        <v>91</v>
      </c>
      <c r="BP17" s="332">
        <f t="shared" ref="BP17:BZ17" si="3">BO17</f>
        <v>91</v>
      </c>
      <c r="BQ17" s="332">
        <f t="shared" si="3"/>
        <v>91</v>
      </c>
      <c r="BR17" s="332">
        <f t="shared" si="3"/>
        <v>91</v>
      </c>
      <c r="BS17" s="332">
        <f t="shared" si="3"/>
        <v>91</v>
      </c>
      <c r="BT17" s="332">
        <f t="shared" si="3"/>
        <v>91</v>
      </c>
      <c r="BU17" s="332">
        <f t="shared" si="3"/>
        <v>91</v>
      </c>
      <c r="BV17" s="332">
        <f t="shared" si="3"/>
        <v>91</v>
      </c>
      <c r="BW17" s="332">
        <f t="shared" si="3"/>
        <v>91</v>
      </c>
      <c r="BX17" s="332">
        <f t="shared" si="3"/>
        <v>91</v>
      </c>
      <c r="BY17" s="332">
        <f t="shared" si="3"/>
        <v>91</v>
      </c>
      <c r="BZ17" s="332">
        <f t="shared" si="3"/>
        <v>91</v>
      </c>
    </row>
    <row r="18" spans="1:79" ht="20.25" thickBot="1">
      <c r="A18" s="593" t="s">
        <v>74</v>
      </c>
      <c r="B18" s="588"/>
      <c r="C18" s="333">
        <f>VLOOKUP(B4, завтрак_факт,3,FALSE)</f>
        <v>91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588"/>
      <c r="C19" s="334"/>
      <c r="D19" s="127">
        <f t="shared" ref="D19:BZ19" si="4">D16*D17/1000</f>
        <v>0</v>
      </c>
      <c r="E19" s="127">
        <f t="shared" si="4"/>
        <v>0</v>
      </c>
      <c r="F19" s="127">
        <f>F16*F17</f>
        <v>91</v>
      </c>
      <c r="G19" s="127">
        <f t="shared" si="4"/>
        <v>0</v>
      </c>
      <c r="H19" s="127">
        <f t="shared" si="4"/>
        <v>0</v>
      </c>
      <c r="I19" s="127">
        <f t="shared" si="4"/>
        <v>0</v>
      </c>
      <c r="J19" s="122">
        <f t="shared" si="4"/>
        <v>0</v>
      </c>
      <c r="K19" s="122">
        <f t="shared" si="4"/>
        <v>0</v>
      </c>
      <c r="L19" s="122">
        <f>L16*L17/1000</f>
        <v>0.3367</v>
      </c>
      <c r="M19" s="122">
        <f t="shared" si="4"/>
        <v>0</v>
      </c>
      <c r="N19" s="122">
        <f t="shared" si="4"/>
        <v>0.34125</v>
      </c>
      <c r="O19" s="122">
        <f t="shared" si="4"/>
        <v>0</v>
      </c>
      <c r="P19" s="122">
        <f t="shared" si="4"/>
        <v>0</v>
      </c>
      <c r="Q19" s="122">
        <f t="shared" si="4"/>
        <v>0</v>
      </c>
      <c r="R19" s="122">
        <f t="shared" si="4"/>
        <v>1.82</v>
      </c>
      <c r="S19" s="122">
        <f t="shared" si="4"/>
        <v>0</v>
      </c>
      <c r="T19" s="122">
        <f t="shared" si="4"/>
        <v>0</v>
      </c>
      <c r="U19" s="122">
        <f t="shared" si="4"/>
        <v>0</v>
      </c>
      <c r="V19" s="122">
        <f t="shared" si="4"/>
        <v>2.73</v>
      </c>
      <c r="W19" s="122">
        <f t="shared" si="4"/>
        <v>0</v>
      </c>
      <c r="X19" s="122">
        <f t="shared" si="4"/>
        <v>0</v>
      </c>
      <c r="Y19" s="122">
        <f t="shared" si="4"/>
        <v>9.0999999999999998E-2</v>
      </c>
      <c r="Z19" s="122">
        <f t="shared" si="4"/>
        <v>0</v>
      </c>
      <c r="AA19" s="122">
        <f t="shared" si="4"/>
        <v>18.2</v>
      </c>
      <c r="AB19" s="122">
        <f t="shared" si="4"/>
        <v>0</v>
      </c>
      <c r="AC19" s="122">
        <f t="shared" si="4"/>
        <v>0.22750000000000001</v>
      </c>
      <c r="AD19" s="122">
        <f>AD16*AD17</f>
        <v>0</v>
      </c>
      <c r="AE19" s="122">
        <f>AE16*AE17</f>
        <v>0</v>
      </c>
      <c r="AF19" s="122">
        <f t="shared" si="4"/>
        <v>0</v>
      </c>
      <c r="AG19" s="122">
        <f t="shared" si="4"/>
        <v>0</v>
      </c>
      <c r="AH19" s="122">
        <f t="shared" si="4"/>
        <v>0</v>
      </c>
      <c r="AI19" s="122">
        <f t="shared" si="4"/>
        <v>0</v>
      </c>
      <c r="AJ19" s="122">
        <f t="shared" si="4"/>
        <v>0</v>
      </c>
      <c r="AK19" s="122">
        <f t="shared" si="4"/>
        <v>0</v>
      </c>
      <c r="AL19" s="122">
        <f t="shared" si="4"/>
        <v>2.73</v>
      </c>
      <c r="AM19" s="122">
        <f t="shared" si="4"/>
        <v>0</v>
      </c>
      <c r="AN19" s="122">
        <f t="shared" si="4"/>
        <v>0</v>
      </c>
      <c r="AO19" s="122">
        <f t="shared" si="4"/>
        <v>0</v>
      </c>
      <c r="AP19" s="122">
        <f t="shared" si="4"/>
        <v>0</v>
      </c>
      <c r="AQ19" s="122">
        <f t="shared" si="4"/>
        <v>0</v>
      </c>
      <c r="AR19" s="122">
        <f t="shared" si="4"/>
        <v>0</v>
      </c>
      <c r="AS19" s="122">
        <f t="shared" si="4"/>
        <v>0</v>
      </c>
      <c r="AT19" s="122">
        <f t="shared" si="4"/>
        <v>0.27300000000000002</v>
      </c>
      <c r="AU19" s="122">
        <f t="shared" si="4"/>
        <v>0</v>
      </c>
      <c r="AV19" s="122">
        <f t="shared" si="4"/>
        <v>0</v>
      </c>
      <c r="AW19" s="122">
        <f t="shared" si="4"/>
        <v>0</v>
      </c>
      <c r="AX19" s="122">
        <f t="shared" si="4"/>
        <v>0</v>
      </c>
      <c r="AY19" s="122">
        <f t="shared" si="4"/>
        <v>0</v>
      </c>
      <c r="AZ19" s="122">
        <f t="shared" si="4"/>
        <v>0</v>
      </c>
      <c r="BA19" s="122">
        <f t="shared" si="4"/>
        <v>0</v>
      </c>
      <c r="BB19" s="122">
        <f t="shared" si="4"/>
        <v>0</v>
      </c>
      <c r="BC19" s="122">
        <f t="shared" si="4"/>
        <v>0</v>
      </c>
      <c r="BD19" s="122">
        <f t="shared" si="4"/>
        <v>0</v>
      </c>
      <c r="BE19" s="122">
        <f t="shared" si="4"/>
        <v>0</v>
      </c>
      <c r="BF19" s="122">
        <f t="shared" si="4"/>
        <v>0</v>
      </c>
      <c r="BG19" s="122">
        <f t="shared" si="4"/>
        <v>0</v>
      </c>
      <c r="BH19" s="122">
        <f t="shared" si="4"/>
        <v>0</v>
      </c>
      <c r="BI19" s="122">
        <f t="shared" si="4"/>
        <v>0</v>
      </c>
      <c r="BJ19" s="122">
        <f t="shared" si="4"/>
        <v>0</v>
      </c>
      <c r="BK19" s="122">
        <f t="shared" si="4"/>
        <v>0.45500000000000002</v>
      </c>
      <c r="BL19" s="122">
        <f t="shared" si="4"/>
        <v>9.0999999999999998E-2</v>
      </c>
      <c r="BM19" s="122">
        <f t="shared" si="4"/>
        <v>0</v>
      </c>
      <c r="BN19" s="122">
        <f t="shared" si="4"/>
        <v>0</v>
      </c>
      <c r="BO19" s="122">
        <f t="shared" si="4"/>
        <v>2.73</v>
      </c>
      <c r="BP19" s="122">
        <f t="shared" si="4"/>
        <v>0</v>
      </c>
      <c r="BQ19" s="122">
        <f t="shared" si="4"/>
        <v>0</v>
      </c>
      <c r="BR19" s="122">
        <f t="shared" si="4"/>
        <v>11.83</v>
      </c>
      <c r="BS19" s="122">
        <f t="shared" si="4"/>
        <v>0</v>
      </c>
      <c r="BT19" s="122">
        <f t="shared" si="4"/>
        <v>0</v>
      </c>
      <c r="BU19" s="122">
        <f t="shared" si="4"/>
        <v>0</v>
      </c>
      <c r="BV19" s="122">
        <f t="shared" si="4"/>
        <v>0</v>
      </c>
      <c r="BW19" s="122">
        <f t="shared" si="4"/>
        <v>0</v>
      </c>
      <c r="BX19" s="122">
        <f t="shared" si="4"/>
        <v>5.46</v>
      </c>
      <c r="BY19" s="127">
        <f t="shared" si="4"/>
        <v>0</v>
      </c>
      <c r="BZ19" s="127">
        <f t="shared" si="4"/>
        <v>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5550.9999999999991</v>
      </c>
      <c r="D21" s="337">
        <f t="shared" ref="D21:BZ21" si="5">D19*D20</f>
        <v>0</v>
      </c>
      <c r="E21" s="337">
        <f t="shared" si="5"/>
        <v>0</v>
      </c>
      <c r="F21" s="337">
        <f t="shared" si="5"/>
        <v>1911</v>
      </c>
      <c r="G21" s="337">
        <f t="shared" si="5"/>
        <v>0</v>
      </c>
      <c r="H21" s="337">
        <f t="shared" si="5"/>
        <v>0</v>
      </c>
      <c r="I21" s="337">
        <f t="shared" si="5"/>
        <v>0</v>
      </c>
      <c r="J21" s="122">
        <f t="shared" si="5"/>
        <v>0</v>
      </c>
      <c r="K21" s="122">
        <f t="shared" si="5"/>
        <v>0</v>
      </c>
      <c r="L21" s="122">
        <f>L19*L20</f>
        <v>47.137999999999998</v>
      </c>
      <c r="M21" s="122">
        <f t="shared" si="5"/>
        <v>0</v>
      </c>
      <c r="N21" s="122">
        <f t="shared" si="5"/>
        <v>3.4125000000000001</v>
      </c>
      <c r="O21" s="122">
        <f t="shared" si="5"/>
        <v>0</v>
      </c>
      <c r="P21" s="122">
        <f t="shared" si="5"/>
        <v>0</v>
      </c>
      <c r="Q21" s="122">
        <f t="shared" si="5"/>
        <v>0</v>
      </c>
      <c r="R21" s="122">
        <f t="shared" si="5"/>
        <v>291.2</v>
      </c>
      <c r="S21" s="122">
        <f t="shared" si="5"/>
        <v>0</v>
      </c>
      <c r="T21" s="122">
        <f t="shared" si="5"/>
        <v>0</v>
      </c>
      <c r="U21" s="122">
        <f t="shared" si="5"/>
        <v>0</v>
      </c>
      <c r="V21" s="122">
        <f t="shared" si="5"/>
        <v>354.9</v>
      </c>
      <c r="W21" s="122">
        <f t="shared" si="5"/>
        <v>0</v>
      </c>
      <c r="X21" s="122">
        <f t="shared" si="5"/>
        <v>0</v>
      </c>
      <c r="Y21" s="122">
        <f t="shared" si="5"/>
        <v>3.6399999999999997</v>
      </c>
      <c r="Z21" s="122">
        <f t="shared" si="5"/>
        <v>0</v>
      </c>
      <c r="AA21" s="122">
        <f t="shared" si="5"/>
        <v>1092</v>
      </c>
      <c r="AB21" s="122">
        <f t="shared" si="5"/>
        <v>0</v>
      </c>
      <c r="AC21" s="122">
        <f t="shared" si="5"/>
        <v>37.537500000000001</v>
      </c>
      <c r="AD21" s="122">
        <f t="shared" si="5"/>
        <v>0</v>
      </c>
      <c r="AE21" s="122">
        <f t="shared" si="5"/>
        <v>0</v>
      </c>
      <c r="AF21" s="122">
        <f t="shared" si="5"/>
        <v>0</v>
      </c>
      <c r="AG21" s="122">
        <f t="shared" si="5"/>
        <v>0</v>
      </c>
      <c r="AH21" s="122">
        <f t="shared" si="5"/>
        <v>0</v>
      </c>
      <c r="AI21" s="122">
        <f t="shared" si="5"/>
        <v>0</v>
      </c>
      <c r="AJ21" s="122">
        <f t="shared" si="5"/>
        <v>0</v>
      </c>
      <c r="AK21" s="122">
        <f t="shared" si="5"/>
        <v>0</v>
      </c>
      <c r="AL21" s="122">
        <f t="shared" si="5"/>
        <v>150.15</v>
      </c>
      <c r="AM21" s="122">
        <f t="shared" si="5"/>
        <v>0</v>
      </c>
      <c r="AN21" s="122">
        <f t="shared" si="5"/>
        <v>0</v>
      </c>
      <c r="AO21" s="122">
        <f t="shared" si="5"/>
        <v>0</v>
      </c>
      <c r="AP21" s="122">
        <f t="shared" si="5"/>
        <v>0</v>
      </c>
      <c r="AQ21" s="122">
        <f t="shared" si="5"/>
        <v>0</v>
      </c>
      <c r="AR21" s="122">
        <f t="shared" si="5"/>
        <v>0</v>
      </c>
      <c r="AS21" s="122">
        <f t="shared" si="5"/>
        <v>0</v>
      </c>
      <c r="AT21" s="122">
        <f t="shared" si="5"/>
        <v>163.80000000000001</v>
      </c>
      <c r="AU21" s="122">
        <f t="shared" si="5"/>
        <v>0</v>
      </c>
      <c r="AV21" s="122">
        <f t="shared" si="5"/>
        <v>0</v>
      </c>
      <c r="AW21" s="122">
        <f t="shared" si="5"/>
        <v>0</v>
      </c>
      <c r="AX21" s="122">
        <f t="shared" si="5"/>
        <v>0</v>
      </c>
      <c r="AY21" s="122">
        <f t="shared" si="5"/>
        <v>0</v>
      </c>
      <c r="AZ21" s="122">
        <f t="shared" si="5"/>
        <v>0</v>
      </c>
      <c r="BA21" s="122">
        <f t="shared" si="5"/>
        <v>0</v>
      </c>
      <c r="BB21" s="122">
        <f t="shared" si="5"/>
        <v>0</v>
      </c>
      <c r="BC21" s="122">
        <f t="shared" si="5"/>
        <v>0</v>
      </c>
      <c r="BD21" s="122">
        <f t="shared" si="5"/>
        <v>0</v>
      </c>
      <c r="BE21" s="122">
        <f t="shared" si="5"/>
        <v>0</v>
      </c>
      <c r="BF21" s="122">
        <f t="shared" si="5"/>
        <v>0</v>
      </c>
      <c r="BG21" s="122">
        <f t="shared" si="5"/>
        <v>0</v>
      </c>
      <c r="BH21" s="122">
        <f t="shared" si="5"/>
        <v>0</v>
      </c>
      <c r="BI21" s="122">
        <f t="shared" si="5"/>
        <v>0</v>
      </c>
      <c r="BJ21" s="122">
        <f t="shared" si="5"/>
        <v>0</v>
      </c>
      <c r="BK21" s="122">
        <f t="shared" si="5"/>
        <v>10.01</v>
      </c>
      <c r="BL21" s="122">
        <f t="shared" si="5"/>
        <v>2.9119999999999999</v>
      </c>
      <c r="BM21" s="122">
        <f t="shared" si="5"/>
        <v>0</v>
      </c>
      <c r="BN21" s="122">
        <f t="shared" si="5"/>
        <v>0</v>
      </c>
      <c r="BO21" s="122">
        <f t="shared" si="5"/>
        <v>81.900000000000006</v>
      </c>
      <c r="BP21" s="122">
        <f t="shared" si="5"/>
        <v>0</v>
      </c>
      <c r="BQ21" s="122">
        <f t="shared" si="5"/>
        <v>0</v>
      </c>
      <c r="BR21" s="122">
        <f t="shared" si="5"/>
        <v>1183</v>
      </c>
      <c r="BS21" s="122">
        <f t="shared" si="5"/>
        <v>0</v>
      </c>
      <c r="BT21" s="122">
        <f t="shared" si="5"/>
        <v>0</v>
      </c>
      <c r="BU21" s="122">
        <f t="shared" si="5"/>
        <v>0</v>
      </c>
      <c r="BV21" s="122">
        <f t="shared" si="5"/>
        <v>0</v>
      </c>
      <c r="BW21" s="122">
        <f t="shared" si="5"/>
        <v>0</v>
      </c>
      <c r="BX21" s="122">
        <f t="shared" si="5"/>
        <v>218.4</v>
      </c>
      <c r="BY21" s="337">
        <f t="shared" si="5"/>
        <v>0</v>
      </c>
      <c r="BZ21" s="337">
        <f t="shared" si="5"/>
        <v>0</v>
      </c>
    </row>
    <row r="22" spans="1:79" ht="15.75" customHeight="1">
      <c r="A22" s="593" t="s">
        <v>77</v>
      </c>
      <c r="B22" s="588"/>
      <c r="C22" s="389">
        <f>C21/C18</f>
        <v>60.999999999999993</v>
      </c>
      <c r="J22" s="314">
        <f>ROUND((((61-C22))*100+SUM(N8:N10)),4)</f>
        <v>3.75</v>
      </c>
    </row>
    <row r="23" spans="1:79" ht="15.75" hidden="1" customHeight="1">
      <c r="B23" s="314">
        <f ca="1">SUMPRODUCT(SIGN(CELL("width",OFFSET(D21,,N(INDEX(COLUMN(D21:BZ21)-COLUMN(D21),))))),D21:BZ21)</f>
        <v>5550.9999999999991</v>
      </c>
    </row>
    <row r="24" spans="1:79" ht="15.75" hidden="1" customHeight="1">
      <c r="B24" s="271"/>
    </row>
    <row r="25" spans="1:79" ht="15.75" hidden="1" customHeight="1"/>
    <row r="26" spans="1:79" ht="16.149999999999999" hidden="1" customHeight="1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</row>
    <row r="27" spans="1:79" ht="14.25" hidden="1"/>
    <row r="28" spans="1:79" hidden="1">
      <c r="A28" s="590"/>
      <c r="B28" s="588"/>
      <c r="C28" s="325"/>
      <c r="D28" s="325">
        <f t="shared" ref="D28:AI28" si="6">SUM(D8:D14)</f>
        <v>0</v>
      </c>
      <c r="E28" s="325">
        <f t="shared" si="6"/>
        <v>0</v>
      </c>
      <c r="F28" s="325">
        <f t="shared" si="6"/>
        <v>1</v>
      </c>
      <c r="G28" s="325">
        <f t="shared" si="6"/>
        <v>0</v>
      </c>
      <c r="H28" s="325">
        <f t="shared" si="6"/>
        <v>0</v>
      </c>
      <c r="I28" s="325">
        <f t="shared" si="6"/>
        <v>0</v>
      </c>
      <c r="J28" s="325">
        <f t="shared" si="6"/>
        <v>0</v>
      </c>
      <c r="K28" s="325">
        <f t="shared" si="6"/>
        <v>0</v>
      </c>
      <c r="L28" s="325">
        <f t="shared" si="6"/>
        <v>3.6999999999999997</v>
      </c>
      <c r="M28" s="325">
        <f t="shared" si="6"/>
        <v>0</v>
      </c>
      <c r="N28" s="325">
        <f t="shared" si="6"/>
        <v>3.75</v>
      </c>
      <c r="O28" s="325">
        <f t="shared" si="6"/>
        <v>0</v>
      </c>
      <c r="P28" s="325">
        <f t="shared" si="6"/>
        <v>0</v>
      </c>
      <c r="Q28" s="325">
        <f t="shared" si="6"/>
        <v>0</v>
      </c>
      <c r="R28" s="325">
        <f t="shared" si="6"/>
        <v>20</v>
      </c>
      <c r="S28" s="325">
        <f t="shared" si="6"/>
        <v>0</v>
      </c>
      <c r="T28" s="325">
        <f t="shared" si="6"/>
        <v>0</v>
      </c>
      <c r="U28" s="325">
        <f t="shared" si="6"/>
        <v>0</v>
      </c>
      <c r="V28" s="325">
        <f t="shared" si="6"/>
        <v>30</v>
      </c>
      <c r="W28" s="325">
        <f t="shared" si="6"/>
        <v>0</v>
      </c>
      <c r="X28" s="325">
        <f t="shared" si="6"/>
        <v>0</v>
      </c>
      <c r="Y28" s="325">
        <f t="shared" si="6"/>
        <v>1</v>
      </c>
      <c r="Z28" s="325">
        <f t="shared" si="6"/>
        <v>0</v>
      </c>
      <c r="AA28" s="325">
        <f t="shared" si="6"/>
        <v>200</v>
      </c>
      <c r="AB28" s="325">
        <f t="shared" si="6"/>
        <v>0</v>
      </c>
      <c r="AC28" s="325">
        <f t="shared" si="6"/>
        <v>2.5</v>
      </c>
      <c r="AD28" s="325">
        <f t="shared" si="6"/>
        <v>0</v>
      </c>
      <c r="AE28" s="325">
        <f t="shared" si="6"/>
        <v>0</v>
      </c>
      <c r="AF28" s="325">
        <f t="shared" si="6"/>
        <v>0</v>
      </c>
      <c r="AG28" s="325">
        <f t="shared" si="6"/>
        <v>0</v>
      </c>
      <c r="AH28" s="325">
        <f t="shared" si="6"/>
        <v>0</v>
      </c>
      <c r="AI28" s="325">
        <f t="shared" si="6"/>
        <v>0</v>
      </c>
      <c r="AJ28" s="325">
        <f t="shared" ref="AJ28:BZ28" si="7">SUM(AJ8:AJ14)</f>
        <v>0</v>
      </c>
      <c r="AK28" s="325">
        <f t="shared" si="7"/>
        <v>0</v>
      </c>
      <c r="AL28" s="325">
        <f t="shared" si="7"/>
        <v>30</v>
      </c>
      <c r="AM28" s="325">
        <f t="shared" si="7"/>
        <v>0</v>
      </c>
      <c r="AN28" s="325">
        <f t="shared" si="7"/>
        <v>0</v>
      </c>
      <c r="AO28" s="325">
        <f t="shared" si="7"/>
        <v>0</v>
      </c>
      <c r="AP28" s="325">
        <f t="shared" si="7"/>
        <v>0</v>
      </c>
      <c r="AQ28" s="325">
        <f t="shared" si="7"/>
        <v>0</v>
      </c>
      <c r="AR28" s="325">
        <f t="shared" si="7"/>
        <v>0</v>
      </c>
      <c r="AS28" s="325">
        <f t="shared" si="7"/>
        <v>0</v>
      </c>
      <c r="AT28" s="325">
        <f t="shared" si="7"/>
        <v>3</v>
      </c>
      <c r="AU28" s="325">
        <f t="shared" si="7"/>
        <v>0</v>
      </c>
      <c r="AV28" s="325">
        <f t="shared" si="7"/>
        <v>0</v>
      </c>
      <c r="AW28" s="325">
        <f t="shared" si="7"/>
        <v>0</v>
      </c>
      <c r="AX28" s="325">
        <f t="shared" si="7"/>
        <v>0</v>
      </c>
      <c r="AY28" s="325">
        <f t="shared" si="7"/>
        <v>0</v>
      </c>
      <c r="AZ28" s="325">
        <f t="shared" si="7"/>
        <v>0</v>
      </c>
      <c r="BA28" s="325">
        <f t="shared" si="7"/>
        <v>0</v>
      </c>
      <c r="BB28" s="325">
        <f t="shared" si="7"/>
        <v>0</v>
      </c>
      <c r="BC28" s="325">
        <f t="shared" si="7"/>
        <v>0</v>
      </c>
      <c r="BD28" s="325">
        <f t="shared" si="7"/>
        <v>0</v>
      </c>
      <c r="BE28" s="325">
        <f t="shared" si="7"/>
        <v>0</v>
      </c>
      <c r="BF28" s="325">
        <f t="shared" si="7"/>
        <v>0</v>
      </c>
      <c r="BG28" s="325">
        <f t="shared" si="7"/>
        <v>0</v>
      </c>
      <c r="BH28" s="325">
        <f t="shared" si="7"/>
        <v>0</v>
      </c>
      <c r="BI28" s="325">
        <f t="shared" si="7"/>
        <v>0</v>
      </c>
      <c r="BJ28" s="325">
        <f t="shared" si="7"/>
        <v>0</v>
      </c>
      <c r="BK28" s="325">
        <f t="shared" si="7"/>
        <v>5</v>
      </c>
      <c r="BL28" s="325">
        <f t="shared" si="7"/>
        <v>1</v>
      </c>
      <c r="BM28" s="325">
        <f t="shared" si="7"/>
        <v>0</v>
      </c>
      <c r="BN28" s="325">
        <f t="shared" si="7"/>
        <v>0</v>
      </c>
      <c r="BO28" s="325">
        <f t="shared" si="7"/>
        <v>30</v>
      </c>
      <c r="BP28" s="325">
        <f t="shared" si="7"/>
        <v>0</v>
      </c>
      <c r="BQ28" s="325">
        <f t="shared" si="7"/>
        <v>0</v>
      </c>
      <c r="BR28" s="325">
        <f t="shared" si="7"/>
        <v>130</v>
      </c>
      <c r="BS28" s="325">
        <f t="shared" si="7"/>
        <v>0</v>
      </c>
      <c r="BT28" s="325">
        <f t="shared" si="7"/>
        <v>0</v>
      </c>
      <c r="BU28" s="325">
        <f t="shared" si="7"/>
        <v>0</v>
      </c>
      <c r="BV28" s="325">
        <f t="shared" si="7"/>
        <v>0</v>
      </c>
      <c r="BW28" s="325">
        <f t="shared" si="7"/>
        <v>0</v>
      </c>
      <c r="BX28" s="325">
        <f t="shared" si="7"/>
        <v>60</v>
      </c>
      <c r="BY28" s="339">
        <f t="shared" si="7"/>
        <v>0</v>
      </c>
      <c r="BZ28" s="339">
        <f t="shared" si="7"/>
        <v>0</v>
      </c>
      <c r="CA28" s="340"/>
    </row>
    <row r="29" spans="1:79" hidden="1">
      <c r="A29" s="591" t="s">
        <v>74</v>
      </c>
      <c r="B29" s="588"/>
      <c r="C29" s="325">
        <f>C30</f>
        <v>91</v>
      </c>
      <c r="D29" s="341">
        <f>C29</f>
        <v>91</v>
      </c>
      <c r="E29" s="341">
        <f t="shared" ref="E29:BP29" si="8">D29</f>
        <v>91</v>
      </c>
      <c r="F29" s="341">
        <f t="shared" si="8"/>
        <v>91</v>
      </c>
      <c r="G29" s="341">
        <f t="shared" si="8"/>
        <v>91</v>
      </c>
      <c r="H29" s="341">
        <f t="shared" si="8"/>
        <v>91</v>
      </c>
      <c r="I29" s="341">
        <f t="shared" si="8"/>
        <v>91</v>
      </c>
      <c r="J29" s="341">
        <f t="shared" si="8"/>
        <v>91</v>
      </c>
      <c r="K29" s="341">
        <f t="shared" si="8"/>
        <v>91</v>
      </c>
      <c r="L29" s="341">
        <f t="shared" si="8"/>
        <v>91</v>
      </c>
      <c r="M29" s="341">
        <f t="shared" si="8"/>
        <v>91</v>
      </c>
      <c r="N29" s="341">
        <f t="shared" si="8"/>
        <v>91</v>
      </c>
      <c r="O29" s="341">
        <f t="shared" si="8"/>
        <v>91</v>
      </c>
      <c r="P29" s="341">
        <f t="shared" si="8"/>
        <v>91</v>
      </c>
      <c r="Q29" s="341">
        <f t="shared" si="8"/>
        <v>91</v>
      </c>
      <c r="R29" s="341">
        <f t="shared" si="8"/>
        <v>91</v>
      </c>
      <c r="S29" s="341">
        <f t="shared" si="8"/>
        <v>91</v>
      </c>
      <c r="T29" s="341">
        <f t="shared" si="8"/>
        <v>91</v>
      </c>
      <c r="U29" s="341">
        <f t="shared" si="8"/>
        <v>91</v>
      </c>
      <c r="V29" s="341">
        <f t="shared" si="8"/>
        <v>91</v>
      </c>
      <c r="W29" s="341">
        <f t="shared" si="8"/>
        <v>91</v>
      </c>
      <c r="X29" s="341">
        <f t="shared" si="8"/>
        <v>91</v>
      </c>
      <c r="Y29" s="341">
        <f t="shared" si="8"/>
        <v>91</v>
      </c>
      <c r="Z29" s="341">
        <f t="shared" si="8"/>
        <v>91</v>
      </c>
      <c r="AA29" s="341">
        <f t="shared" si="8"/>
        <v>91</v>
      </c>
      <c r="AB29" s="341">
        <f t="shared" si="8"/>
        <v>91</v>
      </c>
      <c r="AC29" s="341">
        <f t="shared" si="8"/>
        <v>91</v>
      </c>
      <c r="AD29" s="341">
        <f t="shared" si="8"/>
        <v>91</v>
      </c>
      <c r="AE29" s="341">
        <f t="shared" si="8"/>
        <v>91</v>
      </c>
      <c r="AF29" s="341">
        <f t="shared" si="8"/>
        <v>91</v>
      </c>
      <c r="AG29" s="341">
        <f t="shared" si="8"/>
        <v>91</v>
      </c>
      <c r="AH29" s="341">
        <f t="shared" si="8"/>
        <v>91</v>
      </c>
      <c r="AI29" s="341">
        <f t="shared" si="8"/>
        <v>91</v>
      </c>
      <c r="AJ29" s="341">
        <f t="shared" si="8"/>
        <v>91</v>
      </c>
      <c r="AK29" s="341">
        <f t="shared" si="8"/>
        <v>91</v>
      </c>
      <c r="AL29" s="341">
        <f t="shared" si="8"/>
        <v>91</v>
      </c>
      <c r="AM29" s="341">
        <f t="shared" si="8"/>
        <v>91</v>
      </c>
      <c r="AN29" s="341">
        <f t="shared" si="8"/>
        <v>91</v>
      </c>
      <c r="AO29" s="341">
        <f t="shared" si="8"/>
        <v>91</v>
      </c>
      <c r="AP29" s="341">
        <f t="shared" si="8"/>
        <v>91</v>
      </c>
      <c r="AQ29" s="341">
        <f t="shared" si="8"/>
        <v>91</v>
      </c>
      <c r="AR29" s="341">
        <f t="shared" si="8"/>
        <v>91</v>
      </c>
      <c r="AS29" s="341">
        <f t="shared" si="8"/>
        <v>91</v>
      </c>
      <c r="AT29" s="341">
        <f t="shared" si="8"/>
        <v>91</v>
      </c>
      <c r="AU29" s="341">
        <f t="shared" si="8"/>
        <v>91</v>
      </c>
      <c r="AV29" s="341">
        <f t="shared" si="8"/>
        <v>91</v>
      </c>
      <c r="AW29" s="341">
        <f t="shared" si="8"/>
        <v>91</v>
      </c>
      <c r="AX29" s="341">
        <f t="shared" si="8"/>
        <v>91</v>
      </c>
      <c r="AY29" s="341">
        <f t="shared" si="8"/>
        <v>91</v>
      </c>
      <c r="AZ29" s="341">
        <f t="shared" si="8"/>
        <v>91</v>
      </c>
      <c r="BA29" s="341">
        <f t="shared" si="8"/>
        <v>91</v>
      </c>
      <c r="BB29" s="341">
        <f t="shared" si="8"/>
        <v>91</v>
      </c>
      <c r="BC29" s="341">
        <f t="shared" si="8"/>
        <v>91</v>
      </c>
      <c r="BD29" s="341">
        <f t="shared" si="8"/>
        <v>91</v>
      </c>
      <c r="BE29" s="341">
        <f t="shared" si="8"/>
        <v>91</v>
      </c>
      <c r="BF29" s="341">
        <f t="shared" si="8"/>
        <v>91</v>
      </c>
      <c r="BG29" s="341">
        <f t="shared" si="8"/>
        <v>91</v>
      </c>
      <c r="BH29" s="341">
        <f t="shared" si="8"/>
        <v>91</v>
      </c>
      <c r="BI29" s="341">
        <f t="shared" si="8"/>
        <v>91</v>
      </c>
      <c r="BJ29" s="341">
        <f t="shared" si="8"/>
        <v>91</v>
      </c>
      <c r="BK29" s="341">
        <f t="shared" si="8"/>
        <v>91</v>
      </c>
      <c r="BL29" s="341">
        <f t="shared" si="8"/>
        <v>91</v>
      </c>
      <c r="BM29" s="341">
        <f t="shared" si="8"/>
        <v>91</v>
      </c>
      <c r="BN29" s="341">
        <f t="shared" si="8"/>
        <v>91</v>
      </c>
      <c r="BO29" s="341">
        <f t="shared" si="8"/>
        <v>91</v>
      </c>
      <c r="BP29" s="341">
        <f t="shared" si="8"/>
        <v>91</v>
      </c>
      <c r="BQ29" s="341">
        <f t="shared" ref="BQ29:BZ29" si="9">BP29</f>
        <v>91</v>
      </c>
      <c r="BR29" s="341">
        <f t="shared" si="9"/>
        <v>91</v>
      </c>
      <c r="BS29" s="341">
        <f t="shared" si="9"/>
        <v>91</v>
      </c>
      <c r="BT29" s="341">
        <f t="shared" si="9"/>
        <v>91</v>
      </c>
      <c r="BU29" s="341">
        <f t="shared" si="9"/>
        <v>91</v>
      </c>
      <c r="BV29" s="341">
        <f t="shared" si="9"/>
        <v>91</v>
      </c>
      <c r="BW29" s="341">
        <f t="shared" si="9"/>
        <v>91</v>
      </c>
      <c r="BX29" s="341">
        <f t="shared" si="9"/>
        <v>91</v>
      </c>
      <c r="BY29" s="342">
        <f t="shared" si="9"/>
        <v>91</v>
      </c>
      <c r="BZ29" s="342">
        <f t="shared" si="9"/>
        <v>91</v>
      </c>
      <c r="CA29" s="340"/>
    </row>
    <row r="30" spans="1:79" ht="21" hidden="1" thickBot="1">
      <c r="A30" s="579" t="s">
        <v>138</v>
      </c>
      <c r="B30" s="592"/>
      <c r="C30" s="343">
        <f>VLOOKUP(B4,завтрак_общ,3,FALSE)</f>
        <v>91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 t="shared" ref="E31:BP31" si="10">E28*E29/1000</f>
        <v>0</v>
      </c>
      <c r="F31" s="347">
        <f>F28*F29</f>
        <v>91</v>
      </c>
      <c r="G31" s="347">
        <f t="shared" si="10"/>
        <v>0</v>
      </c>
      <c r="H31" s="347">
        <f t="shared" si="10"/>
        <v>0</v>
      </c>
      <c r="I31" s="347">
        <f t="shared" si="10"/>
        <v>0</v>
      </c>
      <c r="J31" s="347">
        <f t="shared" si="10"/>
        <v>0</v>
      </c>
      <c r="K31" s="348">
        <f>K28*K29</f>
        <v>0</v>
      </c>
      <c r="L31" s="348">
        <f t="shared" si="10"/>
        <v>0.3367</v>
      </c>
      <c r="M31" s="348">
        <f t="shared" si="10"/>
        <v>0</v>
      </c>
      <c r="N31" s="348">
        <f t="shared" si="10"/>
        <v>0.34125</v>
      </c>
      <c r="O31" s="348">
        <f t="shared" si="10"/>
        <v>0</v>
      </c>
      <c r="P31" s="348">
        <f t="shared" si="10"/>
        <v>0</v>
      </c>
      <c r="Q31" s="348">
        <f>Q28*Q29</f>
        <v>0</v>
      </c>
      <c r="R31" s="348">
        <f t="shared" si="10"/>
        <v>1.82</v>
      </c>
      <c r="S31" s="348">
        <f>S28*S29</f>
        <v>0</v>
      </c>
      <c r="T31" s="348">
        <f t="shared" si="10"/>
        <v>0</v>
      </c>
      <c r="U31" s="348">
        <f t="shared" si="10"/>
        <v>0</v>
      </c>
      <c r="V31" s="348">
        <f t="shared" si="10"/>
        <v>2.73</v>
      </c>
      <c r="W31" s="348">
        <f t="shared" si="10"/>
        <v>0</v>
      </c>
      <c r="X31" s="348">
        <f t="shared" si="10"/>
        <v>0</v>
      </c>
      <c r="Y31" s="348">
        <f t="shared" si="10"/>
        <v>9.0999999999999998E-2</v>
      </c>
      <c r="Z31" s="348">
        <f t="shared" si="10"/>
        <v>0</v>
      </c>
      <c r="AA31" s="348">
        <f t="shared" si="10"/>
        <v>18.2</v>
      </c>
      <c r="AB31" s="348">
        <f t="shared" si="10"/>
        <v>0</v>
      </c>
      <c r="AC31" s="348">
        <f t="shared" si="10"/>
        <v>0.22750000000000001</v>
      </c>
      <c r="AD31" s="348">
        <f>AD28*AD29</f>
        <v>0</v>
      </c>
      <c r="AE31" s="348">
        <f t="shared" si="10"/>
        <v>0</v>
      </c>
      <c r="AF31" s="348">
        <f t="shared" si="10"/>
        <v>0</v>
      </c>
      <c r="AG31" s="348">
        <f t="shared" si="10"/>
        <v>0</v>
      </c>
      <c r="AH31" s="348">
        <f t="shared" si="10"/>
        <v>0</v>
      </c>
      <c r="AI31" s="348">
        <f t="shared" si="10"/>
        <v>0</v>
      </c>
      <c r="AJ31" s="348">
        <f t="shared" si="10"/>
        <v>0</v>
      </c>
      <c r="AK31" s="348">
        <f t="shared" si="10"/>
        <v>0</v>
      </c>
      <c r="AL31" s="348">
        <f t="shared" si="10"/>
        <v>2.73</v>
      </c>
      <c r="AM31" s="348">
        <f t="shared" si="10"/>
        <v>0</v>
      </c>
      <c r="AN31" s="348">
        <f t="shared" si="10"/>
        <v>0</v>
      </c>
      <c r="AO31" s="348">
        <f t="shared" si="10"/>
        <v>0</v>
      </c>
      <c r="AP31" s="348">
        <f t="shared" si="10"/>
        <v>0</v>
      </c>
      <c r="AQ31" s="348">
        <f t="shared" si="10"/>
        <v>0</v>
      </c>
      <c r="AR31" s="348">
        <f t="shared" si="10"/>
        <v>0</v>
      </c>
      <c r="AS31" s="348">
        <f t="shared" si="10"/>
        <v>0</v>
      </c>
      <c r="AT31" s="348">
        <f t="shared" si="10"/>
        <v>0.27300000000000002</v>
      </c>
      <c r="AU31" s="348">
        <f t="shared" si="10"/>
        <v>0</v>
      </c>
      <c r="AV31" s="348">
        <f t="shared" si="10"/>
        <v>0</v>
      </c>
      <c r="AW31" s="348">
        <f t="shared" si="10"/>
        <v>0</v>
      </c>
      <c r="AX31" s="348">
        <f t="shared" si="10"/>
        <v>0</v>
      </c>
      <c r="AY31" s="348">
        <f t="shared" si="10"/>
        <v>0</v>
      </c>
      <c r="AZ31" s="348">
        <f t="shared" si="10"/>
        <v>0</v>
      </c>
      <c r="BA31" s="348">
        <f t="shared" si="10"/>
        <v>0</v>
      </c>
      <c r="BB31" s="348">
        <f t="shared" si="10"/>
        <v>0</v>
      </c>
      <c r="BC31" s="348">
        <f t="shared" si="10"/>
        <v>0</v>
      </c>
      <c r="BD31" s="348">
        <f t="shared" si="10"/>
        <v>0</v>
      </c>
      <c r="BE31" s="348">
        <f t="shared" si="10"/>
        <v>0</v>
      </c>
      <c r="BF31" s="348">
        <f t="shared" si="10"/>
        <v>0</v>
      </c>
      <c r="BG31" s="348">
        <f t="shared" si="10"/>
        <v>0</v>
      </c>
      <c r="BH31" s="348">
        <f>BH28*BH29</f>
        <v>0</v>
      </c>
      <c r="BI31" s="348">
        <f t="shared" si="10"/>
        <v>0</v>
      </c>
      <c r="BJ31" s="348">
        <f t="shared" si="10"/>
        <v>0</v>
      </c>
      <c r="BK31" s="348">
        <f t="shared" si="10"/>
        <v>0.45500000000000002</v>
      </c>
      <c r="BL31" s="348">
        <f t="shared" si="10"/>
        <v>9.0999999999999998E-2</v>
      </c>
      <c r="BM31" s="348">
        <f t="shared" si="10"/>
        <v>0</v>
      </c>
      <c r="BN31" s="348">
        <f t="shared" si="10"/>
        <v>0</v>
      </c>
      <c r="BO31" s="348">
        <f t="shared" si="10"/>
        <v>2.73</v>
      </c>
      <c r="BP31" s="348">
        <f t="shared" si="10"/>
        <v>0</v>
      </c>
      <c r="BQ31" s="348">
        <f t="shared" ref="BQ31:BY31" si="11">BQ28*BQ29/1000</f>
        <v>0</v>
      </c>
      <c r="BR31" s="348">
        <f t="shared" si="11"/>
        <v>11.83</v>
      </c>
      <c r="BS31" s="348">
        <f t="shared" si="11"/>
        <v>0</v>
      </c>
      <c r="BT31" s="348">
        <f t="shared" si="11"/>
        <v>0</v>
      </c>
      <c r="BU31" s="348">
        <f t="shared" si="11"/>
        <v>0</v>
      </c>
      <c r="BV31" s="348">
        <f t="shared" si="11"/>
        <v>0</v>
      </c>
      <c r="BW31" s="348">
        <f t="shared" si="11"/>
        <v>0</v>
      </c>
      <c r="BX31" s="348">
        <f t="shared" si="11"/>
        <v>5.46</v>
      </c>
      <c r="BY31" s="348">
        <f t="shared" si="11"/>
        <v>0</v>
      </c>
      <c r="BZ31" s="348">
        <f>BZ28*BZ29</f>
        <v>0</v>
      </c>
      <c r="CA31" s="340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idden="1">
      <c r="A33" s="587" t="s">
        <v>76</v>
      </c>
      <c r="B33" s="588"/>
      <c r="C33" s="350">
        <f>SUM(D33:BZ33)</f>
        <v>5550.9999999999991</v>
      </c>
      <c r="D33" s="351">
        <f>D31*D32</f>
        <v>0</v>
      </c>
      <c r="E33" s="351">
        <f t="shared" ref="E33:BP33" si="12">E31*E32</f>
        <v>0</v>
      </c>
      <c r="F33" s="351">
        <f t="shared" si="12"/>
        <v>1911</v>
      </c>
      <c r="G33" s="351">
        <f t="shared" si="12"/>
        <v>0</v>
      </c>
      <c r="H33" s="351">
        <f t="shared" si="12"/>
        <v>0</v>
      </c>
      <c r="I33" s="351">
        <f t="shared" si="12"/>
        <v>0</v>
      </c>
      <c r="J33" s="352">
        <f t="shared" si="12"/>
        <v>0</v>
      </c>
      <c r="K33" s="353">
        <f t="shared" si="12"/>
        <v>0</v>
      </c>
      <c r="L33" s="353">
        <f t="shared" si="12"/>
        <v>47.137999999999998</v>
      </c>
      <c r="M33" s="353">
        <f t="shared" si="12"/>
        <v>0</v>
      </c>
      <c r="N33" s="353">
        <f t="shared" si="12"/>
        <v>3.4125000000000001</v>
      </c>
      <c r="O33" s="353">
        <f t="shared" si="12"/>
        <v>0</v>
      </c>
      <c r="P33" s="353">
        <f t="shared" si="12"/>
        <v>0</v>
      </c>
      <c r="Q33" s="353">
        <f t="shared" si="12"/>
        <v>0</v>
      </c>
      <c r="R33" s="353">
        <f t="shared" si="12"/>
        <v>291.2</v>
      </c>
      <c r="S33" s="353">
        <f t="shared" si="12"/>
        <v>0</v>
      </c>
      <c r="T33" s="353">
        <f t="shared" si="12"/>
        <v>0</v>
      </c>
      <c r="U33" s="353">
        <f t="shared" si="12"/>
        <v>0</v>
      </c>
      <c r="V33" s="353">
        <f t="shared" si="12"/>
        <v>354.9</v>
      </c>
      <c r="W33" s="353">
        <f t="shared" si="12"/>
        <v>0</v>
      </c>
      <c r="X33" s="353">
        <f t="shared" si="12"/>
        <v>0</v>
      </c>
      <c r="Y33" s="353">
        <f t="shared" si="12"/>
        <v>3.6399999999999997</v>
      </c>
      <c r="Z33" s="353">
        <f t="shared" si="12"/>
        <v>0</v>
      </c>
      <c r="AA33" s="353">
        <f t="shared" si="12"/>
        <v>1092</v>
      </c>
      <c r="AB33" s="353">
        <f t="shared" si="12"/>
        <v>0</v>
      </c>
      <c r="AC33" s="353">
        <f t="shared" si="12"/>
        <v>37.537500000000001</v>
      </c>
      <c r="AD33" s="353">
        <f t="shared" si="12"/>
        <v>0</v>
      </c>
      <c r="AE33" s="353">
        <f t="shared" si="12"/>
        <v>0</v>
      </c>
      <c r="AF33" s="353">
        <f t="shared" si="12"/>
        <v>0</v>
      </c>
      <c r="AG33" s="353">
        <f t="shared" si="12"/>
        <v>0</v>
      </c>
      <c r="AH33" s="353">
        <f t="shared" si="12"/>
        <v>0</v>
      </c>
      <c r="AI33" s="353">
        <f t="shared" si="12"/>
        <v>0</v>
      </c>
      <c r="AJ33" s="353">
        <f t="shared" si="12"/>
        <v>0</v>
      </c>
      <c r="AK33" s="353">
        <f t="shared" si="12"/>
        <v>0</v>
      </c>
      <c r="AL33" s="353">
        <f t="shared" si="12"/>
        <v>150.15</v>
      </c>
      <c r="AM33" s="353">
        <f t="shared" si="12"/>
        <v>0</v>
      </c>
      <c r="AN33" s="353">
        <f t="shared" si="12"/>
        <v>0</v>
      </c>
      <c r="AO33" s="353">
        <f t="shared" si="12"/>
        <v>0</v>
      </c>
      <c r="AP33" s="353">
        <f t="shared" si="12"/>
        <v>0</v>
      </c>
      <c r="AQ33" s="353">
        <f t="shared" si="12"/>
        <v>0</v>
      </c>
      <c r="AR33" s="353">
        <f t="shared" si="12"/>
        <v>0</v>
      </c>
      <c r="AS33" s="353">
        <f t="shared" si="12"/>
        <v>0</v>
      </c>
      <c r="AT33" s="353">
        <f t="shared" si="12"/>
        <v>163.80000000000001</v>
      </c>
      <c r="AU33" s="353">
        <f t="shared" si="12"/>
        <v>0</v>
      </c>
      <c r="AV33" s="353">
        <f t="shared" si="12"/>
        <v>0</v>
      </c>
      <c r="AW33" s="353">
        <f t="shared" si="12"/>
        <v>0</v>
      </c>
      <c r="AX33" s="353">
        <f t="shared" si="12"/>
        <v>0</v>
      </c>
      <c r="AY33" s="353">
        <f t="shared" si="12"/>
        <v>0</v>
      </c>
      <c r="AZ33" s="353">
        <f t="shared" si="12"/>
        <v>0</v>
      </c>
      <c r="BA33" s="353">
        <f t="shared" si="12"/>
        <v>0</v>
      </c>
      <c r="BB33" s="353">
        <f t="shared" si="12"/>
        <v>0</v>
      </c>
      <c r="BC33" s="353">
        <f t="shared" si="12"/>
        <v>0</v>
      </c>
      <c r="BD33" s="353">
        <f t="shared" si="12"/>
        <v>0</v>
      </c>
      <c r="BE33" s="353">
        <f t="shared" si="12"/>
        <v>0</v>
      </c>
      <c r="BF33" s="353">
        <f t="shared" si="12"/>
        <v>0</v>
      </c>
      <c r="BG33" s="353">
        <f t="shared" si="12"/>
        <v>0</v>
      </c>
      <c r="BH33" s="353">
        <f t="shared" si="12"/>
        <v>0</v>
      </c>
      <c r="BI33" s="353">
        <f t="shared" si="12"/>
        <v>0</v>
      </c>
      <c r="BJ33" s="353">
        <f t="shared" si="12"/>
        <v>0</v>
      </c>
      <c r="BK33" s="353">
        <f t="shared" si="12"/>
        <v>10.01</v>
      </c>
      <c r="BL33" s="353">
        <f t="shared" si="12"/>
        <v>2.9119999999999999</v>
      </c>
      <c r="BM33" s="353">
        <f t="shared" si="12"/>
        <v>0</v>
      </c>
      <c r="BN33" s="353">
        <f t="shared" si="12"/>
        <v>0</v>
      </c>
      <c r="BO33" s="353">
        <f t="shared" si="12"/>
        <v>81.900000000000006</v>
      </c>
      <c r="BP33" s="353">
        <f t="shared" si="12"/>
        <v>0</v>
      </c>
      <c r="BQ33" s="353">
        <f t="shared" ref="BQ33:BW33" si="13">BQ31*BQ32</f>
        <v>0</v>
      </c>
      <c r="BR33" s="353">
        <f t="shared" si="13"/>
        <v>1183</v>
      </c>
      <c r="BS33" s="353">
        <f t="shared" si="13"/>
        <v>0</v>
      </c>
      <c r="BT33" s="353">
        <f t="shared" si="13"/>
        <v>0</v>
      </c>
      <c r="BU33" s="353">
        <f t="shared" si="13"/>
        <v>0</v>
      </c>
      <c r="BV33" s="353">
        <f>BV31*BV32</f>
        <v>0</v>
      </c>
      <c r="BW33" s="353">
        <f t="shared" si="13"/>
        <v>0</v>
      </c>
      <c r="BX33" s="353">
        <f>BX31*BX32</f>
        <v>218.4</v>
      </c>
      <c r="BY33" s="353">
        <f>BY31*BY32</f>
        <v>0</v>
      </c>
      <c r="BZ33" s="353">
        <f>BZ31*BZ32</f>
        <v>0</v>
      </c>
      <c r="CA33" s="340"/>
    </row>
    <row r="34" spans="1:79" hidden="1">
      <c r="A34" s="587" t="s">
        <v>77</v>
      </c>
      <c r="B34" s="589"/>
      <c r="C34" s="354">
        <f>C33/C30</f>
        <v>60.999999999999993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t="14.25"/>
    <row r="36" spans="1:79" ht="15.75" customHeight="1">
      <c r="A36" s="355"/>
      <c r="B36" s="356" t="s">
        <v>397</v>
      </c>
      <c r="C36" s="357"/>
      <c r="D36" s="357" t="str">
        <f>IF(D33=D50,"x")</f>
        <v>x</v>
      </c>
      <c r="E36" s="357" t="str">
        <f t="shared" ref="E36" si="14">IF(E33=E50,"x")</f>
        <v>x</v>
      </c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5"/>
      <c r="BZ36" s="355"/>
    </row>
    <row r="37" spans="1:79" ht="15.7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185.45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</row>
    <row r="39" spans="1:79" s="363" customFormat="1">
      <c r="A39" s="594" t="s">
        <v>118</v>
      </c>
      <c r="B39" s="608"/>
      <c r="C39" s="384"/>
      <c r="D39" s="384"/>
      <c r="E39" s="384"/>
      <c r="F39" s="384"/>
      <c r="G39" s="384"/>
      <c r="H39" s="384"/>
      <c r="I39" s="384"/>
      <c r="J39" s="384">
        <v>8</v>
      </c>
      <c r="K39" s="384"/>
      <c r="L39" s="384">
        <v>2.5</v>
      </c>
      <c r="M39" s="384"/>
      <c r="N39" s="384">
        <v>2.23</v>
      </c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>
        <v>48</v>
      </c>
      <c r="BB39" s="384"/>
      <c r="BC39" s="384"/>
      <c r="BD39" s="384"/>
      <c r="BE39" s="384"/>
      <c r="BF39" s="384"/>
      <c r="BG39" s="384">
        <v>1</v>
      </c>
      <c r="BH39" s="384"/>
      <c r="BI39" s="384"/>
      <c r="BJ39" s="384">
        <v>50</v>
      </c>
      <c r="BK39" s="384">
        <v>10</v>
      </c>
      <c r="BL39" s="384">
        <v>7</v>
      </c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4"/>
      <c r="CA39" s="390"/>
    </row>
    <row r="40" spans="1:79" s="363" customFormat="1">
      <c r="A40" s="594" t="s">
        <v>143</v>
      </c>
      <c r="B40" s="608"/>
      <c r="C40" s="384"/>
      <c r="D40" s="384"/>
      <c r="E40" s="384"/>
      <c r="F40" s="384"/>
      <c r="G40" s="384"/>
      <c r="H40" s="384"/>
      <c r="I40" s="384"/>
      <c r="J40" s="384"/>
      <c r="K40" s="384"/>
      <c r="L40" s="384">
        <v>1</v>
      </c>
      <c r="M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>
        <v>1</v>
      </c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>
        <v>5</v>
      </c>
      <c r="AU40" s="384"/>
      <c r="AV40" s="384">
        <v>20</v>
      </c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/>
      <c r="BI40" s="384"/>
      <c r="BJ40" s="384">
        <v>76</v>
      </c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/>
      <c r="BX40" s="384"/>
      <c r="BY40" s="384"/>
      <c r="BZ40" s="384"/>
      <c r="CA40" s="390"/>
    </row>
    <row r="41" spans="1:79" s="363" customFormat="1">
      <c r="A41" s="594" t="s">
        <v>119</v>
      </c>
      <c r="B41" s="608"/>
      <c r="C41" s="384"/>
      <c r="D41" s="384"/>
      <c r="E41" s="384"/>
      <c r="F41" s="384"/>
      <c r="G41" s="384"/>
      <c r="H41" s="384"/>
      <c r="I41" s="384"/>
      <c r="J41" s="384"/>
      <c r="K41" s="384"/>
      <c r="L41" s="384">
        <v>1.6</v>
      </c>
      <c r="M41" s="384"/>
      <c r="N41" s="384">
        <v>2</v>
      </c>
      <c r="O41" s="384"/>
      <c r="P41" s="384"/>
      <c r="Q41" s="384"/>
      <c r="R41" s="384"/>
      <c r="S41" s="384"/>
      <c r="T41" s="384"/>
      <c r="U41" s="384"/>
      <c r="V41" s="384">
        <v>30</v>
      </c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4"/>
      <c r="AZ41" s="384"/>
      <c r="BA41" s="384"/>
      <c r="BB41" s="384"/>
      <c r="BC41" s="384"/>
      <c r="BD41" s="384"/>
      <c r="BE41" s="384"/>
      <c r="BF41" s="384"/>
      <c r="BG41" s="384"/>
      <c r="BH41" s="384"/>
      <c r="BI41" s="384"/>
      <c r="BJ41" s="384"/>
      <c r="BK41" s="384">
        <v>3.6</v>
      </c>
      <c r="BL41" s="384"/>
      <c r="BM41" s="384"/>
      <c r="BN41" s="384"/>
      <c r="BO41" s="384">
        <v>30</v>
      </c>
      <c r="BP41" s="384"/>
      <c r="BQ41" s="384"/>
      <c r="BR41" s="384"/>
      <c r="BS41" s="384"/>
      <c r="BT41" s="384"/>
      <c r="BU41" s="384"/>
      <c r="BV41" s="384"/>
      <c r="BW41" s="384"/>
      <c r="BX41" s="384"/>
      <c r="BY41" s="384"/>
      <c r="BZ41" s="384"/>
      <c r="CA41" s="390"/>
    </row>
    <row r="42" spans="1:79" s="363" customFormat="1">
      <c r="A42" s="594" t="s">
        <v>61</v>
      </c>
      <c r="B42" s="608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>
        <v>60</v>
      </c>
      <c r="BY42" s="384"/>
      <c r="BZ42" s="384"/>
      <c r="CA42" s="390"/>
    </row>
    <row r="43" spans="1:79" s="363" customFormat="1">
      <c r="A43" s="594" t="s">
        <v>83</v>
      </c>
      <c r="B43" s="608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>
        <v>150</v>
      </c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384"/>
      <c r="BZ43" s="384"/>
      <c r="CA43" s="390"/>
    </row>
    <row r="44" spans="1:79" s="363" customFormat="1">
      <c r="A44" s="594" t="s">
        <v>147</v>
      </c>
      <c r="B44" s="608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>
        <v>20</v>
      </c>
      <c r="S44" s="384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/>
      <c r="BT44" s="384"/>
      <c r="BU44" s="384"/>
      <c r="BV44" s="384"/>
      <c r="BW44" s="384"/>
      <c r="BX44" s="384"/>
      <c r="BY44" s="384"/>
      <c r="BZ44" s="384"/>
    </row>
    <row r="45" spans="1:79" s="363" customFormat="1">
      <c r="A45" s="575" t="s">
        <v>146</v>
      </c>
      <c r="B45" s="608"/>
      <c r="C45" s="269"/>
      <c r="D45" s="269"/>
      <c r="E45" s="269"/>
      <c r="F45" s="269"/>
      <c r="G45" s="269"/>
      <c r="H45" s="269"/>
      <c r="I45" s="269"/>
      <c r="J45" s="269"/>
      <c r="K45" s="269"/>
      <c r="L45" s="269">
        <v>1.8</v>
      </c>
      <c r="M45" s="269"/>
      <c r="N45" s="269">
        <v>1</v>
      </c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>
        <v>1</v>
      </c>
      <c r="Z45" s="269"/>
      <c r="AA45" s="269"/>
      <c r="AB45" s="269"/>
      <c r="AC45" s="269">
        <v>2.5</v>
      </c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>
        <v>2</v>
      </c>
      <c r="BL45" s="269">
        <v>1</v>
      </c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384"/>
      <c r="BZ45" s="384"/>
    </row>
    <row r="46" spans="1:79" ht="15.75" customHeight="1">
      <c r="A46" s="327"/>
      <c r="B46" s="364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</row>
    <row r="47" spans="1:79" ht="15.75" hidden="1" customHeight="1">
      <c r="A47" s="575"/>
      <c r="B47" s="576"/>
      <c r="C47" s="269"/>
      <c r="D47" s="269">
        <f t="shared" ref="D47:AI47" si="15">SUM(D39:D45)</f>
        <v>0</v>
      </c>
      <c r="E47" s="269">
        <f t="shared" si="15"/>
        <v>0</v>
      </c>
      <c r="F47" s="269">
        <f t="shared" si="15"/>
        <v>0</v>
      </c>
      <c r="G47" s="269">
        <f t="shared" si="15"/>
        <v>0</v>
      </c>
      <c r="H47" s="269">
        <f t="shared" si="15"/>
        <v>0</v>
      </c>
      <c r="I47" s="269">
        <f t="shared" si="15"/>
        <v>0</v>
      </c>
      <c r="J47" s="269">
        <f t="shared" si="15"/>
        <v>8</v>
      </c>
      <c r="K47" s="269">
        <f t="shared" si="15"/>
        <v>0</v>
      </c>
      <c r="L47" s="269">
        <f t="shared" si="15"/>
        <v>6.8999999999999995</v>
      </c>
      <c r="M47" s="269">
        <f t="shared" si="15"/>
        <v>0</v>
      </c>
      <c r="N47" s="269">
        <f t="shared" si="15"/>
        <v>5.23</v>
      </c>
      <c r="O47" s="269">
        <f t="shared" si="15"/>
        <v>0</v>
      </c>
      <c r="P47" s="269">
        <f t="shared" si="15"/>
        <v>0</v>
      </c>
      <c r="Q47" s="269">
        <f t="shared" si="15"/>
        <v>0</v>
      </c>
      <c r="R47" s="269">
        <f t="shared" si="15"/>
        <v>20</v>
      </c>
      <c r="S47" s="269">
        <f t="shared" si="15"/>
        <v>0</v>
      </c>
      <c r="T47" s="269">
        <f t="shared" si="15"/>
        <v>0</v>
      </c>
      <c r="U47" s="269">
        <f t="shared" si="15"/>
        <v>0</v>
      </c>
      <c r="V47" s="269">
        <f t="shared" si="15"/>
        <v>30</v>
      </c>
      <c r="W47" s="269">
        <f t="shared" si="15"/>
        <v>0</v>
      </c>
      <c r="X47" s="269">
        <f t="shared" si="15"/>
        <v>0</v>
      </c>
      <c r="Y47" s="269">
        <f t="shared" si="15"/>
        <v>1</v>
      </c>
      <c r="Z47" s="269">
        <f t="shared" si="15"/>
        <v>0</v>
      </c>
      <c r="AA47" s="269">
        <f t="shared" si="15"/>
        <v>150</v>
      </c>
      <c r="AB47" s="269">
        <f t="shared" si="15"/>
        <v>0</v>
      </c>
      <c r="AC47" s="269">
        <f t="shared" si="15"/>
        <v>2.5</v>
      </c>
      <c r="AD47" s="269">
        <f t="shared" si="15"/>
        <v>1</v>
      </c>
      <c r="AE47" s="269">
        <f t="shared" si="15"/>
        <v>0</v>
      </c>
      <c r="AF47" s="269">
        <f t="shared" si="15"/>
        <v>0</v>
      </c>
      <c r="AG47" s="269">
        <f t="shared" si="15"/>
        <v>0</v>
      </c>
      <c r="AH47" s="269">
        <f t="shared" si="15"/>
        <v>0</v>
      </c>
      <c r="AI47" s="269">
        <f t="shared" si="15"/>
        <v>0</v>
      </c>
      <c r="AJ47" s="269">
        <f t="shared" ref="AJ47:BX47" si="16">SUM(AJ39:AJ45)</f>
        <v>0</v>
      </c>
      <c r="AK47" s="269">
        <f t="shared" si="16"/>
        <v>0</v>
      </c>
      <c r="AL47" s="269">
        <f t="shared" si="16"/>
        <v>0</v>
      </c>
      <c r="AM47" s="269">
        <f t="shared" si="16"/>
        <v>0</v>
      </c>
      <c r="AN47" s="269">
        <f t="shared" si="16"/>
        <v>0</v>
      </c>
      <c r="AO47" s="269">
        <f t="shared" si="16"/>
        <v>0</v>
      </c>
      <c r="AP47" s="269">
        <f t="shared" si="16"/>
        <v>0</v>
      </c>
      <c r="AQ47" s="269">
        <f t="shared" si="16"/>
        <v>0</v>
      </c>
      <c r="AR47" s="269">
        <f t="shared" si="16"/>
        <v>0</v>
      </c>
      <c r="AS47" s="269">
        <f t="shared" si="16"/>
        <v>0</v>
      </c>
      <c r="AT47" s="269">
        <f t="shared" si="16"/>
        <v>5</v>
      </c>
      <c r="AU47" s="269">
        <f t="shared" si="16"/>
        <v>0</v>
      </c>
      <c r="AV47" s="269">
        <f t="shared" si="16"/>
        <v>20</v>
      </c>
      <c r="AW47" s="269">
        <f t="shared" si="16"/>
        <v>0</v>
      </c>
      <c r="AX47" s="269">
        <f t="shared" si="16"/>
        <v>0</v>
      </c>
      <c r="AY47" s="269">
        <f t="shared" si="16"/>
        <v>0</v>
      </c>
      <c r="AZ47" s="269">
        <f t="shared" si="16"/>
        <v>0</v>
      </c>
      <c r="BA47" s="269">
        <f t="shared" si="16"/>
        <v>48</v>
      </c>
      <c r="BB47" s="269">
        <f t="shared" si="16"/>
        <v>0</v>
      </c>
      <c r="BC47" s="269">
        <f t="shared" si="16"/>
        <v>0</v>
      </c>
      <c r="BD47" s="269">
        <f t="shared" si="16"/>
        <v>0</v>
      </c>
      <c r="BE47" s="269">
        <f t="shared" si="16"/>
        <v>0</v>
      </c>
      <c r="BF47" s="269">
        <f t="shared" si="16"/>
        <v>0</v>
      </c>
      <c r="BG47" s="269">
        <f t="shared" si="16"/>
        <v>1</v>
      </c>
      <c r="BH47" s="269">
        <f t="shared" si="16"/>
        <v>0</v>
      </c>
      <c r="BI47" s="269">
        <f t="shared" si="16"/>
        <v>0</v>
      </c>
      <c r="BJ47" s="269">
        <f t="shared" si="16"/>
        <v>126</v>
      </c>
      <c r="BK47" s="269">
        <f t="shared" si="16"/>
        <v>15.6</v>
      </c>
      <c r="BL47" s="269">
        <f t="shared" si="16"/>
        <v>8</v>
      </c>
      <c r="BM47" s="269">
        <f t="shared" si="16"/>
        <v>0</v>
      </c>
      <c r="BN47" s="269">
        <f t="shared" si="16"/>
        <v>0</v>
      </c>
      <c r="BO47" s="269">
        <f t="shared" si="16"/>
        <v>30</v>
      </c>
      <c r="BP47" s="269">
        <f t="shared" si="16"/>
        <v>0</v>
      </c>
      <c r="BQ47" s="269">
        <f t="shared" si="16"/>
        <v>0</v>
      </c>
      <c r="BR47" s="269">
        <f t="shared" si="16"/>
        <v>0</v>
      </c>
      <c r="BS47" s="269">
        <f t="shared" si="16"/>
        <v>0</v>
      </c>
      <c r="BT47" s="269">
        <f t="shared" si="16"/>
        <v>0</v>
      </c>
      <c r="BU47" s="269">
        <f t="shared" si="16"/>
        <v>0</v>
      </c>
      <c r="BV47" s="269">
        <f t="shared" si="16"/>
        <v>0</v>
      </c>
      <c r="BW47" s="269">
        <f t="shared" si="16"/>
        <v>0</v>
      </c>
      <c r="BX47" s="269">
        <f t="shared" si="16"/>
        <v>60</v>
      </c>
    </row>
    <row r="48" spans="1:79" ht="15.75" hidden="1" customHeight="1">
      <c r="A48" s="577" t="s">
        <v>74</v>
      </c>
      <c r="B48" s="578"/>
      <c r="C48" s="269">
        <f>C49</f>
        <v>40</v>
      </c>
      <c r="D48" s="269">
        <f t="shared" ref="D48:BO48" si="17">C48</f>
        <v>40</v>
      </c>
      <c r="E48" s="269">
        <f t="shared" si="17"/>
        <v>40</v>
      </c>
      <c r="F48" s="269">
        <f t="shared" si="17"/>
        <v>40</v>
      </c>
      <c r="G48" s="269">
        <f t="shared" si="17"/>
        <v>40</v>
      </c>
      <c r="H48" s="269">
        <f t="shared" si="17"/>
        <v>40</v>
      </c>
      <c r="I48" s="269">
        <f t="shared" si="17"/>
        <v>40</v>
      </c>
      <c r="J48" s="269">
        <f t="shared" si="17"/>
        <v>40</v>
      </c>
      <c r="K48" s="269">
        <f t="shared" si="17"/>
        <v>40</v>
      </c>
      <c r="L48" s="269">
        <f t="shared" si="17"/>
        <v>40</v>
      </c>
      <c r="M48" s="269">
        <f t="shared" si="17"/>
        <v>40</v>
      </c>
      <c r="N48" s="269">
        <f t="shared" si="17"/>
        <v>40</v>
      </c>
      <c r="O48" s="269">
        <f t="shared" si="17"/>
        <v>40</v>
      </c>
      <c r="P48" s="269">
        <f t="shared" si="17"/>
        <v>40</v>
      </c>
      <c r="Q48" s="269">
        <f t="shared" si="17"/>
        <v>40</v>
      </c>
      <c r="R48" s="269">
        <f t="shared" si="17"/>
        <v>40</v>
      </c>
      <c r="S48" s="269">
        <f t="shared" si="17"/>
        <v>40</v>
      </c>
      <c r="T48" s="269">
        <f t="shared" si="17"/>
        <v>40</v>
      </c>
      <c r="U48" s="269">
        <f t="shared" si="17"/>
        <v>40</v>
      </c>
      <c r="V48" s="269">
        <f t="shared" si="17"/>
        <v>40</v>
      </c>
      <c r="W48" s="269">
        <f t="shared" si="17"/>
        <v>40</v>
      </c>
      <c r="X48" s="269">
        <f t="shared" si="17"/>
        <v>40</v>
      </c>
      <c r="Y48" s="269">
        <f t="shared" si="17"/>
        <v>40</v>
      </c>
      <c r="Z48" s="269">
        <f t="shared" si="17"/>
        <v>40</v>
      </c>
      <c r="AA48" s="269">
        <f t="shared" si="17"/>
        <v>40</v>
      </c>
      <c r="AB48" s="269">
        <f t="shared" si="17"/>
        <v>40</v>
      </c>
      <c r="AC48" s="269">
        <f t="shared" si="17"/>
        <v>40</v>
      </c>
      <c r="AD48" s="269">
        <f t="shared" si="17"/>
        <v>40</v>
      </c>
      <c r="AE48" s="269">
        <f t="shared" si="17"/>
        <v>40</v>
      </c>
      <c r="AF48" s="269">
        <f t="shared" si="17"/>
        <v>40</v>
      </c>
      <c r="AG48" s="269">
        <f t="shared" si="17"/>
        <v>40</v>
      </c>
      <c r="AH48" s="269">
        <f t="shared" si="17"/>
        <v>40</v>
      </c>
      <c r="AI48" s="269">
        <f t="shared" si="17"/>
        <v>40</v>
      </c>
      <c r="AJ48" s="269">
        <f t="shared" si="17"/>
        <v>40</v>
      </c>
      <c r="AK48" s="269">
        <f t="shared" si="17"/>
        <v>40</v>
      </c>
      <c r="AL48" s="269">
        <f t="shared" si="17"/>
        <v>40</v>
      </c>
      <c r="AM48" s="269">
        <f t="shared" si="17"/>
        <v>40</v>
      </c>
      <c r="AN48" s="269">
        <f t="shared" si="17"/>
        <v>40</v>
      </c>
      <c r="AO48" s="269">
        <f t="shared" si="17"/>
        <v>40</v>
      </c>
      <c r="AP48" s="269">
        <f t="shared" si="17"/>
        <v>40</v>
      </c>
      <c r="AQ48" s="269">
        <f t="shared" si="17"/>
        <v>40</v>
      </c>
      <c r="AR48" s="269">
        <f t="shared" si="17"/>
        <v>40</v>
      </c>
      <c r="AS48" s="269">
        <f t="shared" si="17"/>
        <v>40</v>
      </c>
      <c r="AT48" s="269">
        <f t="shared" si="17"/>
        <v>40</v>
      </c>
      <c r="AU48" s="269">
        <f t="shared" si="17"/>
        <v>40</v>
      </c>
      <c r="AV48" s="269">
        <f t="shared" si="17"/>
        <v>40</v>
      </c>
      <c r="AW48" s="269">
        <f t="shared" si="17"/>
        <v>40</v>
      </c>
      <c r="AX48" s="269">
        <f t="shared" si="17"/>
        <v>40</v>
      </c>
      <c r="AY48" s="269">
        <f t="shared" si="17"/>
        <v>40</v>
      </c>
      <c r="AZ48" s="269">
        <f t="shared" si="17"/>
        <v>40</v>
      </c>
      <c r="BA48" s="269">
        <f t="shared" si="17"/>
        <v>40</v>
      </c>
      <c r="BB48" s="269">
        <f t="shared" si="17"/>
        <v>40</v>
      </c>
      <c r="BC48" s="269">
        <f t="shared" si="17"/>
        <v>40</v>
      </c>
      <c r="BD48" s="269">
        <f t="shared" si="17"/>
        <v>40</v>
      </c>
      <c r="BE48" s="269">
        <f t="shared" si="17"/>
        <v>40</v>
      </c>
      <c r="BF48" s="269">
        <f t="shared" si="17"/>
        <v>40</v>
      </c>
      <c r="BG48" s="269">
        <f t="shared" si="17"/>
        <v>40</v>
      </c>
      <c r="BH48" s="269">
        <f t="shared" si="17"/>
        <v>40</v>
      </c>
      <c r="BI48" s="269">
        <f t="shared" si="17"/>
        <v>40</v>
      </c>
      <c r="BJ48" s="269">
        <f t="shared" si="17"/>
        <v>40</v>
      </c>
      <c r="BK48" s="269">
        <f t="shared" si="17"/>
        <v>40</v>
      </c>
      <c r="BL48" s="269">
        <f t="shared" si="17"/>
        <v>40</v>
      </c>
      <c r="BM48" s="269">
        <f t="shared" si="17"/>
        <v>40</v>
      </c>
      <c r="BN48" s="269">
        <f t="shared" si="17"/>
        <v>40</v>
      </c>
      <c r="BO48" s="269">
        <f t="shared" si="17"/>
        <v>40</v>
      </c>
      <c r="BP48" s="269">
        <f t="shared" ref="BP48:BX48" si="18">BO48</f>
        <v>40</v>
      </c>
      <c r="BQ48" s="269">
        <f t="shared" si="18"/>
        <v>40</v>
      </c>
      <c r="BR48" s="269">
        <f t="shared" si="18"/>
        <v>40</v>
      </c>
      <c r="BS48" s="269">
        <f t="shared" si="18"/>
        <v>40</v>
      </c>
      <c r="BT48" s="269">
        <f t="shared" si="18"/>
        <v>40</v>
      </c>
      <c r="BU48" s="269">
        <f t="shared" si="18"/>
        <v>40</v>
      </c>
      <c r="BV48" s="269">
        <f t="shared" si="18"/>
        <v>40</v>
      </c>
      <c r="BW48" s="269">
        <f t="shared" si="18"/>
        <v>40</v>
      </c>
      <c r="BX48" s="269">
        <f t="shared" si="18"/>
        <v>40</v>
      </c>
    </row>
    <row r="49" spans="1:76" ht="15.75" customHeight="1" thickBot="1">
      <c r="A49" s="572" t="s">
        <v>74</v>
      </c>
      <c r="B49" s="573"/>
      <c r="C49" s="365">
        <f>VLOOKUP(B4,Фактически_присутствующих,3,FALSE)</f>
        <v>40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</row>
    <row r="50" spans="1:76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0.32</v>
      </c>
      <c r="K50" s="368">
        <f>K47*K48</f>
        <v>0</v>
      </c>
      <c r="L50" s="368">
        <f t="shared" ref="L50:BW50" si="19">L47*L48/1000</f>
        <v>0.27600000000000002</v>
      </c>
      <c r="M50" s="368">
        <f t="shared" si="19"/>
        <v>0</v>
      </c>
      <c r="N50" s="368">
        <f t="shared" si="19"/>
        <v>0.20920000000000002</v>
      </c>
      <c r="O50" s="368">
        <f t="shared" si="19"/>
        <v>0</v>
      </c>
      <c r="P50" s="368">
        <f t="shared" si="19"/>
        <v>0</v>
      </c>
      <c r="Q50" s="368">
        <f t="shared" si="19"/>
        <v>0</v>
      </c>
      <c r="R50" s="368">
        <f t="shared" si="19"/>
        <v>0.8</v>
      </c>
      <c r="S50" s="368">
        <f t="shared" si="19"/>
        <v>0</v>
      </c>
      <c r="T50" s="368">
        <f t="shared" si="19"/>
        <v>0</v>
      </c>
      <c r="U50" s="368">
        <f t="shared" si="19"/>
        <v>0</v>
      </c>
      <c r="V50" s="368">
        <f t="shared" si="19"/>
        <v>1.2</v>
      </c>
      <c r="W50" s="368">
        <f t="shared" si="19"/>
        <v>0</v>
      </c>
      <c r="X50" s="368">
        <f t="shared" si="19"/>
        <v>0</v>
      </c>
      <c r="Y50" s="368">
        <f t="shared" si="19"/>
        <v>0.04</v>
      </c>
      <c r="Z50" s="368">
        <f t="shared" si="19"/>
        <v>0</v>
      </c>
      <c r="AA50" s="368">
        <f t="shared" si="19"/>
        <v>6</v>
      </c>
      <c r="AB50" s="368">
        <f t="shared" si="19"/>
        <v>0</v>
      </c>
      <c r="AC50" s="368">
        <f t="shared" si="19"/>
        <v>0.1</v>
      </c>
      <c r="AD50" s="368">
        <f>AD47*AD48</f>
        <v>40</v>
      </c>
      <c r="AE50" s="368">
        <f t="shared" si="19"/>
        <v>0</v>
      </c>
      <c r="AF50" s="368">
        <f t="shared" si="19"/>
        <v>0</v>
      </c>
      <c r="AG50" s="368">
        <f t="shared" si="19"/>
        <v>0</v>
      </c>
      <c r="AH50" s="368">
        <f t="shared" si="19"/>
        <v>0</v>
      </c>
      <c r="AI50" s="368">
        <f t="shared" si="19"/>
        <v>0</v>
      </c>
      <c r="AJ50" s="368">
        <f t="shared" si="19"/>
        <v>0</v>
      </c>
      <c r="AK50" s="368">
        <f t="shared" si="19"/>
        <v>0</v>
      </c>
      <c r="AL50" s="368">
        <f t="shared" si="19"/>
        <v>0</v>
      </c>
      <c r="AM50" s="368">
        <f t="shared" si="19"/>
        <v>0</v>
      </c>
      <c r="AN50" s="368">
        <f t="shared" si="19"/>
        <v>0</v>
      </c>
      <c r="AO50" s="368">
        <f t="shared" si="19"/>
        <v>0</v>
      </c>
      <c r="AP50" s="368">
        <f t="shared" si="19"/>
        <v>0</v>
      </c>
      <c r="AQ50" s="368">
        <f t="shared" si="19"/>
        <v>0</v>
      </c>
      <c r="AR50" s="368">
        <f t="shared" si="19"/>
        <v>0</v>
      </c>
      <c r="AS50" s="368">
        <f t="shared" si="19"/>
        <v>0</v>
      </c>
      <c r="AT50" s="368">
        <f t="shared" si="19"/>
        <v>0.2</v>
      </c>
      <c r="AU50" s="368">
        <f t="shared" si="19"/>
        <v>0</v>
      </c>
      <c r="AV50" s="368">
        <f t="shared" si="19"/>
        <v>0.8</v>
      </c>
      <c r="AW50" s="368">
        <f t="shared" si="19"/>
        <v>0</v>
      </c>
      <c r="AX50" s="368">
        <f t="shared" si="19"/>
        <v>0</v>
      </c>
      <c r="AY50" s="368">
        <f t="shared" si="19"/>
        <v>0</v>
      </c>
      <c r="AZ50" s="368">
        <f t="shared" si="19"/>
        <v>0</v>
      </c>
      <c r="BA50" s="368">
        <f t="shared" si="19"/>
        <v>1.92</v>
      </c>
      <c r="BB50" s="368">
        <f t="shared" si="19"/>
        <v>0</v>
      </c>
      <c r="BC50" s="368">
        <f t="shared" si="19"/>
        <v>0</v>
      </c>
      <c r="BD50" s="368">
        <f t="shared" si="19"/>
        <v>0</v>
      </c>
      <c r="BE50" s="368">
        <f t="shared" si="19"/>
        <v>0</v>
      </c>
      <c r="BF50" s="368">
        <f t="shared" si="19"/>
        <v>0</v>
      </c>
      <c r="BG50" s="368">
        <f t="shared" si="19"/>
        <v>0.04</v>
      </c>
      <c r="BH50" s="368">
        <f t="shared" si="19"/>
        <v>0</v>
      </c>
      <c r="BI50" s="368">
        <f t="shared" si="19"/>
        <v>0</v>
      </c>
      <c r="BJ50" s="368">
        <f t="shared" si="19"/>
        <v>5.04</v>
      </c>
      <c r="BK50" s="368">
        <f t="shared" si="19"/>
        <v>0.624</v>
      </c>
      <c r="BL50" s="368">
        <f t="shared" si="19"/>
        <v>0.32</v>
      </c>
      <c r="BM50" s="368">
        <f t="shared" si="19"/>
        <v>0</v>
      </c>
      <c r="BN50" s="368">
        <f t="shared" si="19"/>
        <v>0</v>
      </c>
      <c r="BO50" s="368">
        <f t="shared" si="19"/>
        <v>1.2</v>
      </c>
      <c r="BP50" s="368">
        <f t="shared" si="19"/>
        <v>0</v>
      </c>
      <c r="BQ50" s="368">
        <f t="shared" si="19"/>
        <v>0</v>
      </c>
      <c r="BR50" s="368">
        <f t="shared" si="19"/>
        <v>0</v>
      </c>
      <c r="BS50" s="368">
        <f t="shared" si="19"/>
        <v>0</v>
      </c>
      <c r="BT50" s="368">
        <f t="shared" si="19"/>
        <v>0</v>
      </c>
      <c r="BU50" s="368">
        <f t="shared" si="19"/>
        <v>0</v>
      </c>
      <c r="BV50" s="368">
        <f t="shared" si="19"/>
        <v>0</v>
      </c>
      <c r="BW50" s="368">
        <f t="shared" si="19"/>
        <v>0</v>
      </c>
      <c r="BX50" s="368">
        <f t="shared" ref="BX50" si="20">BX47*BX48/1000</f>
        <v>2.4</v>
      </c>
    </row>
    <row r="51" spans="1:76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</row>
    <row r="52" spans="1:76" ht="15.75" customHeight="1">
      <c r="A52" s="572" t="s">
        <v>76</v>
      </c>
      <c r="B52" s="573"/>
      <c r="C52" s="370">
        <f>SUM(D52:BZ52)</f>
        <v>2440</v>
      </c>
      <c r="D52" s="371">
        <f t="shared" ref="D52:BX52" si="21">D50*D51</f>
        <v>0</v>
      </c>
      <c r="E52" s="371">
        <f t="shared" si="21"/>
        <v>0</v>
      </c>
      <c r="F52" s="368">
        <f t="shared" si="21"/>
        <v>0</v>
      </c>
      <c r="G52" s="368">
        <f t="shared" si="21"/>
        <v>0</v>
      </c>
      <c r="H52" s="368">
        <f t="shared" si="21"/>
        <v>0</v>
      </c>
      <c r="I52" s="368">
        <f t="shared" si="21"/>
        <v>0</v>
      </c>
      <c r="J52" s="368">
        <f t="shared" si="21"/>
        <v>27.2</v>
      </c>
      <c r="K52" s="368">
        <f t="shared" si="21"/>
        <v>0</v>
      </c>
      <c r="L52" s="368">
        <f t="shared" si="21"/>
        <v>38.64</v>
      </c>
      <c r="M52" s="368">
        <f t="shared" si="21"/>
        <v>0</v>
      </c>
      <c r="N52" s="368">
        <f t="shared" si="21"/>
        <v>2.0920000000000001</v>
      </c>
      <c r="O52" s="368">
        <f t="shared" si="21"/>
        <v>0</v>
      </c>
      <c r="P52" s="368">
        <f t="shared" si="21"/>
        <v>0</v>
      </c>
      <c r="Q52" s="368">
        <f t="shared" si="21"/>
        <v>0</v>
      </c>
      <c r="R52" s="368">
        <f t="shared" si="21"/>
        <v>128</v>
      </c>
      <c r="S52" s="368">
        <f t="shared" si="21"/>
        <v>0</v>
      </c>
      <c r="T52" s="368">
        <f t="shared" si="21"/>
        <v>0</v>
      </c>
      <c r="U52" s="368">
        <f t="shared" si="21"/>
        <v>0</v>
      </c>
      <c r="V52" s="368">
        <f t="shared" si="21"/>
        <v>156</v>
      </c>
      <c r="W52" s="368">
        <f t="shared" si="21"/>
        <v>0</v>
      </c>
      <c r="X52" s="368">
        <f t="shared" si="21"/>
        <v>0</v>
      </c>
      <c r="Y52" s="368">
        <f t="shared" si="21"/>
        <v>1.6</v>
      </c>
      <c r="Z52" s="368">
        <f t="shared" si="21"/>
        <v>0</v>
      </c>
      <c r="AA52" s="368">
        <f t="shared" si="21"/>
        <v>360</v>
      </c>
      <c r="AB52" s="368">
        <f t="shared" si="21"/>
        <v>0</v>
      </c>
      <c r="AC52" s="368">
        <f t="shared" si="21"/>
        <v>16.5</v>
      </c>
      <c r="AD52" s="368">
        <f t="shared" si="21"/>
        <v>840</v>
      </c>
      <c r="AE52" s="368">
        <f t="shared" si="21"/>
        <v>0</v>
      </c>
      <c r="AF52" s="368">
        <f t="shared" si="21"/>
        <v>0</v>
      </c>
      <c r="AG52" s="368">
        <f t="shared" si="21"/>
        <v>0</v>
      </c>
      <c r="AH52" s="368">
        <f t="shared" si="21"/>
        <v>0</v>
      </c>
      <c r="AI52" s="368">
        <f t="shared" si="21"/>
        <v>0</v>
      </c>
      <c r="AJ52" s="368">
        <f t="shared" si="21"/>
        <v>0</v>
      </c>
      <c r="AK52" s="368">
        <f t="shared" si="21"/>
        <v>0</v>
      </c>
      <c r="AL52" s="368">
        <f t="shared" si="21"/>
        <v>0</v>
      </c>
      <c r="AM52" s="368">
        <f t="shared" si="21"/>
        <v>0</v>
      </c>
      <c r="AN52" s="368">
        <f t="shared" si="21"/>
        <v>0</v>
      </c>
      <c r="AO52" s="368">
        <f t="shared" si="21"/>
        <v>0</v>
      </c>
      <c r="AP52" s="368">
        <f t="shared" si="21"/>
        <v>0</v>
      </c>
      <c r="AQ52" s="368">
        <f t="shared" si="21"/>
        <v>0</v>
      </c>
      <c r="AR52" s="368">
        <f t="shared" si="21"/>
        <v>0</v>
      </c>
      <c r="AS52" s="368">
        <f t="shared" si="21"/>
        <v>0</v>
      </c>
      <c r="AT52" s="368">
        <f t="shared" si="21"/>
        <v>120</v>
      </c>
      <c r="AU52" s="368">
        <f t="shared" si="21"/>
        <v>0</v>
      </c>
      <c r="AV52" s="368">
        <f t="shared" si="21"/>
        <v>60</v>
      </c>
      <c r="AW52" s="368">
        <f t="shared" si="21"/>
        <v>0</v>
      </c>
      <c r="AX52" s="368">
        <f t="shared" si="21"/>
        <v>0</v>
      </c>
      <c r="AY52" s="368">
        <f t="shared" si="21"/>
        <v>0</v>
      </c>
      <c r="AZ52" s="368">
        <f t="shared" si="21"/>
        <v>0</v>
      </c>
      <c r="BA52" s="368">
        <f t="shared" si="21"/>
        <v>345.59999999999997</v>
      </c>
      <c r="BB52" s="368">
        <f t="shared" si="21"/>
        <v>0</v>
      </c>
      <c r="BC52" s="368">
        <f t="shared" si="21"/>
        <v>0</v>
      </c>
      <c r="BD52" s="368">
        <f t="shared" si="21"/>
        <v>0</v>
      </c>
      <c r="BE52" s="368">
        <f t="shared" si="21"/>
        <v>0</v>
      </c>
      <c r="BF52" s="368">
        <f t="shared" si="21"/>
        <v>0</v>
      </c>
      <c r="BG52" s="368">
        <f t="shared" si="21"/>
        <v>12</v>
      </c>
      <c r="BH52" s="368">
        <f t="shared" si="21"/>
        <v>0</v>
      </c>
      <c r="BI52" s="368">
        <f t="shared" si="21"/>
        <v>0</v>
      </c>
      <c r="BJ52" s="368">
        <f t="shared" si="21"/>
        <v>176.4</v>
      </c>
      <c r="BK52" s="368">
        <f t="shared" si="21"/>
        <v>13.728</v>
      </c>
      <c r="BL52" s="368">
        <f t="shared" si="21"/>
        <v>10.24</v>
      </c>
      <c r="BM52" s="368">
        <f t="shared" si="21"/>
        <v>0</v>
      </c>
      <c r="BN52" s="368">
        <f t="shared" si="21"/>
        <v>0</v>
      </c>
      <c r="BO52" s="368">
        <f t="shared" si="21"/>
        <v>36</v>
      </c>
      <c r="BP52" s="368">
        <f t="shared" si="21"/>
        <v>0</v>
      </c>
      <c r="BQ52" s="368">
        <f t="shared" si="21"/>
        <v>0</v>
      </c>
      <c r="BR52" s="368">
        <f t="shared" si="21"/>
        <v>0</v>
      </c>
      <c r="BS52" s="368">
        <f t="shared" si="21"/>
        <v>0</v>
      </c>
      <c r="BT52" s="368">
        <f t="shared" si="21"/>
        <v>0</v>
      </c>
      <c r="BU52" s="368">
        <f t="shared" si="21"/>
        <v>0</v>
      </c>
      <c r="BV52" s="368">
        <f t="shared" si="21"/>
        <v>0</v>
      </c>
      <c r="BW52" s="368">
        <f t="shared" si="21"/>
        <v>0</v>
      </c>
      <c r="BX52" s="368">
        <f t="shared" si="21"/>
        <v>96</v>
      </c>
    </row>
    <row r="53" spans="1:76" ht="15.75" customHeight="1">
      <c r="A53" s="572" t="s">
        <v>77</v>
      </c>
      <c r="B53" s="573"/>
      <c r="C53" s="372">
        <f>C52/C49</f>
        <v>61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6" ht="15.75" customHeight="1">
      <c r="A54" s="340"/>
      <c r="B54" s="373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6" ht="13.9" hidden="1" customHeight="1">
      <c r="A55" s="575"/>
      <c r="B55" s="576"/>
      <c r="C55" s="269"/>
      <c r="D55" s="269">
        <f t="shared" ref="D55:K55" si="22">SUM(D39:D45)</f>
        <v>0</v>
      </c>
      <c r="E55" s="269">
        <f t="shared" si="22"/>
        <v>0</v>
      </c>
      <c r="F55" s="269">
        <f t="shared" si="22"/>
        <v>0</v>
      </c>
      <c r="G55" s="269">
        <f t="shared" si="22"/>
        <v>0</v>
      </c>
      <c r="H55" s="269">
        <f t="shared" si="22"/>
        <v>0</v>
      </c>
      <c r="I55" s="269">
        <f t="shared" si="22"/>
        <v>0</v>
      </c>
      <c r="J55" s="269">
        <f t="shared" si="22"/>
        <v>8</v>
      </c>
      <c r="K55" s="269">
        <f t="shared" si="22"/>
        <v>0</v>
      </c>
      <c r="L55" s="269">
        <f>SUM(L39:L45)</f>
        <v>6.8999999999999995</v>
      </c>
      <c r="M55" s="269">
        <f t="shared" ref="M55:BX55" si="23">SUM(M39:M45)</f>
        <v>0</v>
      </c>
      <c r="N55" s="269">
        <f t="shared" si="23"/>
        <v>5.23</v>
      </c>
      <c r="O55" s="269">
        <f t="shared" si="23"/>
        <v>0</v>
      </c>
      <c r="P55" s="269">
        <f t="shared" si="23"/>
        <v>0</v>
      </c>
      <c r="Q55" s="269">
        <f t="shared" si="23"/>
        <v>0</v>
      </c>
      <c r="R55" s="269">
        <f t="shared" si="23"/>
        <v>20</v>
      </c>
      <c r="S55" s="269">
        <f t="shared" si="23"/>
        <v>0</v>
      </c>
      <c r="T55" s="269">
        <f t="shared" si="23"/>
        <v>0</v>
      </c>
      <c r="U55" s="269">
        <f t="shared" si="23"/>
        <v>0</v>
      </c>
      <c r="V55" s="269">
        <f t="shared" si="23"/>
        <v>30</v>
      </c>
      <c r="W55" s="269">
        <f t="shared" si="23"/>
        <v>0</v>
      </c>
      <c r="X55" s="269">
        <f t="shared" si="23"/>
        <v>0</v>
      </c>
      <c r="Y55" s="269">
        <f t="shared" si="23"/>
        <v>1</v>
      </c>
      <c r="Z55" s="269">
        <f t="shared" si="23"/>
        <v>0</v>
      </c>
      <c r="AA55" s="269">
        <f t="shared" si="23"/>
        <v>150</v>
      </c>
      <c r="AB55" s="269">
        <f t="shared" si="23"/>
        <v>0</v>
      </c>
      <c r="AC55" s="269">
        <f t="shared" si="23"/>
        <v>2.5</v>
      </c>
      <c r="AD55" s="269">
        <f t="shared" si="23"/>
        <v>1</v>
      </c>
      <c r="AE55" s="269">
        <f t="shared" si="23"/>
        <v>0</v>
      </c>
      <c r="AF55" s="269">
        <f t="shared" si="23"/>
        <v>0</v>
      </c>
      <c r="AG55" s="269">
        <f t="shared" si="23"/>
        <v>0</v>
      </c>
      <c r="AH55" s="269">
        <f t="shared" si="23"/>
        <v>0</v>
      </c>
      <c r="AI55" s="269">
        <f t="shared" si="23"/>
        <v>0</v>
      </c>
      <c r="AJ55" s="269">
        <f t="shared" si="23"/>
        <v>0</v>
      </c>
      <c r="AK55" s="269">
        <f t="shared" si="23"/>
        <v>0</v>
      </c>
      <c r="AL55" s="269">
        <f t="shared" si="23"/>
        <v>0</v>
      </c>
      <c r="AM55" s="269">
        <f t="shared" si="23"/>
        <v>0</v>
      </c>
      <c r="AN55" s="269">
        <f t="shared" si="23"/>
        <v>0</v>
      </c>
      <c r="AO55" s="269">
        <f t="shared" si="23"/>
        <v>0</v>
      </c>
      <c r="AP55" s="269">
        <f t="shared" si="23"/>
        <v>0</v>
      </c>
      <c r="AQ55" s="269">
        <f t="shared" si="23"/>
        <v>0</v>
      </c>
      <c r="AR55" s="269">
        <f t="shared" si="23"/>
        <v>0</v>
      </c>
      <c r="AS55" s="269">
        <f t="shared" si="23"/>
        <v>0</v>
      </c>
      <c r="AT55" s="269">
        <f t="shared" si="23"/>
        <v>5</v>
      </c>
      <c r="AU55" s="269">
        <f t="shared" si="23"/>
        <v>0</v>
      </c>
      <c r="AV55" s="269">
        <f t="shared" si="23"/>
        <v>20</v>
      </c>
      <c r="AW55" s="269">
        <f t="shared" si="23"/>
        <v>0</v>
      </c>
      <c r="AX55" s="269">
        <f t="shared" si="23"/>
        <v>0</v>
      </c>
      <c r="AY55" s="269">
        <f t="shared" si="23"/>
        <v>0</v>
      </c>
      <c r="AZ55" s="269">
        <f t="shared" si="23"/>
        <v>0</v>
      </c>
      <c r="BA55" s="269">
        <f t="shared" si="23"/>
        <v>48</v>
      </c>
      <c r="BB55" s="269">
        <f t="shared" si="23"/>
        <v>0</v>
      </c>
      <c r="BC55" s="269">
        <f t="shared" si="23"/>
        <v>0</v>
      </c>
      <c r="BD55" s="269">
        <f t="shared" si="23"/>
        <v>0</v>
      </c>
      <c r="BE55" s="269">
        <f t="shared" si="23"/>
        <v>0</v>
      </c>
      <c r="BF55" s="269">
        <f t="shared" si="23"/>
        <v>0</v>
      </c>
      <c r="BG55" s="269">
        <f t="shared" si="23"/>
        <v>1</v>
      </c>
      <c r="BH55" s="269">
        <f t="shared" si="23"/>
        <v>0</v>
      </c>
      <c r="BI55" s="269">
        <f t="shared" si="23"/>
        <v>0</v>
      </c>
      <c r="BJ55" s="269">
        <f t="shared" si="23"/>
        <v>126</v>
      </c>
      <c r="BK55" s="269">
        <f t="shared" si="23"/>
        <v>15.6</v>
      </c>
      <c r="BL55" s="269">
        <f t="shared" si="23"/>
        <v>8</v>
      </c>
      <c r="BM55" s="269">
        <f t="shared" si="23"/>
        <v>0</v>
      </c>
      <c r="BN55" s="269">
        <f t="shared" si="23"/>
        <v>0</v>
      </c>
      <c r="BO55" s="269">
        <f t="shared" si="23"/>
        <v>30</v>
      </c>
      <c r="BP55" s="269">
        <f t="shared" si="23"/>
        <v>0</v>
      </c>
      <c r="BQ55" s="269">
        <f t="shared" si="23"/>
        <v>0</v>
      </c>
      <c r="BR55" s="269">
        <f t="shared" si="23"/>
        <v>0</v>
      </c>
      <c r="BS55" s="269">
        <f t="shared" si="23"/>
        <v>0</v>
      </c>
      <c r="BT55" s="269">
        <f t="shared" si="23"/>
        <v>0</v>
      </c>
      <c r="BU55" s="269">
        <f t="shared" si="23"/>
        <v>0</v>
      </c>
      <c r="BV55" s="269">
        <f t="shared" si="23"/>
        <v>0</v>
      </c>
      <c r="BW55" s="269">
        <f t="shared" si="23"/>
        <v>0</v>
      </c>
      <c r="BX55" s="269">
        <f t="shared" si="23"/>
        <v>60</v>
      </c>
    </row>
    <row r="56" spans="1:76" ht="13.9" hidden="1" customHeight="1">
      <c r="A56" s="577" t="s">
        <v>74</v>
      </c>
      <c r="B56" s="578"/>
      <c r="C56" s="269">
        <f>C57</f>
        <v>40</v>
      </c>
      <c r="D56" s="374">
        <f>C56</f>
        <v>40</v>
      </c>
      <c r="E56" s="374">
        <f t="shared" ref="E56:BP56" si="24">D56</f>
        <v>40</v>
      </c>
      <c r="F56" s="374">
        <f t="shared" si="24"/>
        <v>40</v>
      </c>
      <c r="G56" s="374">
        <f t="shared" si="24"/>
        <v>40</v>
      </c>
      <c r="H56" s="374">
        <f t="shared" si="24"/>
        <v>40</v>
      </c>
      <c r="I56" s="374">
        <f t="shared" si="24"/>
        <v>40</v>
      </c>
      <c r="J56" s="374">
        <f t="shared" si="24"/>
        <v>40</v>
      </c>
      <c r="K56" s="374">
        <f t="shared" si="24"/>
        <v>40</v>
      </c>
      <c r="L56" s="374">
        <f t="shared" si="24"/>
        <v>40</v>
      </c>
      <c r="M56" s="374">
        <f t="shared" si="24"/>
        <v>40</v>
      </c>
      <c r="N56" s="374">
        <f t="shared" si="24"/>
        <v>40</v>
      </c>
      <c r="O56" s="374">
        <f t="shared" si="24"/>
        <v>40</v>
      </c>
      <c r="P56" s="374">
        <f t="shared" si="24"/>
        <v>40</v>
      </c>
      <c r="Q56" s="374">
        <f t="shared" si="24"/>
        <v>40</v>
      </c>
      <c r="R56" s="374">
        <f t="shared" si="24"/>
        <v>40</v>
      </c>
      <c r="S56" s="374">
        <f t="shared" si="24"/>
        <v>40</v>
      </c>
      <c r="T56" s="374">
        <f t="shared" si="24"/>
        <v>40</v>
      </c>
      <c r="U56" s="374">
        <f t="shared" si="24"/>
        <v>40</v>
      </c>
      <c r="V56" s="374">
        <f t="shared" si="24"/>
        <v>40</v>
      </c>
      <c r="W56" s="374">
        <f t="shared" si="24"/>
        <v>40</v>
      </c>
      <c r="X56" s="374">
        <f t="shared" si="24"/>
        <v>40</v>
      </c>
      <c r="Y56" s="374">
        <f t="shared" si="24"/>
        <v>40</v>
      </c>
      <c r="Z56" s="374">
        <f t="shared" si="24"/>
        <v>40</v>
      </c>
      <c r="AA56" s="374">
        <f t="shared" si="24"/>
        <v>40</v>
      </c>
      <c r="AB56" s="374">
        <f t="shared" si="24"/>
        <v>40</v>
      </c>
      <c r="AC56" s="374">
        <f t="shared" si="24"/>
        <v>40</v>
      </c>
      <c r="AD56" s="374">
        <f t="shared" si="24"/>
        <v>40</v>
      </c>
      <c r="AE56" s="374">
        <f t="shared" si="24"/>
        <v>40</v>
      </c>
      <c r="AF56" s="374">
        <f t="shared" si="24"/>
        <v>40</v>
      </c>
      <c r="AG56" s="374">
        <f t="shared" si="24"/>
        <v>40</v>
      </c>
      <c r="AH56" s="374">
        <f t="shared" si="24"/>
        <v>40</v>
      </c>
      <c r="AI56" s="374">
        <f t="shared" si="24"/>
        <v>40</v>
      </c>
      <c r="AJ56" s="374">
        <f t="shared" si="24"/>
        <v>40</v>
      </c>
      <c r="AK56" s="374">
        <f t="shared" si="24"/>
        <v>40</v>
      </c>
      <c r="AL56" s="374">
        <f t="shared" si="24"/>
        <v>40</v>
      </c>
      <c r="AM56" s="374">
        <f t="shared" si="24"/>
        <v>40</v>
      </c>
      <c r="AN56" s="374">
        <f t="shared" si="24"/>
        <v>40</v>
      </c>
      <c r="AO56" s="374">
        <f t="shared" si="24"/>
        <v>40</v>
      </c>
      <c r="AP56" s="374">
        <f t="shared" si="24"/>
        <v>40</v>
      </c>
      <c r="AQ56" s="374">
        <f t="shared" si="24"/>
        <v>40</v>
      </c>
      <c r="AR56" s="374">
        <f t="shared" si="24"/>
        <v>40</v>
      </c>
      <c r="AS56" s="374">
        <f t="shared" si="24"/>
        <v>40</v>
      </c>
      <c r="AT56" s="374">
        <f t="shared" si="24"/>
        <v>40</v>
      </c>
      <c r="AU56" s="374">
        <f t="shared" si="24"/>
        <v>40</v>
      </c>
      <c r="AV56" s="374">
        <f t="shared" si="24"/>
        <v>40</v>
      </c>
      <c r="AW56" s="374">
        <f t="shared" si="24"/>
        <v>40</v>
      </c>
      <c r="AX56" s="374">
        <f t="shared" si="24"/>
        <v>40</v>
      </c>
      <c r="AY56" s="374">
        <f t="shared" si="24"/>
        <v>40</v>
      </c>
      <c r="AZ56" s="374">
        <f t="shared" si="24"/>
        <v>40</v>
      </c>
      <c r="BA56" s="374">
        <f t="shared" si="24"/>
        <v>40</v>
      </c>
      <c r="BB56" s="374">
        <f t="shared" si="24"/>
        <v>40</v>
      </c>
      <c r="BC56" s="374">
        <f t="shared" si="24"/>
        <v>40</v>
      </c>
      <c r="BD56" s="374">
        <f t="shared" si="24"/>
        <v>40</v>
      </c>
      <c r="BE56" s="374">
        <f t="shared" si="24"/>
        <v>40</v>
      </c>
      <c r="BF56" s="374">
        <f t="shared" si="24"/>
        <v>40</v>
      </c>
      <c r="BG56" s="374">
        <f t="shared" si="24"/>
        <v>40</v>
      </c>
      <c r="BH56" s="374">
        <f t="shared" si="24"/>
        <v>40</v>
      </c>
      <c r="BI56" s="374">
        <f t="shared" si="24"/>
        <v>40</v>
      </c>
      <c r="BJ56" s="374">
        <f t="shared" si="24"/>
        <v>40</v>
      </c>
      <c r="BK56" s="374">
        <f t="shared" si="24"/>
        <v>40</v>
      </c>
      <c r="BL56" s="374">
        <f t="shared" si="24"/>
        <v>40</v>
      </c>
      <c r="BM56" s="374">
        <f t="shared" si="24"/>
        <v>40</v>
      </c>
      <c r="BN56" s="374">
        <f t="shared" si="24"/>
        <v>40</v>
      </c>
      <c r="BO56" s="374">
        <f t="shared" si="24"/>
        <v>40</v>
      </c>
      <c r="BP56" s="374">
        <f t="shared" si="24"/>
        <v>40</v>
      </c>
      <c r="BQ56" s="374">
        <f t="shared" ref="BQ56:BX56" si="25">BP56</f>
        <v>40</v>
      </c>
      <c r="BR56" s="374">
        <f t="shared" si="25"/>
        <v>40</v>
      </c>
      <c r="BS56" s="374">
        <f t="shared" si="25"/>
        <v>40</v>
      </c>
      <c r="BT56" s="374">
        <f t="shared" si="25"/>
        <v>40</v>
      </c>
      <c r="BU56" s="374">
        <f t="shared" si="25"/>
        <v>40</v>
      </c>
      <c r="BV56" s="374">
        <f t="shared" si="25"/>
        <v>40</v>
      </c>
      <c r="BW56" s="374">
        <f t="shared" si="25"/>
        <v>40</v>
      </c>
      <c r="BX56" s="374">
        <f t="shared" si="25"/>
        <v>40</v>
      </c>
    </row>
    <row r="57" spans="1:76" ht="21" hidden="1" customHeight="1">
      <c r="A57" s="579" t="s">
        <v>138</v>
      </c>
      <c r="B57" s="580"/>
      <c r="C57" s="343">
        <f>VLOOKUP(B4,Общее_количество_учащихся,3,FALSE)</f>
        <v>40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</row>
    <row r="58" spans="1:76" ht="14.45" hidden="1" customHeight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6">H55*H56/1000</f>
        <v>0</v>
      </c>
      <c r="I58" s="376">
        <f t="shared" si="26"/>
        <v>0</v>
      </c>
      <c r="J58" s="377">
        <f t="shared" si="26"/>
        <v>0.32</v>
      </c>
      <c r="K58" s="377">
        <f>K55*K56</f>
        <v>0</v>
      </c>
      <c r="L58" s="377">
        <f>L55*L56/1000</f>
        <v>0.27600000000000002</v>
      </c>
      <c r="M58" s="377">
        <f t="shared" si="26"/>
        <v>0</v>
      </c>
      <c r="N58" s="377">
        <f t="shared" si="26"/>
        <v>0.20920000000000002</v>
      </c>
      <c r="O58" s="377">
        <f t="shared" si="26"/>
        <v>0</v>
      </c>
      <c r="P58" s="377">
        <f t="shared" si="26"/>
        <v>0</v>
      </c>
      <c r="Q58" s="377">
        <f>Q55*Q56</f>
        <v>0</v>
      </c>
      <c r="R58" s="377">
        <f t="shared" si="26"/>
        <v>0.8</v>
      </c>
      <c r="S58" s="377">
        <f>S55*S56</f>
        <v>0</v>
      </c>
      <c r="T58" s="377">
        <f t="shared" si="26"/>
        <v>0</v>
      </c>
      <c r="U58" s="377">
        <f t="shared" si="26"/>
        <v>0</v>
      </c>
      <c r="V58" s="377">
        <f t="shared" si="26"/>
        <v>1.2</v>
      </c>
      <c r="W58" s="377">
        <f t="shared" si="26"/>
        <v>0</v>
      </c>
      <c r="X58" s="377">
        <f t="shared" si="26"/>
        <v>0</v>
      </c>
      <c r="Y58" s="377">
        <f t="shared" si="26"/>
        <v>0.04</v>
      </c>
      <c r="Z58" s="377">
        <f t="shared" si="26"/>
        <v>0</v>
      </c>
      <c r="AA58" s="377">
        <f t="shared" si="26"/>
        <v>6</v>
      </c>
      <c r="AB58" s="377">
        <f t="shared" si="26"/>
        <v>0</v>
      </c>
      <c r="AC58" s="377">
        <f t="shared" si="26"/>
        <v>0.1</v>
      </c>
      <c r="AD58" s="377">
        <f>AD55*AD56</f>
        <v>40</v>
      </c>
      <c r="AE58" s="377">
        <f t="shared" si="26"/>
        <v>0</v>
      </c>
      <c r="AF58" s="377">
        <f t="shared" si="26"/>
        <v>0</v>
      </c>
      <c r="AG58" s="377">
        <f t="shared" si="26"/>
        <v>0</v>
      </c>
      <c r="AH58" s="377">
        <f t="shared" si="26"/>
        <v>0</v>
      </c>
      <c r="AI58" s="377">
        <f t="shared" si="26"/>
        <v>0</v>
      </c>
      <c r="AJ58" s="377">
        <f t="shared" si="26"/>
        <v>0</v>
      </c>
      <c r="AK58" s="377">
        <f t="shared" si="26"/>
        <v>0</v>
      </c>
      <c r="AL58" s="377">
        <f t="shared" si="26"/>
        <v>0</v>
      </c>
      <c r="AM58" s="377">
        <f t="shared" si="26"/>
        <v>0</v>
      </c>
      <c r="AN58" s="377">
        <f t="shared" si="26"/>
        <v>0</v>
      </c>
      <c r="AO58" s="377">
        <f t="shared" si="26"/>
        <v>0</v>
      </c>
      <c r="AP58" s="377">
        <f t="shared" si="26"/>
        <v>0</v>
      </c>
      <c r="AQ58" s="377">
        <f t="shared" si="26"/>
        <v>0</v>
      </c>
      <c r="AR58" s="377">
        <f t="shared" si="26"/>
        <v>0</v>
      </c>
      <c r="AS58" s="377">
        <f t="shared" si="26"/>
        <v>0</v>
      </c>
      <c r="AT58" s="377">
        <f t="shared" si="26"/>
        <v>0.2</v>
      </c>
      <c r="AU58" s="377">
        <f t="shared" si="26"/>
        <v>0</v>
      </c>
      <c r="AV58" s="377">
        <f t="shared" si="26"/>
        <v>0.8</v>
      </c>
      <c r="AW58" s="377">
        <f t="shared" si="26"/>
        <v>0</v>
      </c>
      <c r="AX58" s="377">
        <f t="shared" si="26"/>
        <v>0</v>
      </c>
      <c r="AY58" s="377">
        <f t="shared" si="26"/>
        <v>0</v>
      </c>
      <c r="AZ58" s="377">
        <f t="shared" si="26"/>
        <v>0</v>
      </c>
      <c r="BA58" s="377">
        <f t="shared" si="26"/>
        <v>1.92</v>
      </c>
      <c r="BB58" s="377">
        <f t="shared" si="26"/>
        <v>0</v>
      </c>
      <c r="BC58" s="377">
        <f t="shared" si="26"/>
        <v>0</v>
      </c>
      <c r="BD58" s="377">
        <f t="shared" si="26"/>
        <v>0</v>
      </c>
      <c r="BE58" s="377">
        <f t="shared" si="26"/>
        <v>0</v>
      </c>
      <c r="BF58" s="377">
        <f t="shared" si="26"/>
        <v>0</v>
      </c>
      <c r="BG58" s="377">
        <f t="shared" si="26"/>
        <v>0.04</v>
      </c>
      <c r="BH58" s="377">
        <f>BH55*BH56</f>
        <v>0</v>
      </c>
      <c r="BI58" s="377">
        <f t="shared" si="26"/>
        <v>0</v>
      </c>
      <c r="BJ58" s="377">
        <f t="shared" si="26"/>
        <v>5.04</v>
      </c>
      <c r="BK58" s="377">
        <f t="shared" si="26"/>
        <v>0.624</v>
      </c>
      <c r="BL58" s="377">
        <f t="shared" si="26"/>
        <v>0.32</v>
      </c>
      <c r="BM58" s="377">
        <f t="shared" si="26"/>
        <v>0</v>
      </c>
      <c r="BN58" s="377">
        <f t="shared" si="26"/>
        <v>0</v>
      </c>
      <c r="BO58" s="377">
        <f t="shared" si="26"/>
        <v>1.2</v>
      </c>
      <c r="BP58" s="377">
        <f t="shared" si="26"/>
        <v>0</v>
      </c>
      <c r="BQ58" s="377">
        <f t="shared" si="26"/>
        <v>0</v>
      </c>
      <c r="BR58" s="377">
        <f t="shared" si="26"/>
        <v>0</v>
      </c>
      <c r="BS58" s="377">
        <f t="shared" si="26"/>
        <v>0</v>
      </c>
      <c r="BT58" s="377">
        <f t="shared" ref="BT58:BX58" si="27">BT55*BT56/1000</f>
        <v>0</v>
      </c>
      <c r="BU58" s="377">
        <f t="shared" si="27"/>
        <v>0</v>
      </c>
      <c r="BV58" s="377">
        <f t="shared" si="27"/>
        <v>0</v>
      </c>
      <c r="BW58" s="377">
        <f t="shared" si="27"/>
        <v>0</v>
      </c>
      <c r="BX58" s="377">
        <f t="shared" si="27"/>
        <v>2.4</v>
      </c>
    </row>
    <row r="59" spans="1:76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</row>
    <row r="60" spans="1:76" ht="13.9" hidden="1" customHeight="1">
      <c r="A60" s="572" t="s">
        <v>76</v>
      </c>
      <c r="B60" s="573"/>
      <c r="C60" s="378">
        <f>SUM(D60:BZ60)</f>
        <v>2440</v>
      </c>
      <c r="D60" s="371">
        <f>D58*D59</f>
        <v>0</v>
      </c>
      <c r="E60" s="371">
        <f t="shared" ref="E60:BP60" si="28">E58*E59</f>
        <v>0</v>
      </c>
      <c r="F60" s="368">
        <f>F58*F59</f>
        <v>0</v>
      </c>
      <c r="G60" s="368">
        <f t="shared" si="28"/>
        <v>0</v>
      </c>
      <c r="H60" s="368">
        <f t="shared" si="28"/>
        <v>0</v>
      </c>
      <c r="I60" s="368">
        <f t="shared" si="28"/>
        <v>0</v>
      </c>
      <c r="J60" s="368">
        <f t="shared" si="28"/>
        <v>27.2</v>
      </c>
      <c r="K60" s="379">
        <f t="shared" si="28"/>
        <v>0</v>
      </c>
      <c r="L60" s="379">
        <f t="shared" si="28"/>
        <v>38.64</v>
      </c>
      <c r="M60" s="379">
        <f t="shared" si="28"/>
        <v>0</v>
      </c>
      <c r="N60" s="379">
        <f t="shared" si="28"/>
        <v>2.0920000000000001</v>
      </c>
      <c r="O60" s="379">
        <f t="shared" si="28"/>
        <v>0</v>
      </c>
      <c r="P60" s="379">
        <f t="shared" si="28"/>
        <v>0</v>
      </c>
      <c r="Q60" s="379">
        <f t="shared" si="28"/>
        <v>0</v>
      </c>
      <c r="R60" s="379">
        <f t="shared" si="28"/>
        <v>128</v>
      </c>
      <c r="S60" s="379">
        <f t="shared" si="28"/>
        <v>0</v>
      </c>
      <c r="T60" s="379">
        <f t="shared" si="28"/>
        <v>0</v>
      </c>
      <c r="U60" s="379">
        <f t="shared" si="28"/>
        <v>0</v>
      </c>
      <c r="V60" s="379">
        <f t="shared" si="28"/>
        <v>156</v>
      </c>
      <c r="W60" s="379">
        <f t="shared" si="28"/>
        <v>0</v>
      </c>
      <c r="X60" s="379">
        <f t="shared" si="28"/>
        <v>0</v>
      </c>
      <c r="Y60" s="379">
        <f t="shared" si="28"/>
        <v>1.6</v>
      </c>
      <c r="Z60" s="379">
        <f t="shared" si="28"/>
        <v>0</v>
      </c>
      <c r="AA60" s="379">
        <f t="shared" si="28"/>
        <v>360</v>
      </c>
      <c r="AB60" s="379">
        <f t="shared" si="28"/>
        <v>0</v>
      </c>
      <c r="AC60" s="379">
        <f t="shared" si="28"/>
        <v>16.5</v>
      </c>
      <c r="AD60" s="379">
        <f t="shared" si="28"/>
        <v>840</v>
      </c>
      <c r="AE60" s="379">
        <f t="shared" si="28"/>
        <v>0</v>
      </c>
      <c r="AF60" s="379">
        <f t="shared" si="28"/>
        <v>0</v>
      </c>
      <c r="AG60" s="379">
        <f t="shared" si="28"/>
        <v>0</v>
      </c>
      <c r="AH60" s="379">
        <f t="shared" si="28"/>
        <v>0</v>
      </c>
      <c r="AI60" s="379">
        <f t="shared" si="28"/>
        <v>0</v>
      </c>
      <c r="AJ60" s="379">
        <f t="shared" si="28"/>
        <v>0</v>
      </c>
      <c r="AK60" s="379">
        <f t="shared" si="28"/>
        <v>0</v>
      </c>
      <c r="AL60" s="379">
        <f t="shared" si="28"/>
        <v>0</v>
      </c>
      <c r="AM60" s="379">
        <f t="shared" si="28"/>
        <v>0</v>
      </c>
      <c r="AN60" s="379">
        <f t="shared" si="28"/>
        <v>0</v>
      </c>
      <c r="AO60" s="379">
        <f t="shared" si="28"/>
        <v>0</v>
      </c>
      <c r="AP60" s="379">
        <f t="shared" si="28"/>
        <v>0</v>
      </c>
      <c r="AQ60" s="379">
        <f t="shared" si="28"/>
        <v>0</v>
      </c>
      <c r="AR60" s="379">
        <f t="shared" si="28"/>
        <v>0</v>
      </c>
      <c r="AS60" s="379">
        <f t="shared" si="28"/>
        <v>0</v>
      </c>
      <c r="AT60" s="379">
        <f t="shared" si="28"/>
        <v>120</v>
      </c>
      <c r="AU60" s="379">
        <f t="shared" si="28"/>
        <v>0</v>
      </c>
      <c r="AV60" s="379">
        <f t="shared" si="28"/>
        <v>60</v>
      </c>
      <c r="AW60" s="379">
        <f t="shared" si="28"/>
        <v>0</v>
      </c>
      <c r="AX60" s="379">
        <f t="shared" si="28"/>
        <v>0</v>
      </c>
      <c r="AY60" s="379">
        <f t="shared" si="28"/>
        <v>0</v>
      </c>
      <c r="AZ60" s="379">
        <f t="shared" si="28"/>
        <v>0</v>
      </c>
      <c r="BA60" s="379">
        <f t="shared" si="28"/>
        <v>345.59999999999997</v>
      </c>
      <c r="BB60" s="379">
        <f t="shared" si="28"/>
        <v>0</v>
      </c>
      <c r="BC60" s="379">
        <f t="shared" si="28"/>
        <v>0</v>
      </c>
      <c r="BD60" s="379">
        <f t="shared" si="28"/>
        <v>0</v>
      </c>
      <c r="BE60" s="379">
        <f t="shared" si="28"/>
        <v>0</v>
      </c>
      <c r="BF60" s="379">
        <f t="shared" si="28"/>
        <v>0</v>
      </c>
      <c r="BG60" s="379">
        <f t="shared" si="28"/>
        <v>12</v>
      </c>
      <c r="BH60" s="379">
        <f t="shared" si="28"/>
        <v>0</v>
      </c>
      <c r="BI60" s="379">
        <f t="shared" si="28"/>
        <v>0</v>
      </c>
      <c r="BJ60" s="379">
        <f t="shared" si="28"/>
        <v>176.4</v>
      </c>
      <c r="BK60" s="379">
        <f t="shared" si="28"/>
        <v>13.728</v>
      </c>
      <c r="BL60" s="379">
        <f t="shared" si="28"/>
        <v>10.24</v>
      </c>
      <c r="BM60" s="379">
        <f t="shared" si="28"/>
        <v>0</v>
      </c>
      <c r="BN60" s="379">
        <f t="shared" si="28"/>
        <v>0</v>
      </c>
      <c r="BO60" s="379">
        <f t="shared" si="28"/>
        <v>36</v>
      </c>
      <c r="BP60" s="379">
        <f t="shared" si="28"/>
        <v>0</v>
      </c>
      <c r="BQ60" s="379">
        <f t="shared" ref="BQ60:BW60" si="29">BQ58*BQ59</f>
        <v>0</v>
      </c>
      <c r="BR60" s="379">
        <f t="shared" si="29"/>
        <v>0</v>
      </c>
      <c r="BS60" s="379">
        <f t="shared" si="29"/>
        <v>0</v>
      </c>
      <c r="BT60" s="379">
        <f t="shared" si="29"/>
        <v>0</v>
      </c>
      <c r="BU60" s="379">
        <f t="shared" si="29"/>
        <v>0</v>
      </c>
      <c r="BV60" s="379">
        <f>BV58*BV59</f>
        <v>0</v>
      </c>
      <c r="BW60" s="379">
        <f t="shared" si="29"/>
        <v>0</v>
      </c>
      <c r="BX60" s="379">
        <f>BX58*BX59</f>
        <v>96</v>
      </c>
    </row>
    <row r="61" spans="1:76" ht="13.9" hidden="1" customHeight="1">
      <c r="A61" s="572" t="s">
        <v>77</v>
      </c>
      <c r="B61" s="574"/>
      <c r="C61" s="380">
        <f>C60/C57</f>
        <v>61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6" ht="13.9" hidden="1" customHeight="1">
      <c r="A62" s="340"/>
      <c r="B62" s="314">
        <f ca="1">SUMPRODUCT(SIGN(CELL("width",OFFSET(D52,,N(INDEX(COLUMN(D52:BZ52)-COLUMN(D52),))))),D52:BZ52)</f>
        <v>2440</v>
      </c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6" ht="15.75" customHeight="1">
      <c r="A63" s="340"/>
      <c r="B63" s="271" t="s">
        <v>78</v>
      </c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6" ht="15.75" customHeight="1">
      <c r="A64" s="340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340"/>
      <c r="B65" s="271" t="s">
        <v>79</v>
      </c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L5:AB5"/>
    <mergeCell ref="A34:B34"/>
    <mergeCell ref="A28:B28"/>
    <mergeCell ref="A29:B29"/>
    <mergeCell ref="A30:B30"/>
    <mergeCell ref="A31:B31"/>
    <mergeCell ref="A32:B32"/>
    <mergeCell ref="A16:B16"/>
    <mergeCell ref="A17:B17"/>
    <mergeCell ref="A18:B18"/>
    <mergeCell ref="A19:B19"/>
    <mergeCell ref="A33:B33"/>
    <mergeCell ref="A22:B22"/>
    <mergeCell ref="A20:B20"/>
    <mergeCell ref="A21:B21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0"/>
  <sheetViews>
    <sheetView topLeftCell="A2" zoomScale="80" zoomScaleNormal="80" workbookViewId="0">
      <selection activeCell="AF18" sqref="AF18"/>
    </sheetView>
  </sheetViews>
  <sheetFormatPr defaultColWidth="12.625" defaultRowHeight="15" customHeight="1"/>
  <cols>
    <col min="1" max="1" width="24.125" style="314" customWidth="1"/>
    <col min="2" max="2" width="3.75" style="314" customWidth="1"/>
    <col min="3" max="3" width="9" style="314" customWidth="1"/>
    <col min="4" max="4" width="4.25" style="314" hidden="1" customWidth="1"/>
    <col min="5" max="5" width="7.375" style="314" bestFit="1" customWidth="1"/>
    <col min="6" max="6" width="4.25" style="314" hidden="1" customWidth="1"/>
    <col min="7" max="7" width="8.125" style="314" customWidth="1"/>
    <col min="8" max="9" width="4.5" style="314" hidden="1" customWidth="1"/>
    <col min="10" max="10" width="8.125" style="314" customWidth="1"/>
    <col min="11" max="11" width="4.25" style="314" hidden="1" customWidth="1"/>
    <col min="12" max="12" width="8.25" style="314" customWidth="1"/>
    <col min="13" max="13" width="7.375" style="314" bestFit="1" customWidth="1"/>
    <col min="14" max="14" width="7.375" style="314" customWidth="1"/>
    <col min="15" max="15" width="4.5" style="314" hidden="1" customWidth="1"/>
    <col min="16" max="16" width="8.375" style="314" bestFit="1" customWidth="1"/>
    <col min="17" max="17" width="4.25" style="314" hidden="1" customWidth="1"/>
    <col min="18" max="18" width="4.5" style="314" hidden="1" customWidth="1"/>
    <col min="19" max="19" width="4.25" style="314" hidden="1" customWidth="1"/>
    <col min="20" max="23" width="4.5" style="314" hidden="1" customWidth="1"/>
    <col min="24" max="28" width="4.25" style="314" hidden="1" customWidth="1"/>
    <col min="29" max="31" width="4.5" style="314" hidden="1" customWidth="1"/>
    <col min="32" max="32" width="8.125" style="314" customWidth="1"/>
    <col min="33" max="41" width="4.25" style="314" hidden="1" customWidth="1"/>
    <col min="42" max="44" width="4.5" style="314" hidden="1" customWidth="1"/>
    <col min="45" max="45" width="4.25" style="314" hidden="1" customWidth="1"/>
    <col min="46" max="46" width="8.125" style="314" customWidth="1"/>
    <col min="47" max="48" width="4.25" style="314" hidden="1" customWidth="1"/>
    <col min="49" max="49" width="4.5" style="314" hidden="1" customWidth="1"/>
    <col min="50" max="50" width="8.125" style="314" customWidth="1"/>
    <col min="51" max="51" width="9" style="314" customWidth="1"/>
    <col min="52" max="52" width="4.5" style="314" hidden="1" customWidth="1"/>
    <col min="53" max="53" width="9" style="314" customWidth="1"/>
    <col min="54" max="58" width="4.5" style="314" hidden="1" customWidth="1"/>
    <col min="59" max="61" width="4.25" style="314" hidden="1" customWidth="1"/>
    <col min="62" max="62" width="8.125" style="314" customWidth="1"/>
    <col min="63" max="64" width="7.125" style="314" customWidth="1"/>
    <col min="65" max="66" width="4.25" style="314" hidden="1" customWidth="1"/>
    <col min="67" max="67" width="7.75" style="314" bestFit="1" customWidth="1"/>
    <col min="68" max="68" width="8.375" style="314" hidden="1" customWidth="1"/>
    <col min="69" max="69" width="8.625" style="314" bestFit="1" customWidth="1"/>
    <col min="70" max="72" width="8.375" style="314" hidden="1" customWidth="1"/>
    <col min="73" max="73" width="8.375" style="314" customWidth="1"/>
    <col min="74" max="74" width="7.375" style="314" customWidth="1"/>
    <col min="75" max="75" width="3.875" style="314" hidden="1" customWidth="1"/>
    <col min="76" max="76" width="8.125" style="314" customWidth="1"/>
    <col min="77" max="77" width="4.5" style="314" hidden="1" customWidth="1"/>
    <col min="78" max="78" width="7.75" style="314" customWidth="1"/>
    <col min="79" max="79" width="7.625" style="314" customWidth="1"/>
    <col min="80" max="16384" width="12.625" style="314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Q2" s="315"/>
      <c r="BR2" s="315"/>
      <c r="BS2" s="315"/>
      <c r="BT2" s="315"/>
      <c r="BU2" s="315"/>
      <c r="BV2" s="315"/>
      <c r="BW2" s="315"/>
    </row>
    <row r="3" spans="1:79" ht="15.75"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Q3" s="315"/>
      <c r="BR3" s="315"/>
      <c r="BS3" s="315"/>
      <c r="BT3" s="315"/>
      <c r="BU3" s="315"/>
      <c r="BV3" s="315"/>
      <c r="BW3" s="315"/>
    </row>
    <row r="4" spans="1:79" ht="15.75">
      <c r="B4" s="316">
        <v>10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</row>
    <row r="5" spans="1:79" ht="23.25">
      <c r="A5" s="317" t="s">
        <v>395</v>
      </c>
      <c r="B5" s="315"/>
      <c r="C5" s="315"/>
      <c r="D5" s="315"/>
      <c r="E5" s="315"/>
      <c r="F5" s="315"/>
      <c r="G5" s="315"/>
      <c r="H5" s="315"/>
      <c r="I5" s="315"/>
      <c r="J5" s="315"/>
      <c r="K5" s="318"/>
      <c r="L5" s="607" t="str">
        <f>VLOOKUP(B4,Общее_количество_учащихся,2,FALSE)</f>
        <v>Среда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D5" s="319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</row>
    <row r="7" spans="1:79" ht="143.44999999999999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</row>
    <row r="8" spans="1:79">
      <c r="A8" s="575" t="s">
        <v>383</v>
      </c>
      <c r="B8" s="588"/>
      <c r="C8" s="324"/>
      <c r="D8" s="325"/>
      <c r="E8" s="325">
        <v>1</v>
      </c>
      <c r="F8" s="325"/>
      <c r="G8" s="325"/>
      <c r="H8" s="325"/>
      <c r="I8" s="325"/>
      <c r="J8" s="325">
        <v>52</v>
      </c>
      <c r="K8" s="325"/>
      <c r="L8" s="325">
        <v>0.5</v>
      </c>
      <c r="M8" s="325"/>
      <c r="N8" s="325">
        <v>3</v>
      </c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>
        <v>5</v>
      </c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326"/>
      <c r="BZ8" s="326"/>
    </row>
    <row r="9" spans="1:79">
      <c r="A9" s="575" t="s">
        <v>384</v>
      </c>
      <c r="B9" s="588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>
        <v>8</v>
      </c>
      <c r="AY9" s="325"/>
      <c r="AZ9" s="325"/>
      <c r="BA9" s="325"/>
      <c r="BB9" s="325"/>
      <c r="BC9" s="325"/>
      <c r="BD9" s="325"/>
      <c r="BE9" s="325"/>
      <c r="BF9" s="325"/>
      <c r="BG9" s="325"/>
      <c r="BH9" s="325"/>
      <c r="BI9" s="325"/>
      <c r="BJ9" s="325"/>
      <c r="BK9" s="325"/>
      <c r="BL9" s="325">
        <v>49</v>
      </c>
      <c r="BM9" s="325"/>
      <c r="BN9" s="325"/>
      <c r="BO9" s="325"/>
      <c r="BP9" s="325"/>
      <c r="BQ9" s="325"/>
      <c r="BR9" s="325"/>
      <c r="BS9" s="325"/>
      <c r="BT9" s="325"/>
      <c r="BU9" s="325"/>
      <c r="BV9" s="325">
        <v>34</v>
      </c>
      <c r="BW9" s="325"/>
      <c r="BX9" s="325"/>
      <c r="BY9" s="326"/>
      <c r="BZ9" s="326"/>
    </row>
    <row r="10" spans="1:79">
      <c r="A10" s="575" t="s">
        <v>363</v>
      </c>
      <c r="B10" s="588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>
        <v>10</v>
      </c>
      <c r="N10" s="325"/>
      <c r="O10" s="325"/>
      <c r="P10" s="325">
        <v>1</v>
      </c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  <c r="AU10" s="325"/>
      <c r="AV10" s="325"/>
      <c r="AW10" s="325"/>
      <c r="AX10" s="325"/>
      <c r="AY10" s="325"/>
      <c r="AZ10" s="325"/>
      <c r="BA10" s="325"/>
      <c r="BB10" s="325"/>
      <c r="BC10" s="325"/>
      <c r="BD10" s="325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5"/>
      <c r="BR10" s="325"/>
      <c r="BS10" s="325"/>
      <c r="BT10" s="325"/>
      <c r="BU10" s="325"/>
      <c r="BV10" s="325"/>
      <c r="BW10" s="325"/>
      <c r="BX10" s="325"/>
      <c r="BY10" s="326"/>
      <c r="BZ10" s="326"/>
    </row>
    <row r="11" spans="1:79">
      <c r="A11" s="590" t="s">
        <v>61</v>
      </c>
      <c r="B11" s="588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5"/>
      <c r="BX11" s="325">
        <v>60</v>
      </c>
      <c r="BY11" s="326"/>
      <c r="BZ11" s="326"/>
    </row>
    <row r="12" spans="1:79">
      <c r="A12" s="575" t="s">
        <v>385</v>
      </c>
      <c r="B12" s="588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5"/>
      <c r="AI12" s="325"/>
      <c r="AJ12" s="325"/>
      <c r="AK12" s="325"/>
      <c r="AL12" s="325"/>
      <c r="AM12" s="325"/>
      <c r="AN12" s="325"/>
      <c r="AO12" s="325"/>
      <c r="AP12" s="325"/>
      <c r="AQ12" s="325"/>
      <c r="AR12" s="325"/>
      <c r="AS12" s="325"/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D12" s="325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  <c r="BQ12" s="325"/>
      <c r="BR12" s="325"/>
      <c r="BS12" s="325"/>
      <c r="BT12" s="325"/>
      <c r="BU12" s="325"/>
      <c r="BV12" s="325"/>
      <c r="BW12" s="325"/>
      <c r="BX12" s="325"/>
      <c r="BY12" s="326"/>
      <c r="BZ12" s="326">
        <v>2</v>
      </c>
    </row>
    <row r="13" spans="1:79">
      <c r="A13" s="575" t="s">
        <v>373</v>
      </c>
      <c r="B13" s="588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5"/>
      <c r="AI13" s="325"/>
      <c r="AJ13" s="325"/>
      <c r="AK13" s="325"/>
      <c r="AL13" s="325"/>
      <c r="AM13" s="325"/>
      <c r="AN13" s="325"/>
      <c r="AO13" s="325"/>
      <c r="AP13" s="325"/>
      <c r="AQ13" s="325"/>
      <c r="AR13" s="325"/>
      <c r="AS13" s="325"/>
      <c r="AT13" s="325"/>
      <c r="AU13" s="325"/>
      <c r="AV13" s="325"/>
      <c r="AW13" s="325"/>
      <c r="AX13" s="325"/>
      <c r="AY13" s="325"/>
      <c r="AZ13" s="325"/>
      <c r="BA13" s="325"/>
      <c r="BB13" s="325"/>
      <c r="BC13" s="325"/>
      <c r="BD13" s="325"/>
      <c r="BE13" s="325"/>
      <c r="BF13" s="325"/>
      <c r="BG13" s="325"/>
      <c r="BH13" s="325"/>
      <c r="BI13" s="325"/>
      <c r="BJ13" s="325"/>
      <c r="BK13" s="325"/>
      <c r="BL13" s="325"/>
      <c r="BM13" s="325"/>
      <c r="BN13" s="325"/>
      <c r="BO13" s="325"/>
      <c r="BP13" s="325"/>
      <c r="BQ13" s="325"/>
      <c r="BR13" s="325"/>
      <c r="BS13" s="325"/>
      <c r="BT13" s="325"/>
      <c r="BU13" s="325">
        <v>60</v>
      </c>
      <c r="BV13" s="325"/>
      <c r="BW13" s="325"/>
      <c r="BX13" s="325"/>
      <c r="BY13" s="326"/>
      <c r="BZ13" s="326"/>
    </row>
    <row r="14" spans="1:79">
      <c r="A14" s="594" t="s">
        <v>386</v>
      </c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</row>
    <row r="15" spans="1:79" hidden="1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idden="1">
      <c r="A16" s="595"/>
      <c r="B16" s="588"/>
      <c r="C16" s="326"/>
      <c r="D16" s="326">
        <f t="shared" ref="D16:BZ16" si="0">SUM(D8:D15)</f>
        <v>0</v>
      </c>
      <c r="E16" s="326">
        <f t="shared" si="0"/>
        <v>1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52</v>
      </c>
      <c r="K16" s="326">
        <f t="shared" si="0"/>
        <v>0</v>
      </c>
      <c r="L16" s="326">
        <f t="shared" si="0"/>
        <v>0.5</v>
      </c>
      <c r="M16" s="326">
        <f t="shared" si="0"/>
        <v>10</v>
      </c>
      <c r="N16" s="326">
        <f t="shared" si="0"/>
        <v>3</v>
      </c>
      <c r="O16" s="326">
        <f t="shared" si="0"/>
        <v>0</v>
      </c>
      <c r="P16" s="326">
        <f t="shared" si="0"/>
        <v>1</v>
      </c>
      <c r="Q16" s="326">
        <f t="shared" si="0"/>
        <v>0</v>
      </c>
      <c r="R16" s="326">
        <f t="shared" si="0"/>
        <v>0</v>
      </c>
      <c r="S16" s="326">
        <f t="shared" si="0"/>
        <v>0</v>
      </c>
      <c r="T16" s="326">
        <f t="shared" si="0"/>
        <v>0</v>
      </c>
      <c r="U16" s="326">
        <f t="shared" si="0"/>
        <v>0</v>
      </c>
      <c r="V16" s="326">
        <f t="shared" si="0"/>
        <v>0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0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5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8</v>
      </c>
      <c r="AY16" s="326">
        <f t="shared" si="0"/>
        <v>0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0</v>
      </c>
      <c r="BK16" s="326">
        <f t="shared" si="0"/>
        <v>0</v>
      </c>
      <c r="BL16" s="326">
        <f t="shared" si="0"/>
        <v>49</v>
      </c>
      <c r="BM16" s="326">
        <f t="shared" si="0"/>
        <v>0</v>
      </c>
      <c r="BN16" s="326">
        <f t="shared" si="0"/>
        <v>0</v>
      </c>
      <c r="BO16" s="326">
        <f t="shared" si="0"/>
        <v>0</v>
      </c>
      <c r="BP16" s="326">
        <f t="shared" si="0"/>
        <v>0</v>
      </c>
      <c r="BQ16" s="326">
        <f t="shared" si="0"/>
        <v>0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60</v>
      </c>
      <c r="BV16" s="326">
        <f t="shared" si="0"/>
        <v>34</v>
      </c>
      <c r="BW16" s="326">
        <f t="shared" si="0"/>
        <v>0</v>
      </c>
      <c r="BX16" s="326">
        <f t="shared" si="0"/>
        <v>60</v>
      </c>
      <c r="BY16" s="326">
        <f t="shared" si="0"/>
        <v>0</v>
      </c>
      <c r="BZ16" s="326">
        <f t="shared" si="0"/>
        <v>2</v>
      </c>
    </row>
    <row r="17" spans="1:79" hidden="1">
      <c r="A17" s="600" t="s">
        <v>74</v>
      </c>
      <c r="B17" s="588"/>
      <c r="C17" s="332">
        <f>C18</f>
        <v>90</v>
      </c>
      <c r="D17" s="332">
        <f t="shared" ref="D17:BO17" si="1">C17</f>
        <v>90</v>
      </c>
      <c r="E17" s="332">
        <f t="shared" si="1"/>
        <v>90</v>
      </c>
      <c r="F17" s="332">
        <f t="shared" si="1"/>
        <v>90</v>
      </c>
      <c r="G17" s="332">
        <f t="shared" si="1"/>
        <v>90</v>
      </c>
      <c r="H17" s="332">
        <f t="shared" si="1"/>
        <v>90</v>
      </c>
      <c r="I17" s="332">
        <f t="shared" si="1"/>
        <v>90</v>
      </c>
      <c r="J17" s="332">
        <f t="shared" si="1"/>
        <v>90</v>
      </c>
      <c r="K17" s="332">
        <f t="shared" si="1"/>
        <v>90</v>
      </c>
      <c r="L17" s="332">
        <f t="shared" si="1"/>
        <v>90</v>
      </c>
      <c r="M17" s="332">
        <f t="shared" si="1"/>
        <v>90</v>
      </c>
      <c r="N17" s="332">
        <f t="shared" si="1"/>
        <v>90</v>
      </c>
      <c r="O17" s="332">
        <f t="shared" si="1"/>
        <v>90</v>
      </c>
      <c r="P17" s="332">
        <f t="shared" si="1"/>
        <v>90</v>
      </c>
      <c r="Q17" s="332">
        <f t="shared" si="1"/>
        <v>90</v>
      </c>
      <c r="R17" s="332">
        <f t="shared" si="1"/>
        <v>90</v>
      </c>
      <c r="S17" s="332">
        <f t="shared" si="1"/>
        <v>90</v>
      </c>
      <c r="T17" s="332">
        <f t="shared" si="1"/>
        <v>90</v>
      </c>
      <c r="U17" s="332">
        <f t="shared" si="1"/>
        <v>90</v>
      </c>
      <c r="V17" s="332">
        <f t="shared" si="1"/>
        <v>90</v>
      </c>
      <c r="W17" s="332">
        <f t="shared" si="1"/>
        <v>90</v>
      </c>
      <c r="X17" s="332">
        <f t="shared" si="1"/>
        <v>90</v>
      </c>
      <c r="Y17" s="332">
        <f t="shared" si="1"/>
        <v>90</v>
      </c>
      <c r="Z17" s="332">
        <f t="shared" si="1"/>
        <v>90</v>
      </c>
      <c r="AA17" s="332">
        <f t="shared" si="1"/>
        <v>90</v>
      </c>
      <c r="AB17" s="332">
        <f t="shared" si="1"/>
        <v>90</v>
      </c>
      <c r="AC17" s="332">
        <f t="shared" si="1"/>
        <v>90</v>
      </c>
      <c r="AD17" s="332">
        <f t="shared" si="1"/>
        <v>90</v>
      </c>
      <c r="AE17" s="332">
        <f t="shared" si="1"/>
        <v>90</v>
      </c>
      <c r="AF17" s="332">
        <f t="shared" si="1"/>
        <v>90</v>
      </c>
      <c r="AG17" s="332">
        <f t="shared" si="1"/>
        <v>90</v>
      </c>
      <c r="AH17" s="332">
        <f t="shared" si="1"/>
        <v>90</v>
      </c>
      <c r="AI17" s="332">
        <f t="shared" si="1"/>
        <v>90</v>
      </c>
      <c r="AJ17" s="332">
        <f t="shared" si="1"/>
        <v>90</v>
      </c>
      <c r="AK17" s="332">
        <f t="shared" si="1"/>
        <v>90</v>
      </c>
      <c r="AL17" s="332">
        <f t="shared" si="1"/>
        <v>90</v>
      </c>
      <c r="AM17" s="332">
        <f t="shared" si="1"/>
        <v>90</v>
      </c>
      <c r="AN17" s="332">
        <f t="shared" si="1"/>
        <v>90</v>
      </c>
      <c r="AO17" s="332">
        <f t="shared" si="1"/>
        <v>90</v>
      </c>
      <c r="AP17" s="332">
        <f t="shared" si="1"/>
        <v>90</v>
      </c>
      <c r="AQ17" s="332">
        <f t="shared" si="1"/>
        <v>90</v>
      </c>
      <c r="AR17" s="332">
        <f t="shared" si="1"/>
        <v>90</v>
      </c>
      <c r="AS17" s="332">
        <f t="shared" si="1"/>
        <v>90</v>
      </c>
      <c r="AT17" s="332">
        <f t="shared" si="1"/>
        <v>90</v>
      </c>
      <c r="AU17" s="332">
        <f t="shared" si="1"/>
        <v>90</v>
      </c>
      <c r="AV17" s="332">
        <f t="shared" si="1"/>
        <v>90</v>
      </c>
      <c r="AW17" s="332">
        <f t="shared" si="1"/>
        <v>90</v>
      </c>
      <c r="AX17" s="332">
        <f t="shared" si="1"/>
        <v>90</v>
      </c>
      <c r="AY17" s="332">
        <f t="shared" si="1"/>
        <v>90</v>
      </c>
      <c r="AZ17" s="332">
        <f t="shared" si="1"/>
        <v>90</v>
      </c>
      <c r="BA17" s="332">
        <f t="shared" si="1"/>
        <v>90</v>
      </c>
      <c r="BB17" s="332">
        <f t="shared" si="1"/>
        <v>90</v>
      </c>
      <c r="BC17" s="332">
        <f t="shared" si="1"/>
        <v>90</v>
      </c>
      <c r="BD17" s="332">
        <f t="shared" si="1"/>
        <v>90</v>
      </c>
      <c r="BE17" s="332">
        <f t="shared" si="1"/>
        <v>90</v>
      </c>
      <c r="BF17" s="332">
        <f t="shared" si="1"/>
        <v>90</v>
      </c>
      <c r="BG17" s="332">
        <f t="shared" si="1"/>
        <v>90</v>
      </c>
      <c r="BH17" s="332">
        <f t="shared" si="1"/>
        <v>90</v>
      </c>
      <c r="BI17" s="332">
        <f t="shared" si="1"/>
        <v>90</v>
      </c>
      <c r="BJ17" s="332">
        <f t="shared" si="1"/>
        <v>90</v>
      </c>
      <c r="BK17" s="332">
        <f t="shared" si="1"/>
        <v>90</v>
      </c>
      <c r="BL17" s="332">
        <f t="shared" si="1"/>
        <v>90</v>
      </c>
      <c r="BM17" s="332">
        <f t="shared" si="1"/>
        <v>90</v>
      </c>
      <c r="BN17" s="332">
        <f t="shared" si="1"/>
        <v>90</v>
      </c>
      <c r="BO17" s="332">
        <f t="shared" si="1"/>
        <v>90</v>
      </c>
      <c r="BP17" s="332">
        <f t="shared" ref="BP17:BZ17" si="2">BO17</f>
        <v>90</v>
      </c>
      <c r="BQ17" s="332">
        <f t="shared" si="2"/>
        <v>90</v>
      </c>
      <c r="BR17" s="332">
        <f t="shared" si="2"/>
        <v>90</v>
      </c>
      <c r="BS17" s="332">
        <f t="shared" si="2"/>
        <v>90</v>
      </c>
      <c r="BT17" s="332">
        <f t="shared" si="2"/>
        <v>90</v>
      </c>
      <c r="BU17" s="332">
        <f t="shared" si="2"/>
        <v>90</v>
      </c>
      <c r="BV17" s="332">
        <f t="shared" si="2"/>
        <v>90</v>
      </c>
      <c r="BW17" s="332">
        <f t="shared" si="2"/>
        <v>90</v>
      </c>
      <c r="BX17" s="332">
        <f t="shared" si="2"/>
        <v>90</v>
      </c>
      <c r="BY17" s="332">
        <f t="shared" si="2"/>
        <v>90</v>
      </c>
      <c r="BZ17" s="332">
        <f t="shared" si="2"/>
        <v>90</v>
      </c>
    </row>
    <row r="18" spans="1:79" ht="20.25" thickBot="1">
      <c r="A18" s="593" t="s">
        <v>74</v>
      </c>
      <c r="B18" s="588"/>
      <c r="C18" s="333">
        <f>VLOOKUP(B4, завтрак_факт,3,FALSE)</f>
        <v>90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588"/>
      <c r="C19" s="334"/>
      <c r="D19" s="127">
        <f t="shared" ref="D19" si="3">D16*D17/1000</f>
        <v>0</v>
      </c>
      <c r="E19" s="127">
        <f>E16*E17</f>
        <v>90</v>
      </c>
      <c r="F19" s="122">
        <f t="shared" ref="F19:G19" si="4">F16*F17</f>
        <v>0</v>
      </c>
      <c r="G19" s="122">
        <f t="shared" si="4"/>
        <v>0</v>
      </c>
      <c r="H19" s="122">
        <f t="shared" ref="H19:BY19" si="5">H16*H17/1000</f>
        <v>0</v>
      </c>
      <c r="I19" s="122">
        <f t="shared" si="5"/>
        <v>0</v>
      </c>
      <c r="J19" s="122">
        <f t="shared" si="5"/>
        <v>4.68</v>
      </c>
      <c r="K19" s="122">
        <f t="shared" si="5"/>
        <v>0</v>
      </c>
      <c r="L19" s="122">
        <f t="shared" si="5"/>
        <v>4.4999999999999998E-2</v>
      </c>
      <c r="M19" s="122">
        <f t="shared" si="5"/>
        <v>0.9</v>
      </c>
      <c r="N19" s="122">
        <f t="shared" si="5"/>
        <v>0.27</v>
      </c>
      <c r="O19" s="122">
        <f t="shared" si="5"/>
        <v>0</v>
      </c>
      <c r="P19" s="122">
        <f t="shared" si="5"/>
        <v>0.09</v>
      </c>
      <c r="Q19" s="122">
        <f t="shared" si="5"/>
        <v>0</v>
      </c>
      <c r="R19" s="122">
        <f t="shared" si="5"/>
        <v>0</v>
      </c>
      <c r="S19" s="122">
        <f t="shared" si="5"/>
        <v>0</v>
      </c>
      <c r="T19" s="122">
        <f t="shared" si="5"/>
        <v>0</v>
      </c>
      <c r="U19" s="122">
        <f t="shared" si="5"/>
        <v>0</v>
      </c>
      <c r="V19" s="122">
        <f t="shared" si="5"/>
        <v>0</v>
      </c>
      <c r="W19" s="122">
        <f t="shared" si="5"/>
        <v>0</v>
      </c>
      <c r="X19" s="122">
        <f t="shared" si="5"/>
        <v>0</v>
      </c>
      <c r="Y19" s="122">
        <f t="shared" si="5"/>
        <v>0</v>
      </c>
      <c r="Z19" s="122">
        <f t="shared" si="5"/>
        <v>0</v>
      </c>
      <c r="AA19" s="122">
        <f t="shared" si="5"/>
        <v>0</v>
      </c>
      <c r="AB19" s="122">
        <f t="shared" si="5"/>
        <v>0</v>
      </c>
      <c r="AC19" s="122">
        <f t="shared" si="5"/>
        <v>0</v>
      </c>
      <c r="AD19" s="122">
        <f t="shared" si="5"/>
        <v>0</v>
      </c>
      <c r="AE19" s="122">
        <f t="shared" si="5"/>
        <v>0</v>
      </c>
      <c r="AF19" s="122">
        <f t="shared" si="5"/>
        <v>0</v>
      </c>
      <c r="AG19" s="122">
        <f t="shared" si="5"/>
        <v>0</v>
      </c>
      <c r="AH19" s="122">
        <f t="shared" si="5"/>
        <v>0</v>
      </c>
      <c r="AI19" s="122">
        <f t="shared" si="5"/>
        <v>0</v>
      </c>
      <c r="AJ19" s="122">
        <f t="shared" si="5"/>
        <v>0</v>
      </c>
      <c r="AK19" s="122">
        <f t="shared" si="5"/>
        <v>0</v>
      </c>
      <c r="AL19" s="122">
        <f t="shared" si="5"/>
        <v>0</v>
      </c>
      <c r="AM19" s="122">
        <f t="shared" si="5"/>
        <v>0</v>
      </c>
      <c r="AN19" s="122">
        <f t="shared" si="5"/>
        <v>0</v>
      </c>
      <c r="AO19" s="122">
        <f t="shared" si="5"/>
        <v>0</v>
      </c>
      <c r="AP19" s="122">
        <f t="shared" si="5"/>
        <v>0</v>
      </c>
      <c r="AQ19" s="122">
        <f t="shared" si="5"/>
        <v>0</v>
      </c>
      <c r="AR19" s="122">
        <f t="shared" si="5"/>
        <v>0</v>
      </c>
      <c r="AS19" s="122">
        <f t="shared" si="5"/>
        <v>0</v>
      </c>
      <c r="AT19" s="122">
        <f t="shared" si="5"/>
        <v>0.45</v>
      </c>
      <c r="AU19" s="122">
        <f t="shared" si="5"/>
        <v>0</v>
      </c>
      <c r="AV19" s="122">
        <f t="shared" si="5"/>
        <v>0</v>
      </c>
      <c r="AW19" s="122">
        <f t="shared" si="5"/>
        <v>0</v>
      </c>
      <c r="AX19" s="122">
        <f t="shared" si="5"/>
        <v>0.72</v>
      </c>
      <c r="AY19" s="122">
        <f t="shared" si="5"/>
        <v>0</v>
      </c>
      <c r="AZ19" s="122">
        <f t="shared" si="5"/>
        <v>0</v>
      </c>
      <c r="BA19" s="122">
        <f t="shared" si="5"/>
        <v>0</v>
      </c>
      <c r="BB19" s="122">
        <f t="shared" si="5"/>
        <v>0</v>
      </c>
      <c r="BC19" s="122">
        <f t="shared" si="5"/>
        <v>0</v>
      </c>
      <c r="BD19" s="122">
        <f t="shared" si="5"/>
        <v>0</v>
      </c>
      <c r="BE19" s="122">
        <f t="shared" si="5"/>
        <v>0</v>
      </c>
      <c r="BF19" s="122">
        <f t="shared" si="5"/>
        <v>0</v>
      </c>
      <c r="BG19" s="122">
        <f t="shared" si="5"/>
        <v>0</v>
      </c>
      <c r="BH19" s="122">
        <f t="shared" si="5"/>
        <v>0</v>
      </c>
      <c r="BI19" s="122">
        <f t="shared" si="5"/>
        <v>0</v>
      </c>
      <c r="BJ19" s="122">
        <f t="shared" si="5"/>
        <v>0</v>
      </c>
      <c r="BK19" s="122">
        <f t="shared" si="5"/>
        <v>0</v>
      </c>
      <c r="BL19" s="122">
        <f t="shared" si="5"/>
        <v>4.41</v>
      </c>
      <c r="BM19" s="122">
        <f t="shared" si="5"/>
        <v>0</v>
      </c>
      <c r="BN19" s="122">
        <f t="shared" si="5"/>
        <v>0</v>
      </c>
      <c r="BO19" s="122">
        <f t="shared" si="5"/>
        <v>0</v>
      </c>
      <c r="BP19" s="122">
        <f t="shared" si="5"/>
        <v>0</v>
      </c>
      <c r="BQ19" s="122">
        <f t="shared" si="5"/>
        <v>0</v>
      </c>
      <c r="BR19" s="122">
        <f t="shared" si="5"/>
        <v>0</v>
      </c>
      <c r="BS19" s="122">
        <f t="shared" si="5"/>
        <v>0</v>
      </c>
      <c r="BT19" s="122">
        <f t="shared" si="5"/>
        <v>0</v>
      </c>
      <c r="BU19" s="122">
        <f t="shared" si="5"/>
        <v>5.4</v>
      </c>
      <c r="BV19" s="122">
        <f t="shared" si="5"/>
        <v>3.06</v>
      </c>
      <c r="BW19" s="122">
        <f t="shared" si="5"/>
        <v>0</v>
      </c>
      <c r="BX19" s="122">
        <f t="shared" si="5"/>
        <v>5.4</v>
      </c>
      <c r="BY19" s="127">
        <f t="shared" si="5"/>
        <v>0</v>
      </c>
      <c r="BZ19" s="127">
        <f>BZ16*BZ17</f>
        <v>180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5490</v>
      </c>
      <c r="D21" s="337">
        <f t="shared" ref="D21:BZ21" si="6">D19*D20</f>
        <v>0</v>
      </c>
      <c r="E21" s="337">
        <f t="shared" si="6"/>
        <v>1890</v>
      </c>
      <c r="F21" s="122">
        <f t="shared" si="6"/>
        <v>0</v>
      </c>
      <c r="G21" s="122">
        <f t="shared" si="6"/>
        <v>0</v>
      </c>
      <c r="H21" s="122">
        <f t="shared" si="6"/>
        <v>0</v>
      </c>
      <c r="I21" s="122">
        <f t="shared" si="6"/>
        <v>0</v>
      </c>
      <c r="J21" s="122">
        <f t="shared" si="6"/>
        <v>397.79999999999995</v>
      </c>
      <c r="K21" s="122">
        <f t="shared" si="6"/>
        <v>0</v>
      </c>
      <c r="L21" s="122">
        <f t="shared" si="6"/>
        <v>6.3</v>
      </c>
      <c r="M21" s="122">
        <f t="shared" si="6"/>
        <v>50.4</v>
      </c>
      <c r="N21" s="122">
        <f t="shared" si="6"/>
        <v>2.7</v>
      </c>
      <c r="O21" s="122">
        <f t="shared" si="6"/>
        <v>0</v>
      </c>
      <c r="P21" s="122">
        <f t="shared" si="6"/>
        <v>63</v>
      </c>
      <c r="Q21" s="122">
        <f t="shared" si="6"/>
        <v>0</v>
      </c>
      <c r="R21" s="122">
        <f t="shared" si="6"/>
        <v>0</v>
      </c>
      <c r="S21" s="122">
        <f t="shared" si="6"/>
        <v>0</v>
      </c>
      <c r="T21" s="122">
        <f t="shared" si="6"/>
        <v>0</v>
      </c>
      <c r="U21" s="122">
        <f t="shared" si="6"/>
        <v>0</v>
      </c>
      <c r="V21" s="122">
        <f t="shared" si="6"/>
        <v>0</v>
      </c>
      <c r="W21" s="122">
        <f t="shared" si="6"/>
        <v>0</v>
      </c>
      <c r="X21" s="122">
        <f t="shared" si="6"/>
        <v>0</v>
      </c>
      <c r="Y21" s="122">
        <f t="shared" si="6"/>
        <v>0</v>
      </c>
      <c r="Z21" s="122">
        <f t="shared" si="6"/>
        <v>0</v>
      </c>
      <c r="AA21" s="122">
        <f t="shared" si="6"/>
        <v>0</v>
      </c>
      <c r="AB21" s="122">
        <f t="shared" si="6"/>
        <v>0</v>
      </c>
      <c r="AC21" s="122">
        <f t="shared" si="6"/>
        <v>0</v>
      </c>
      <c r="AD21" s="122">
        <f t="shared" si="6"/>
        <v>0</v>
      </c>
      <c r="AE21" s="122">
        <f t="shared" si="6"/>
        <v>0</v>
      </c>
      <c r="AF21" s="122">
        <f t="shared" si="6"/>
        <v>0</v>
      </c>
      <c r="AG21" s="122">
        <f t="shared" si="6"/>
        <v>0</v>
      </c>
      <c r="AH21" s="122">
        <f t="shared" si="6"/>
        <v>0</v>
      </c>
      <c r="AI21" s="122">
        <f t="shared" si="6"/>
        <v>0</v>
      </c>
      <c r="AJ21" s="122">
        <f t="shared" si="6"/>
        <v>0</v>
      </c>
      <c r="AK21" s="122">
        <f t="shared" si="6"/>
        <v>0</v>
      </c>
      <c r="AL21" s="122">
        <f t="shared" si="6"/>
        <v>0</v>
      </c>
      <c r="AM21" s="122">
        <f t="shared" si="6"/>
        <v>0</v>
      </c>
      <c r="AN21" s="122">
        <f t="shared" si="6"/>
        <v>0</v>
      </c>
      <c r="AO21" s="122">
        <f t="shared" si="6"/>
        <v>0</v>
      </c>
      <c r="AP21" s="122">
        <f t="shared" si="6"/>
        <v>0</v>
      </c>
      <c r="AQ21" s="122">
        <f t="shared" si="6"/>
        <v>0</v>
      </c>
      <c r="AR21" s="122">
        <f t="shared" si="6"/>
        <v>0</v>
      </c>
      <c r="AS21" s="122">
        <f t="shared" si="6"/>
        <v>0</v>
      </c>
      <c r="AT21" s="122">
        <f t="shared" si="6"/>
        <v>270</v>
      </c>
      <c r="AU21" s="122">
        <f t="shared" si="6"/>
        <v>0</v>
      </c>
      <c r="AV21" s="122">
        <f t="shared" si="6"/>
        <v>0</v>
      </c>
      <c r="AW21" s="122">
        <f t="shared" si="6"/>
        <v>0</v>
      </c>
      <c r="AX21" s="122">
        <f t="shared" si="6"/>
        <v>197.28</v>
      </c>
      <c r="AY21" s="122">
        <f t="shared" si="6"/>
        <v>0</v>
      </c>
      <c r="AZ21" s="122">
        <f t="shared" si="6"/>
        <v>0</v>
      </c>
      <c r="BA21" s="122">
        <f t="shared" si="6"/>
        <v>0</v>
      </c>
      <c r="BB21" s="122">
        <f t="shared" si="6"/>
        <v>0</v>
      </c>
      <c r="BC21" s="122">
        <f t="shared" si="6"/>
        <v>0</v>
      </c>
      <c r="BD21" s="122">
        <f t="shared" si="6"/>
        <v>0</v>
      </c>
      <c r="BE21" s="122">
        <f t="shared" si="6"/>
        <v>0</v>
      </c>
      <c r="BF21" s="122">
        <f t="shared" si="6"/>
        <v>0</v>
      </c>
      <c r="BG21" s="122">
        <f t="shared" si="6"/>
        <v>0</v>
      </c>
      <c r="BH21" s="122">
        <f t="shared" si="6"/>
        <v>0</v>
      </c>
      <c r="BI21" s="122">
        <f t="shared" si="6"/>
        <v>0</v>
      </c>
      <c r="BJ21" s="122">
        <f t="shared" si="6"/>
        <v>0</v>
      </c>
      <c r="BK21" s="122">
        <f t="shared" si="6"/>
        <v>0</v>
      </c>
      <c r="BL21" s="122">
        <f t="shared" si="6"/>
        <v>141.12</v>
      </c>
      <c r="BM21" s="122">
        <f t="shared" si="6"/>
        <v>0</v>
      </c>
      <c r="BN21" s="122">
        <f t="shared" si="6"/>
        <v>0</v>
      </c>
      <c r="BO21" s="122">
        <f t="shared" si="6"/>
        <v>0</v>
      </c>
      <c r="BP21" s="122">
        <f t="shared" si="6"/>
        <v>0</v>
      </c>
      <c r="BQ21" s="122">
        <f t="shared" si="6"/>
        <v>0</v>
      </c>
      <c r="BR21" s="122">
        <f t="shared" si="6"/>
        <v>0</v>
      </c>
      <c r="BS21" s="122">
        <f t="shared" si="6"/>
        <v>0</v>
      </c>
      <c r="BT21" s="122">
        <f t="shared" si="6"/>
        <v>0</v>
      </c>
      <c r="BU21" s="122">
        <f t="shared" si="6"/>
        <v>540</v>
      </c>
      <c r="BV21" s="122">
        <f t="shared" si="6"/>
        <v>275.39999999999998</v>
      </c>
      <c r="BW21" s="122">
        <f t="shared" si="6"/>
        <v>0</v>
      </c>
      <c r="BX21" s="122">
        <f t="shared" si="6"/>
        <v>216</v>
      </c>
      <c r="BY21" s="337">
        <f t="shared" si="6"/>
        <v>0</v>
      </c>
      <c r="BZ21" s="337">
        <f t="shared" si="6"/>
        <v>1440</v>
      </c>
    </row>
    <row r="22" spans="1:79" ht="15.75" customHeight="1">
      <c r="A22" s="593" t="s">
        <v>77</v>
      </c>
      <c r="B22" s="588"/>
      <c r="C22" s="338">
        <f>C21/C18</f>
        <v>61</v>
      </c>
      <c r="G22" s="314">
        <f>ROUND((((61-C22))*100+SUM(N8)),4)</f>
        <v>3</v>
      </c>
    </row>
    <row r="23" spans="1:79" ht="15.6" customHeight="1"/>
    <row r="24" spans="1:79" ht="15.6" hidden="1" customHeight="1">
      <c r="B24" s="271"/>
    </row>
    <row r="25" spans="1:79" ht="15.75" hidden="1" customHeight="1"/>
    <row r="26" spans="1:79" ht="15.75" hidden="1" customHeight="1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</row>
    <row r="27" spans="1:79" ht="14.25" hidden="1"/>
    <row r="28" spans="1:79" hidden="1">
      <c r="A28" s="590"/>
      <c r="B28" s="588"/>
      <c r="C28" s="325"/>
      <c r="D28" s="325">
        <f t="shared" ref="D28:BO28" si="7">SUM(D8:D15)</f>
        <v>0</v>
      </c>
      <c r="E28" s="325">
        <f t="shared" si="7"/>
        <v>1</v>
      </c>
      <c r="F28" s="325">
        <f t="shared" si="7"/>
        <v>0</v>
      </c>
      <c r="G28" s="325">
        <f t="shared" si="7"/>
        <v>0</v>
      </c>
      <c r="H28" s="325">
        <f t="shared" si="7"/>
        <v>0</v>
      </c>
      <c r="I28" s="325">
        <f t="shared" si="7"/>
        <v>0</v>
      </c>
      <c r="J28" s="325">
        <f t="shared" si="7"/>
        <v>52</v>
      </c>
      <c r="K28" s="325">
        <f t="shared" si="7"/>
        <v>0</v>
      </c>
      <c r="L28" s="325">
        <f t="shared" si="7"/>
        <v>0.5</v>
      </c>
      <c r="M28" s="325">
        <f t="shared" si="7"/>
        <v>10</v>
      </c>
      <c r="N28" s="325">
        <f t="shared" si="7"/>
        <v>3</v>
      </c>
      <c r="O28" s="325">
        <f t="shared" si="7"/>
        <v>0</v>
      </c>
      <c r="P28" s="325">
        <f t="shared" si="7"/>
        <v>1</v>
      </c>
      <c r="Q28" s="325">
        <f t="shared" si="7"/>
        <v>0</v>
      </c>
      <c r="R28" s="325">
        <f t="shared" si="7"/>
        <v>0</v>
      </c>
      <c r="S28" s="325">
        <f t="shared" si="7"/>
        <v>0</v>
      </c>
      <c r="T28" s="325">
        <f t="shared" si="7"/>
        <v>0</v>
      </c>
      <c r="U28" s="325">
        <f t="shared" si="7"/>
        <v>0</v>
      </c>
      <c r="V28" s="325">
        <f t="shared" si="7"/>
        <v>0</v>
      </c>
      <c r="W28" s="325">
        <f t="shared" si="7"/>
        <v>0</v>
      </c>
      <c r="X28" s="325">
        <f t="shared" si="7"/>
        <v>0</v>
      </c>
      <c r="Y28" s="325">
        <f t="shared" si="7"/>
        <v>0</v>
      </c>
      <c r="Z28" s="325">
        <f t="shared" si="7"/>
        <v>0</v>
      </c>
      <c r="AA28" s="325">
        <f t="shared" si="7"/>
        <v>0</v>
      </c>
      <c r="AB28" s="325">
        <f t="shared" si="7"/>
        <v>0</v>
      </c>
      <c r="AC28" s="325">
        <f t="shared" si="7"/>
        <v>0</v>
      </c>
      <c r="AD28" s="325">
        <f t="shared" si="7"/>
        <v>0</v>
      </c>
      <c r="AE28" s="325">
        <f t="shared" si="7"/>
        <v>0</v>
      </c>
      <c r="AF28" s="325">
        <f t="shared" si="7"/>
        <v>0</v>
      </c>
      <c r="AG28" s="325">
        <f t="shared" si="7"/>
        <v>0</v>
      </c>
      <c r="AH28" s="325">
        <f t="shared" si="7"/>
        <v>0</v>
      </c>
      <c r="AI28" s="325">
        <f t="shared" si="7"/>
        <v>0</v>
      </c>
      <c r="AJ28" s="325">
        <f t="shared" si="7"/>
        <v>0</v>
      </c>
      <c r="AK28" s="325">
        <f t="shared" si="7"/>
        <v>0</v>
      </c>
      <c r="AL28" s="325">
        <f t="shared" si="7"/>
        <v>0</v>
      </c>
      <c r="AM28" s="325">
        <f t="shared" si="7"/>
        <v>0</v>
      </c>
      <c r="AN28" s="325">
        <f t="shared" si="7"/>
        <v>0</v>
      </c>
      <c r="AO28" s="325">
        <f t="shared" si="7"/>
        <v>0</v>
      </c>
      <c r="AP28" s="325">
        <f t="shared" si="7"/>
        <v>0</v>
      </c>
      <c r="AQ28" s="325">
        <f t="shared" si="7"/>
        <v>0</v>
      </c>
      <c r="AR28" s="325">
        <f t="shared" si="7"/>
        <v>0</v>
      </c>
      <c r="AS28" s="325">
        <f t="shared" si="7"/>
        <v>0</v>
      </c>
      <c r="AT28" s="325">
        <f t="shared" si="7"/>
        <v>5</v>
      </c>
      <c r="AU28" s="325">
        <f t="shared" si="7"/>
        <v>0</v>
      </c>
      <c r="AV28" s="325">
        <f t="shared" si="7"/>
        <v>0</v>
      </c>
      <c r="AW28" s="325">
        <f t="shared" si="7"/>
        <v>0</v>
      </c>
      <c r="AX28" s="325">
        <f t="shared" si="7"/>
        <v>8</v>
      </c>
      <c r="AY28" s="325">
        <f t="shared" si="7"/>
        <v>0</v>
      </c>
      <c r="AZ28" s="325">
        <f t="shared" si="7"/>
        <v>0</v>
      </c>
      <c r="BA28" s="325">
        <f t="shared" si="7"/>
        <v>0</v>
      </c>
      <c r="BB28" s="325">
        <f t="shared" si="7"/>
        <v>0</v>
      </c>
      <c r="BC28" s="325">
        <f t="shared" si="7"/>
        <v>0</v>
      </c>
      <c r="BD28" s="325">
        <f t="shared" si="7"/>
        <v>0</v>
      </c>
      <c r="BE28" s="325">
        <f t="shared" si="7"/>
        <v>0</v>
      </c>
      <c r="BF28" s="325">
        <f t="shared" si="7"/>
        <v>0</v>
      </c>
      <c r="BG28" s="325">
        <f t="shared" si="7"/>
        <v>0</v>
      </c>
      <c r="BH28" s="325">
        <f t="shared" si="7"/>
        <v>0</v>
      </c>
      <c r="BI28" s="325">
        <f t="shared" si="7"/>
        <v>0</v>
      </c>
      <c r="BJ28" s="325">
        <f t="shared" si="7"/>
        <v>0</v>
      </c>
      <c r="BK28" s="325">
        <f t="shared" si="7"/>
        <v>0</v>
      </c>
      <c r="BL28" s="325">
        <f t="shared" si="7"/>
        <v>49</v>
      </c>
      <c r="BM28" s="325">
        <f t="shared" si="7"/>
        <v>0</v>
      </c>
      <c r="BN28" s="325">
        <f t="shared" si="7"/>
        <v>0</v>
      </c>
      <c r="BO28" s="325">
        <f t="shared" si="7"/>
        <v>0</v>
      </c>
      <c r="BP28" s="325">
        <f t="shared" ref="BP28:BX28" si="8">SUM(BP8:BP15)</f>
        <v>0</v>
      </c>
      <c r="BQ28" s="325">
        <f t="shared" si="8"/>
        <v>0</v>
      </c>
      <c r="BR28" s="325">
        <f t="shared" si="8"/>
        <v>0</v>
      </c>
      <c r="BS28" s="325">
        <f t="shared" si="8"/>
        <v>0</v>
      </c>
      <c r="BT28" s="325">
        <f t="shared" si="8"/>
        <v>0</v>
      </c>
      <c r="BU28" s="325">
        <f t="shared" si="8"/>
        <v>60</v>
      </c>
      <c r="BV28" s="325">
        <f t="shared" si="8"/>
        <v>34</v>
      </c>
      <c r="BW28" s="325">
        <f t="shared" si="8"/>
        <v>0</v>
      </c>
      <c r="BX28" s="325">
        <f t="shared" si="8"/>
        <v>60</v>
      </c>
      <c r="BY28" s="339">
        <f>SUM(BY8:BY15)</f>
        <v>0</v>
      </c>
      <c r="BZ28" s="339">
        <f>SUM(BZ8:BZ15)</f>
        <v>2</v>
      </c>
      <c r="CA28" s="340"/>
    </row>
    <row r="29" spans="1:79" hidden="1">
      <c r="A29" s="591" t="s">
        <v>74</v>
      </c>
      <c r="B29" s="588"/>
      <c r="C29" s="325">
        <f>C30</f>
        <v>90</v>
      </c>
      <c r="D29" s="341">
        <f>C29</f>
        <v>90</v>
      </c>
      <c r="E29" s="341">
        <f t="shared" ref="E29:BP29" si="9">D29</f>
        <v>90</v>
      </c>
      <c r="F29" s="341">
        <f t="shared" si="9"/>
        <v>90</v>
      </c>
      <c r="G29" s="341">
        <f t="shared" si="9"/>
        <v>90</v>
      </c>
      <c r="H29" s="341">
        <f t="shared" si="9"/>
        <v>90</v>
      </c>
      <c r="I29" s="341">
        <f t="shared" si="9"/>
        <v>90</v>
      </c>
      <c r="J29" s="341">
        <f t="shared" si="9"/>
        <v>90</v>
      </c>
      <c r="K29" s="341">
        <f t="shared" si="9"/>
        <v>90</v>
      </c>
      <c r="L29" s="341">
        <f t="shared" si="9"/>
        <v>90</v>
      </c>
      <c r="M29" s="341">
        <f t="shared" si="9"/>
        <v>90</v>
      </c>
      <c r="N29" s="341">
        <f t="shared" si="9"/>
        <v>90</v>
      </c>
      <c r="O29" s="341">
        <f t="shared" si="9"/>
        <v>90</v>
      </c>
      <c r="P29" s="341">
        <f t="shared" si="9"/>
        <v>90</v>
      </c>
      <c r="Q29" s="341">
        <f t="shared" si="9"/>
        <v>90</v>
      </c>
      <c r="R29" s="341">
        <f t="shared" si="9"/>
        <v>90</v>
      </c>
      <c r="S29" s="341">
        <f t="shared" si="9"/>
        <v>90</v>
      </c>
      <c r="T29" s="341">
        <f t="shared" si="9"/>
        <v>90</v>
      </c>
      <c r="U29" s="341">
        <f t="shared" si="9"/>
        <v>90</v>
      </c>
      <c r="V29" s="341">
        <f t="shared" si="9"/>
        <v>90</v>
      </c>
      <c r="W29" s="341">
        <f t="shared" si="9"/>
        <v>90</v>
      </c>
      <c r="X29" s="341">
        <f t="shared" si="9"/>
        <v>90</v>
      </c>
      <c r="Y29" s="341">
        <f t="shared" si="9"/>
        <v>90</v>
      </c>
      <c r="Z29" s="341">
        <f t="shared" si="9"/>
        <v>90</v>
      </c>
      <c r="AA29" s="341">
        <f t="shared" si="9"/>
        <v>90</v>
      </c>
      <c r="AB29" s="341">
        <f t="shared" si="9"/>
        <v>90</v>
      </c>
      <c r="AC29" s="341">
        <f t="shared" si="9"/>
        <v>90</v>
      </c>
      <c r="AD29" s="341">
        <f t="shared" si="9"/>
        <v>90</v>
      </c>
      <c r="AE29" s="341">
        <f t="shared" si="9"/>
        <v>90</v>
      </c>
      <c r="AF29" s="341">
        <f t="shared" si="9"/>
        <v>90</v>
      </c>
      <c r="AG29" s="341">
        <f t="shared" si="9"/>
        <v>90</v>
      </c>
      <c r="AH29" s="341">
        <f t="shared" si="9"/>
        <v>90</v>
      </c>
      <c r="AI29" s="341">
        <f t="shared" si="9"/>
        <v>90</v>
      </c>
      <c r="AJ29" s="341">
        <f t="shared" si="9"/>
        <v>90</v>
      </c>
      <c r="AK29" s="341">
        <f t="shared" si="9"/>
        <v>90</v>
      </c>
      <c r="AL29" s="341">
        <f t="shared" si="9"/>
        <v>90</v>
      </c>
      <c r="AM29" s="341">
        <f t="shared" si="9"/>
        <v>90</v>
      </c>
      <c r="AN29" s="341">
        <f t="shared" si="9"/>
        <v>90</v>
      </c>
      <c r="AO29" s="341">
        <f t="shared" si="9"/>
        <v>90</v>
      </c>
      <c r="AP29" s="341">
        <f t="shared" si="9"/>
        <v>90</v>
      </c>
      <c r="AQ29" s="341">
        <f t="shared" si="9"/>
        <v>90</v>
      </c>
      <c r="AR29" s="341">
        <f t="shared" si="9"/>
        <v>90</v>
      </c>
      <c r="AS29" s="341">
        <f t="shared" si="9"/>
        <v>90</v>
      </c>
      <c r="AT29" s="341">
        <f t="shared" si="9"/>
        <v>90</v>
      </c>
      <c r="AU29" s="341">
        <f t="shared" si="9"/>
        <v>90</v>
      </c>
      <c r="AV29" s="341">
        <f t="shared" si="9"/>
        <v>90</v>
      </c>
      <c r="AW29" s="341">
        <f t="shared" si="9"/>
        <v>90</v>
      </c>
      <c r="AX29" s="341">
        <f t="shared" si="9"/>
        <v>90</v>
      </c>
      <c r="AY29" s="341">
        <f t="shared" si="9"/>
        <v>90</v>
      </c>
      <c r="AZ29" s="341">
        <f t="shared" si="9"/>
        <v>90</v>
      </c>
      <c r="BA29" s="341">
        <f t="shared" si="9"/>
        <v>90</v>
      </c>
      <c r="BB29" s="341">
        <f t="shared" si="9"/>
        <v>90</v>
      </c>
      <c r="BC29" s="341">
        <f t="shared" si="9"/>
        <v>90</v>
      </c>
      <c r="BD29" s="341">
        <f t="shared" si="9"/>
        <v>90</v>
      </c>
      <c r="BE29" s="341">
        <f t="shared" si="9"/>
        <v>90</v>
      </c>
      <c r="BF29" s="341">
        <f t="shared" si="9"/>
        <v>90</v>
      </c>
      <c r="BG29" s="341">
        <f t="shared" si="9"/>
        <v>90</v>
      </c>
      <c r="BH29" s="341">
        <f t="shared" si="9"/>
        <v>90</v>
      </c>
      <c r="BI29" s="341">
        <f t="shared" si="9"/>
        <v>90</v>
      </c>
      <c r="BJ29" s="341">
        <f t="shared" si="9"/>
        <v>90</v>
      </c>
      <c r="BK29" s="341">
        <f t="shared" si="9"/>
        <v>90</v>
      </c>
      <c r="BL29" s="341">
        <f t="shared" si="9"/>
        <v>90</v>
      </c>
      <c r="BM29" s="341">
        <f t="shared" si="9"/>
        <v>90</v>
      </c>
      <c r="BN29" s="341">
        <f t="shared" si="9"/>
        <v>90</v>
      </c>
      <c r="BO29" s="341">
        <f t="shared" si="9"/>
        <v>90</v>
      </c>
      <c r="BP29" s="341">
        <f t="shared" si="9"/>
        <v>90</v>
      </c>
      <c r="BQ29" s="341">
        <f t="shared" ref="BQ29:BZ29" si="10">BP29</f>
        <v>90</v>
      </c>
      <c r="BR29" s="341">
        <f t="shared" si="10"/>
        <v>90</v>
      </c>
      <c r="BS29" s="341">
        <f t="shared" si="10"/>
        <v>90</v>
      </c>
      <c r="BT29" s="341">
        <f t="shared" si="10"/>
        <v>90</v>
      </c>
      <c r="BU29" s="341">
        <f t="shared" si="10"/>
        <v>90</v>
      </c>
      <c r="BV29" s="341">
        <f t="shared" si="10"/>
        <v>90</v>
      </c>
      <c r="BW29" s="341">
        <f t="shared" si="10"/>
        <v>90</v>
      </c>
      <c r="BX29" s="341">
        <f t="shared" si="10"/>
        <v>90</v>
      </c>
      <c r="BY29" s="342">
        <f t="shared" si="10"/>
        <v>90</v>
      </c>
      <c r="BZ29" s="342">
        <f t="shared" si="10"/>
        <v>90</v>
      </c>
      <c r="CA29" s="340"/>
    </row>
    <row r="30" spans="1:79" ht="21" hidden="1" thickBot="1">
      <c r="A30" s="579" t="s">
        <v>138</v>
      </c>
      <c r="B30" s="592"/>
      <c r="C30" s="343">
        <f>VLOOKUP(B4,завтрак_общ,3,FALSE)</f>
        <v>90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>E28*E29</f>
        <v>90</v>
      </c>
      <c r="F31" s="347">
        <f t="shared" ref="F31:BQ31" si="11">F28*F29/1000</f>
        <v>0</v>
      </c>
      <c r="G31" s="347">
        <f>G28*G29</f>
        <v>0</v>
      </c>
      <c r="H31" s="347">
        <f t="shared" si="11"/>
        <v>0</v>
      </c>
      <c r="I31" s="347">
        <f t="shared" si="11"/>
        <v>0</v>
      </c>
      <c r="J31" s="348">
        <f t="shared" si="11"/>
        <v>4.68</v>
      </c>
      <c r="K31" s="348">
        <f>K28*K29</f>
        <v>0</v>
      </c>
      <c r="L31" s="348">
        <f t="shared" si="11"/>
        <v>4.4999999999999998E-2</v>
      </c>
      <c r="M31" s="348">
        <f t="shared" si="11"/>
        <v>0.9</v>
      </c>
      <c r="N31" s="348">
        <f t="shared" si="11"/>
        <v>0.27</v>
      </c>
      <c r="O31" s="348">
        <f t="shared" si="11"/>
        <v>0</v>
      </c>
      <c r="P31" s="348">
        <f t="shared" si="11"/>
        <v>0.09</v>
      </c>
      <c r="Q31" s="348">
        <f>Q28*Q29</f>
        <v>0</v>
      </c>
      <c r="R31" s="348">
        <f t="shared" si="11"/>
        <v>0</v>
      </c>
      <c r="S31" s="348">
        <f>S28*S29</f>
        <v>0</v>
      </c>
      <c r="T31" s="348">
        <f t="shared" si="11"/>
        <v>0</v>
      </c>
      <c r="U31" s="348">
        <f t="shared" si="11"/>
        <v>0</v>
      </c>
      <c r="V31" s="348">
        <f t="shared" si="11"/>
        <v>0</v>
      </c>
      <c r="W31" s="348">
        <f t="shared" si="11"/>
        <v>0</v>
      </c>
      <c r="X31" s="348">
        <f t="shared" si="11"/>
        <v>0</v>
      </c>
      <c r="Y31" s="348">
        <f t="shared" si="11"/>
        <v>0</v>
      </c>
      <c r="Z31" s="348">
        <f t="shared" si="11"/>
        <v>0</v>
      </c>
      <c r="AA31" s="348">
        <f t="shared" si="11"/>
        <v>0</v>
      </c>
      <c r="AB31" s="348">
        <f t="shared" si="11"/>
        <v>0</v>
      </c>
      <c r="AC31" s="348">
        <f t="shared" si="11"/>
        <v>0</v>
      </c>
      <c r="AD31" s="348">
        <f t="shared" si="11"/>
        <v>0</v>
      </c>
      <c r="AE31" s="348">
        <f t="shared" si="11"/>
        <v>0</v>
      </c>
      <c r="AF31" s="348">
        <f t="shared" si="11"/>
        <v>0</v>
      </c>
      <c r="AG31" s="348">
        <f t="shared" si="11"/>
        <v>0</v>
      </c>
      <c r="AH31" s="348">
        <f t="shared" si="11"/>
        <v>0</v>
      </c>
      <c r="AI31" s="348">
        <f t="shared" si="11"/>
        <v>0</v>
      </c>
      <c r="AJ31" s="348">
        <f t="shared" si="11"/>
        <v>0</v>
      </c>
      <c r="AK31" s="348">
        <f t="shared" si="11"/>
        <v>0</v>
      </c>
      <c r="AL31" s="348">
        <f t="shared" si="11"/>
        <v>0</v>
      </c>
      <c r="AM31" s="348">
        <f t="shared" si="11"/>
        <v>0</v>
      </c>
      <c r="AN31" s="348">
        <f t="shared" si="11"/>
        <v>0</v>
      </c>
      <c r="AO31" s="348">
        <f t="shared" si="11"/>
        <v>0</v>
      </c>
      <c r="AP31" s="348">
        <f t="shared" si="11"/>
        <v>0</v>
      </c>
      <c r="AQ31" s="348">
        <f t="shared" si="11"/>
        <v>0</v>
      </c>
      <c r="AR31" s="348">
        <f t="shared" si="11"/>
        <v>0</v>
      </c>
      <c r="AS31" s="348">
        <f t="shared" si="11"/>
        <v>0</v>
      </c>
      <c r="AT31" s="348">
        <f t="shared" si="11"/>
        <v>0.45</v>
      </c>
      <c r="AU31" s="348">
        <f t="shared" si="11"/>
        <v>0</v>
      </c>
      <c r="AV31" s="348">
        <f t="shared" si="11"/>
        <v>0</v>
      </c>
      <c r="AW31" s="348">
        <f t="shared" si="11"/>
        <v>0</v>
      </c>
      <c r="AX31" s="348">
        <f t="shared" si="11"/>
        <v>0.72</v>
      </c>
      <c r="AY31" s="348">
        <f t="shared" si="11"/>
        <v>0</v>
      </c>
      <c r="AZ31" s="348">
        <f t="shared" si="11"/>
        <v>0</v>
      </c>
      <c r="BA31" s="348">
        <f t="shared" si="11"/>
        <v>0</v>
      </c>
      <c r="BB31" s="348">
        <f t="shared" si="11"/>
        <v>0</v>
      </c>
      <c r="BC31" s="348">
        <f t="shared" si="11"/>
        <v>0</v>
      </c>
      <c r="BD31" s="348">
        <f t="shared" si="11"/>
        <v>0</v>
      </c>
      <c r="BE31" s="348">
        <f t="shared" si="11"/>
        <v>0</v>
      </c>
      <c r="BF31" s="348">
        <f t="shared" si="11"/>
        <v>0</v>
      </c>
      <c r="BG31" s="348">
        <f t="shared" si="11"/>
        <v>0</v>
      </c>
      <c r="BH31" s="348">
        <f>BH28*BH29</f>
        <v>0</v>
      </c>
      <c r="BI31" s="348">
        <f t="shared" si="11"/>
        <v>0</v>
      </c>
      <c r="BJ31" s="348">
        <f t="shared" si="11"/>
        <v>0</v>
      </c>
      <c r="BK31" s="348">
        <f t="shared" si="11"/>
        <v>0</v>
      </c>
      <c r="BL31" s="348">
        <f t="shared" si="11"/>
        <v>4.41</v>
      </c>
      <c r="BM31" s="348">
        <f t="shared" si="11"/>
        <v>0</v>
      </c>
      <c r="BN31" s="348">
        <f t="shared" si="11"/>
        <v>0</v>
      </c>
      <c r="BO31" s="348">
        <f t="shared" si="11"/>
        <v>0</v>
      </c>
      <c r="BP31" s="348">
        <f t="shared" si="11"/>
        <v>0</v>
      </c>
      <c r="BQ31" s="348">
        <f t="shared" si="11"/>
        <v>0</v>
      </c>
      <c r="BR31" s="348">
        <f t="shared" ref="BR31:BY31" si="12">BR28*BR29/1000</f>
        <v>0</v>
      </c>
      <c r="BS31" s="348">
        <f t="shared" si="12"/>
        <v>0</v>
      </c>
      <c r="BT31" s="348">
        <f t="shared" si="12"/>
        <v>0</v>
      </c>
      <c r="BU31" s="348">
        <f t="shared" si="12"/>
        <v>5.4</v>
      </c>
      <c r="BV31" s="348">
        <f t="shared" si="12"/>
        <v>3.06</v>
      </c>
      <c r="BW31" s="348">
        <f t="shared" si="12"/>
        <v>0</v>
      </c>
      <c r="BX31" s="348">
        <f t="shared" si="12"/>
        <v>5.4</v>
      </c>
      <c r="BY31" s="348">
        <f t="shared" si="12"/>
        <v>0</v>
      </c>
      <c r="BZ31" s="348">
        <f>BZ28*BZ29</f>
        <v>180</v>
      </c>
      <c r="CA31" s="340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idden="1">
      <c r="A33" s="587" t="s">
        <v>76</v>
      </c>
      <c r="B33" s="588"/>
      <c r="C33" s="350">
        <f>SUM(D33:BZ33)</f>
        <v>5490</v>
      </c>
      <c r="D33" s="351">
        <f>D31*D32</f>
        <v>0</v>
      </c>
      <c r="E33" s="351">
        <f t="shared" ref="E33:BP33" si="13">E31*E32</f>
        <v>1890</v>
      </c>
      <c r="F33" s="351">
        <f t="shared" si="13"/>
        <v>0</v>
      </c>
      <c r="G33" s="352">
        <f t="shared" si="13"/>
        <v>0</v>
      </c>
      <c r="H33" s="352">
        <f t="shared" si="13"/>
        <v>0</v>
      </c>
      <c r="I33" s="352">
        <f t="shared" si="13"/>
        <v>0</v>
      </c>
      <c r="J33" s="352">
        <f t="shared" si="13"/>
        <v>397.79999999999995</v>
      </c>
      <c r="K33" s="353">
        <f t="shared" si="13"/>
        <v>0</v>
      </c>
      <c r="L33" s="353">
        <f t="shared" si="13"/>
        <v>6.3</v>
      </c>
      <c r="M33" s="353">
        <f t="shared" si="13"/>
        <v>50.4</v>
      </c>
      <c r="N33" s="353">
        <f t="shared" si="13"/>
        <v>2.7</v>
      </c>
      <c r="O33" s="353">
        <f t="shared" si="13"/>
        <v>0</v>
      </c>
      <c r="P33" s="353">
        <f t="shared" si="13"/>
        <v>63</v>
      </c>
      <c r="Q33" s="353">
        <f t="shared" si="13"/>
        <v>0</v>
      </c>
      <c r="R33" s="353">
        <f t="shared" si="13"/>
        <v>0</v>
      </c>
      <c r="S33" s="353">
        <f t="shared" si="13"/>
        <v>0</v>
      </c>
      <c r="T33" s="353">
        <f t="shared" si="13"/>
        <v>0</v>
      </c>
      <c r="U33" s="353">
        <f t="shared" si="13"/>
        <v>0</v>
      </c>
      <c r="V33" s="353">
        <f t="shared" si="13"/>
        <v>0</v>
      </c>
      <c r="W33" s="353">
        <f t="shared" si="13"/>
        <v>0</v>
      </c>
      <c r="X33" s="353">
        <f t="shared" si="13"/>
        <v>0</v>
      </c>
      <c r="Y33" s="353">
        <f t="shared" si="13"/>
        <v>0</v>
      </c>
      <c r="Z33" s="353">
        <f t="shared" si="13"/>
        <v>0</v>
      </c>
      <c r="AA33" s="353">
        <f t="shared" si="13"/>
        <v>0</v>
      </c>
      <c r="AB33" s="353">
        <f t="shared" si="13"/>
        <v>0</v>
      </c>
      <c r="AC33" s="353">
        <f t="shared" si="13"/>
        <v>0</v>
      </c>
      <c r="AD33" s="353">
        <f t="shared" si="13"/>
        <v>0</v>
      </c>
      <c r="AE33" s="353">
        <f t="shared" si="13"/>
        <v>0</v>
      </c>
      <c r="AF33" s="353">
        <f t="shared" si="13"/>
        <v>0</v>
      </c>
      <c r="AG33" s="353">
        <f t="shared" si="13"/>
        <v>0</v>
      </c>
      <c r="AH33" s="353">
        <f t="shared" si="13"/>
        <v>0</v>
      </c>
      <c r="AI33" s="353">
        <f t="shared" si="13"/>
        <v>0</v>
      </c>
      <c r="AJ33" s="353">
        <f t="shared" si="13"/>
        <v>0</v>
      </c>
      <c r="AK33" s="353">
        <f t="shared" si="13"/>
        <v>0</v>
      </c>
      <c r="AL33" s="353">
        <f t="shared" si="13"/>
        <v>0</v>
      </c>
      <c r="AM33" s="353">
        <f t="shared" si="13"/>
        <v>0</v>
      </c>
      <c r="AN33" s="353">
        <f t="shared" si="13"/>
        <v>0</v>
      </c>
      <c r="AO33" s="353">
        <f t="shared" si="13"/>
        <v>0</v>
      </c>
      <c r="AP33" s="353">
        <f t="shared" si="13"/>
        <v>0</v>
      </c>
      <c r="AQ33" s="353">
        <f t="shared" si="13"/>
        <v>0</v>
      </c>
      <c r="AR33" s="353">
        <f t="shared" si="13"/>
        <v>0</v>
      </c>
      <c r="AS33" s="353">
        <f t="shared" si="13"/>
        <v>0</v>
      </c>
      <c r="AT33" s="353">
        <f t="shared" si="13"/>
        <v>270</v>
      </c>
      <c r="AU33" s="353">
        <f t="shared" si="13"/>
        <v>0</v>
      </c>
      <c r="AV33" s="353">
        <f t="shared" si="13"/>
        <v>0</v>
      </c>
      <c r="AW33" s="353">
        <f t="shared" si="13"/>
        <v>0</v>
      </c>
      <c r="AX33" s="353">
        <f t="shared" si="13"/>
        <v>197.28</v>
      </c>
      <c r="AY33" s="353">
        <f t="shared" si="13"/>
        <v>0</v>
      </c>
      <c r="AZ33" s="353">
        <f t="shared" si="13"/>
        <v>0</v>
      </c>
      <c r="BA33" s="353">
        <f t="shared" si="13"/>
        <v>0</v>
      </c>
      <c r="BB33" s="353">
        <f t="shared" si="13"/>
        <v>0</v>
      </c>
      <c r="BC33" s="353">
        <f t="shared" si="13"/>
        <v>0</v>
      </c>
      <c r="BD33" s="353">
        <f t="shared" si="13"/>
        <v>0</v>
      </c>
      <c r="BE33" s="353">
        <f t="shared" si="13"/>
        <v>0</v>
      </c>
      <c r="BF33" s="353">
        <f t="shared" si="13"/>
        <v>0</v>
      </c>
      <c r="BG33" s="353">
        <f t="shared" si="13"/>
        <v>0</v>
      </c>
      <c r="BH33" s="353">
        <f t="shared" si="13"/>
        <v>0</v>
      </c>
      <c r="BI33" s="353">
        <f t="shared" si="13"/>
        <v>0</v>
      </c>
      <c r="BJ33" s="353">
        <f t="shared" si="13"/>
        <v>0</v>
      </c>
      <c r="BK33" s="353">
        <f t="shared" si="13"/>
        <v>0</v>
      </c>
      <c r="BL33" s="353">
        <f t="shared" si="13"/>
        <v>141.12</v>
      </c>
      <c r="BM33" s="353">
        <f t="shared" si="13"/>
        <v>0</v>
      </c>
      <c r="BN33" s="353">
        <f t="shared" si="13"/>
        <v>0</v>
      </c>
      <c r="BO33" s="353">
        <f t="shared" si="13"/>
        <v>0</v>
      </c>
      <c r="BP33" s="353">
        <f t="shared" si="13"/>
        <v>0</v>
      </c>
      <c r="BQ33" s="353">
        <f t="shared" ref="BQ33:BW33" si="14">BQ31*BQ32</f>
        <v>0</v>
      </c>
      <c r="BR33" s="353">
        <f t="shared" si="14"/>
        <v>0</v>
      </c>
      <c r="BS33" s="353">
        <f t="shared" si="14"/>
        <v>0</v>
      </c>
      <c r="BT33" s="353">
        <f t="shared" si="14"/>
        <v>0</v>
      </c>
      <c r="BU33" s="353">
        <f t="shared" si="14"/>
        <v>540</v>
      </c>
      <c r="BV33" s="353">
        <f>BV31*BV32</f>
        <v>275.39999999999998</v>
      </c>
      <c r="BW33" s="353">
        <f t="shared" si="14"/>
        <v>0</v>
      </c>
      <c r="BX33" s="353">
        <f>BX31*BX32</f>
        <v>216</v>
      </c>
      <c r="BY33" s="353">
        <f>BY31*BY32</f>
        <v>0</v>
      </c>
      <c r="BZ33" s="353">
        <f>BZ31*BZ32</f>
        <v>1440</v>
      </c>
      <c r="CA33" s="340"/>
    </row>
    <row r="34" spans="1:79" hidden="1">
      <c r="A34" s="587" t="s">
        <v>77</v>
      </c>
      <c r="B34" s="58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t="14.25" hidden="1">
      <c r="A35" s="314">
        <f ca="1">SUMPRODUCT(SIGN(CELL("width",OFFSET(D33,,N(INDEX(COLUMN(D33:BZ33)-COLUMN(D33),))))),D33:BZ33)</f>
        <v>5490</v>
      </c>
    </row>
    <row r="36" spans="1:79" ht="15.75" customHeight="1">
      <c r="A36" s="355"/>
      <c r="B36" s="356" t="s">
        <v>397</v>
      </c>
      <c r="C36" s="357"/>
      <c r="D36" s="357" t="str">
        <f>IF(D33=D50,"x")</f>
        <v>x</v>
      </c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5"/>
      <c r="BZ36" s="355"/>
    </row>
    <row r="37" spans="1:79" ht="15.7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137.44999999999999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  <c r="BZ38" s="359" t="str">
        <f>ССЫЛКИ!BX2</f>
        <v>Зефир в шоколаде (шт.)</v>
      </c>
    </row>
    <row r="39" spans="1:79" s="363" customFormat="1">
      <c r="A39" s="575" t="s">
        <v>95</v>
      </c>
      <c r="B39" s="608"/>
      <c r="C39" s="391"/>
      <c r="D39" s="269"/>
      <c r="E39" s="269"/>
      <c r="F39" s="269"/>
      <c r="G39" s="269"/>
      <c r="H39" s="269"/>
      <c r="I39" s="269"/>
      <c r="J39" s="269"/>
      <c r="K39" s="269"/>
      <c r="L39" s="269">
        <v>3.8</v>
      </c>
      <c r="M39" s="269"/>
      <c r="N39" s="269">
        <v>2.5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>
        <v>12</v>
      </c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>
        <v>45</v>
      </c>
      <c r="BB39" s="269"/>
      <c r="BC39" s="269"/>
      <c r="BD39" s="269"/>
      <c r="BE39" s="269"/>
      <c r="BF39" s="269"/>
      <c r="BG39" s="269"/>
      <c r="BH39" s="269"/>
      <c r="BI39" s="269"/>
      <c r="BJ39" s="269">
        <v>50</v>
      </c>
      <c r="BK39" s="269">
        <v>8</v>
      </c>
      <c r="BL39" s="269">
        <v>6</v>
      </c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384"/>
      <c r="BZ39" s="384"/>
    </row>
    <row r="40" spans="1:79" s="363" customFormat="1">
      <c r="A40" s="575" t="s">
        <v>120</v>
      </c>
      <c r="B40" s="608"/>
      <c r="C40" s="269"/>
      <c r="D40" s="269"/>
      <c r="E40" s="269"/>
      <c r="F40" s="269">
        <v>0</v>
      </c>
      <c r="G40" s="269"/>
      <c r="H40" s="269"/>
      <c r="I40" s="269"/>
      <c r="J40" s="269">
        <v>35</v>
      </c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>
        <v>6</v>
      </c>
      <c r="AU40" s="269"/>
      <c r="AV40" s="269"/>
      <c r="AW40" s="269"/>
      <c r="AX40" s="269"/>
      <c r="AY40" s="269">
        <v>21</v>
      </c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384"/>
      <c r="BZ40" s="384"/>
    </row>
    <row r="41" spans="1:79" s="363" customFormat="1">
      <c r="A41" s="575" t="s">
        <v>97</v>
      </c>
      <c r="B41" s="608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>
        <v>2</v>
      </c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>
        <v>5</v>
      </c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>
        <v>45</v>
      </c>
      <c r="BP41" s="269"/>
      <c r="BQ41" s="269"/>
      <c r="BR41" s="269"/>
      <c r="BS41" s="269"/>
      <c r="BT41" s="269"/>
      <c r="BU41" s="269"/>
      <c r="BV41" s="269"/>
      <c r="BW41" s="269"/>
      <c r="BX41" s="269"/>
      <c r="BY41" s="384"/>
      <c r="BZ41" s="384"/>
    </row>
    <row r="42" spans="1:79" s="363" customFormat="1">
      <c r="A42" s="575" t="s">
        <v>61</v>
      </c>
      <c r="B42" s="608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>
        <v>0</v>
      </c>
      <c r="BX42" s="269">
        <v>60</v>
      </c>
      <c r="BY42" s="384"/>
      <c r="BZ42" s="384"/>
    </row>
    <row r="43" spans="1:79" s="363" customFormat="1">
      <c r="A43" s="575" t="s">
        <v>145</v>
      </c>
      <c r="B43" s="608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>
        <v>140</v>
      </c>
      <c r="BR43" s="269"/>
      <c r="BS43" s="269"/>
      <c r="BT43" s="269"/>
      <c r="BU43" s="269"/>
      <c r="BV43" s="269"/>
      <c r="BW43" s="269"/>
      <c r="BX43" s="269"/>
      <c r="BY43" s="269"/>
      <c r="BZ43" s="269"/>
    </row>
    <row r="44" spans="1:79" s="363" customFormat="1">
      <c r="A44" s="575" t="s">
        <v>99</v>
      </c>
      <c r="B44" s="608"/>
      <c r="C44" s="269"/>
      <c r="D44" s="269"/>
      <c r="E44" s="269"/>
      <c r="F44" s="269"/>
      <c r="G44" s="269">
        <v>1</v>
      </c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269"/>
      <c r="BZ44" s="269"/>
    </row>
    <row r="45" spans="1:79" ht="15.75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269"/>
      <c r="BZ45" s="269"/>
    </row>
    <row r="46" spans="1:79" ht="15.75" hidden="1" customHeight="1">
      <c r="A46" s="327"/>
      <c r="B46" s="364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269"/>
      <c r="BZ46" s="269"/>
    </row>
    <row r="47" spans="1:79" ht="15.75" hidden="1" customHeight="1">
      <c r="A47" s="575"/>
      <c r="B47" s="576"/>
      <c r="C47" s="269"/>
      <c r="D47" s="269">
        <f t="shared" ref="D47:AI47" si="15">SUM(D39:D45)</f>
        <v>0</v>
      </c>
      <c r="E47" s="269">
        <f t="shared" si="15"/>
        <v>0</v>
      </c>
      <c r="F47" s="269">
        <f t="shared" si="15"/>
        <v>0</v>
      </c>
      <c r="G47" s="269">
        <f t="shared" si="15"/>
        <v>1</v>
      </c>
      <c r="H47" s="269">
        <f t="shared" si="15"/>
        <v>0</v>
      </c>
      <c r="I47" s="269">
        <f t="shared" si="15"/>
        <v>0</v>
      </c>
      <c r="J47" s="269">
        <f t="shared" si="15"/>
        <v>35</v>
      </c>
      <c r="K47" s="269">
        <f t="shared" si="15"/>
        <v>0</v>
      </c>
      <c r="L47" s="269">
        <f t="shared" si="15"/>
        <v>3.8</v>
      </c>
      <c r="M47" s="269">
        <f t="shared" si="15"/>
        <v>0</v>
      </c>
      <c r="N47" s="269">
        <f t="shared" si="15"/>
        <v>4.5</v>
      </c>
      <c r="O47" s="269">
        <f t="shared" si="15"/>
        <v>0</v>
      </c>
      <c r="P47" s="269">
        <f t="shared" si="15"/>
        <v>0</v>
      </c>
      <c r="Q47" s="269">
        <f t="shared" si="15"/>
        <v>0</v>
      </c>
      <c r="R47" s="269">
        <f t="shared" si="15"/>
        <v>0</v>
      </c>
      <c r="S47" s="269">
        <f t="shared" si="15"/>
        <v>0</v>
      </c>
      <c r="T47" s="269">
        <f t="shared" si="15"/>
        <v>0</v>
      </c>
      <c r="U47" s="269">
        <f t="shared" si="15"/>
        <v>0</v>
      </c>
      <c r="V47" s="269">
        <f t="shared" si="15"/>
        <v>0</v>
      </c>
      <c r="W47" s="269">
        <f t="shared" si="15"/>
        <v>0</v>
      </c>
      <c r="X47" s="269">
        <f t="shared" si="15"/>
        <v>0</v>
      </c>
      <c r="Y47" s="269">
        <f t="shared" si="15"/>
        <v>0</v>
      </c>
      <c r="Z47" s="269">
        <f t="shared" si="15"/>
        <v>0</v>
      </c>
      <c r="AA47" s="269">
        <f t="shared" si="15"/>
        <v>0</v>
      </c>
      <c r="AB47" s="269">
        <f t="shared" si="15"/>
        <v>0</v>
      </c>
      <c r="AC47" s="269">
        <f t="shared" si="15"/>
        <v>0</v>
      </c>
      <c r="AD47" s="269">
        <f t="shared" si="15"/>
        <v>0</v>
      </c>
      <c r="AE47" s="269">
        <f t="shared" si="15"/>
        <v>0</v>
      </c>
      <c r="AF47" s="269">
        <f t="shared" si="15"/>
        <v>12</v>
      </c>
      <c r="AG47" s="269">
        <f t="shared" si="15"/>
        <v>0</v>
      </c>
      <c r="AH47" s="269">
        <f t="shared" si="15"/>
        <v>0</v>
      </c>
      <c r="AI47" s="269">
        <f t="shared" si="15"/>
        <v>0</v>
      </c>
      <c r="AJ47" s="269">
        <f t="shared" ref="AJ47:BZ47" si="16">SUM(AJ39:AJ45)</f>
        <v>0</v>
      </c>
      <c r="AK47" s="269">
        <f t="shared" si="16"/>
        <v>0</v>
      </c>
      <c r="AL47" s="269">
        <f t="shared" si="16"/>
        <v>0</v>
      </c>
      <c r="AM47" s="269">
        <f t="shared" si="16"/>
        <v>0</v>
      </c>
      <c r="AN47" s="269">
        <f t="shared" si="16"/>
        <v>0</v>
      </c>
      <c r="AO47" s="269">
        <f t="shared" si="16"/>
        <v>0</v>
      </c>
      <c r="AP47" s="269">
        <f t="shared" si="16"/>
        <v>0</v>
      </c>
      <c r="AQ47" s="269">
        <f t="shared" si="16"/>
        <v>0</v>
      </c>
      <c r="AR47" s="269">
        <f t="shared" si="16"/>
        <v>0</v>
      </c>
      <c r="AS47" s="269">
        <f t="shared" si="16"/>
        <v>0</v>
      </c>
      <c r="AT47" s="269">
        <f t="shared" si="16"/>
        <v>6</v>
      </c>
      <c r="AU47" s="269">
        <f t="shared" si="16"/>
        <v>0</v>
      </c>
      <c r="AV47" s="269">
        <f t="shared" si="16"/>
        <v>0</v>
      </c>
      <c r="AW47" s="269">
        <f t="shared" si="16"/>
        <v>0</v>
      </c>
      <c r="AX47" s="269">
        <f t="shared" si="16"/>
        <v>5</v>
      </c>
      <c r="AY47" s="269">
        <f t="shared" si="16"/>
        <v>21</v>
      </c>
      <c r="AZ47" s="269">
        <f t="shared" si="16"/>
        <v>0</v>
      </c>
      <c r="BA47" s="269">
        <f t="shared" si="16"/>
        <v>45</v>
      </c>
      <c r="BB47" s="269">
        <f t="shared" si="16"/>
        <v>0</v>
      </c>
      <c r="BC47" s="269">
        <f t="shared" si="16"/>
        <v>0</v>
      </c>
      <c r="BD47" s="269">
        <f t="shared" si="16"/>
        <v>0</v>
      </c>
      <c r="BE47" s="269">
        <f t="shared" si="16"/>
        <v>0</v>
      </c>
      <c r="BF47" s="269">
        <f t="shared" si="16"/>
        <v>0</v>
      </c>
      <c r="BG47" s="269">
        <f t="shared" si="16"/>
        <v>0</v>
      </c>
      <c r="BH47" s="269">
        <f t="shared" si="16"/>
        <v>0</v>
      </c>
      <c r="BI47" s="269">
        <f t="shared" si="16"/>
        <v>0</v>
      </c>
      <c r="BJ47" s="269">
        <f t="shared" si="16"/>
        <v>50</v>
      </c>
      <c r="BK47" s="269">
        <f t="shared" si="16"/>
        <v>8</v>
      </c>
      <c r="BL47" s="269">
        <f t="shared" si="16"/>
        <v>6</v>
      </c>
      <c r="BM47" s="269">
        <f t="shared" si="16"/>
        <v>0</v>
      </c>
      <c r="BN47" s="269">
        <f t="shared" si="16"/>
        <v>0</v>
      </c>
      <c r="BO47" s="269">
        <f t="shared" si="16"/>
        <v>45</v>
      </c>
      <c r="BP47" s="269">
        <f t="shared" si="16"/>
        <v>0</v>
      </c>
      <c r="BQ47" s="269">
        <f t="shared" si="16"/>
        <v>140</v>
      </c>
      <c r="BR47" s="269">
        <f t="shared" si="16"/>
        <v>0</v>
      </c>
      <c r="BS47" s="269">
        <f t="shared" si="16"/>
        <v>0</v>
      </c>
      <c r="BT47" s="269">
        <f t="shared" si="16"/>
        <v>0</v>
      </c>
      <c r="BU47" s="269">
        <f t="shared" si="16"/>
        <v>0</v>
      </c>
      <c r="BV47" s="269">
        <f t="shared" si="16"/>
        <v>0</v>
      </c>
      <c r="BW47" s="269">
        <f t="shared" si="16"/>
        <v>0</v>
      </c>
      <c r="BX47" s="269">
        <f t="shared" si="16"/>
        <v>60</v>
      </c>
      <c r="BY47" s="269">
        <f t="shared" si="16"/>
        <v>0</v>
      </c>
      <c r="BZ47" s="269">
        <f t="shared" si="16"/>
        <v>0</v>
      </c>
    </row>
    <row r="48" spans="1:79" ht="15.75" hidden="1" customHeight="1">
      <c r="A48" s="577" t="s">
        <v>74</v>
      </c>
      <c r="B48" s="578"/>
      <c r="C48" s="269">
        <f>C49</f>
        <v>42</v>
      </c>
      <c r="D48" s="269">
        <f t="shared" ref="D48:BO48" si="17">C48</f>
        <v>42</v>
      </c>
      <c r="E48" s="269">
        <f t="shared" si="17"/>
        <v>42</v>
      </c>
      <c r="F48" s="269">
        <f t="shared" si="17"/>
        <v>42</v>
      </c>
      <c r="G48" s="269">
        <f t="shared" si="17"/>
        <v>42</v>
      </c>
      <c r="H48" s="269">
        <f t="shared" si="17"/>
        <v>42</v>
      </c>
      <c r="I48" s="269">
        <f t="shared" si="17"/>
        <v>42</v>
      </c>
      <c r="J48" s="269">
        <f t="shared" si="17"/>
        <v>42</v>
      </c>
      <c r="K48" s="269">
        <f t="shared" si="17"/>
        <v>42</v>
      </c>
      <c r="L48" s="269">
        <f t="shared" si="17"/>
        <v>42</v>
      </c>
      <c r="M48" s="269">
        <f t="shared" si="17"/>
        <v>42</v>
      </c>
      <c r="N48" s="269">
        <f t="shared" si="17"/>
        <v>42</v>
      </c>
      <c r="O48" s="269">
        <f t="shared" si="17"/>
        <v>42</v>
      </c>
      <c r="P48" s="269">
        <f t="shared" si="17"/>
        <v>42</v>
      </c>
      <c r="Q48" s="269">
        <f t="shared" si="17"/>
        <v>42</v>
      </c>
      <c r="R48" s="269">
        <f t="shared" si="17"/>
        <v>42</v>
      </c>
      <c r="S48" s="269">
        <f t="shared" si="17"/>
        <v>42</v>
      </c>
      <c r="T48" s="269">
        <f t="shared" si="17"/>
        <v>42</v>
      </c>
      <c r="U48" s="269">
        <f t="shared" si="17"/>
        <v>42</v>
      </c>
      <c r="V48" s="269">
        <f t="shared" si="17"/>
        <v>42</v>
      </c>
      <c r="W48" s="269">
        <f t="shared" si="17"/>
        <v>42</v>
      </c>
      <c r="X48" s="269">
        <f t="shared" si="17"/>
        <v>42</v>
      </c>
      <c r="Y48" s="269">
        <f t="shared" si="17"/>
        <v>42</v>
      </c>
      <c r="Z48" s="269">
        <f t="shared" si="17"/>
        <v>42</v>
      </c>
      <c r="AA48" s="269">
        <f t="shared" si="17"/>
        <v>42</v>
      </c>
      <c r="AB48" s="269">
        <f t="shared" si="17"/>
        <v>42</v>
      </c>
      <c r="AC48" s="269">
        <f t="shared" si="17"/>
        <v>42</v>
      </c>
      <c r="AD48" s="269">
        <f t="shared" si="17"/>
        <v>42</v>
      </c>
      <c r="AE48" s="269">
        <f t="shared" si="17"/>
        <v>42</v>
      </c>
      <c r="AF48" s="269">
        <f t="shared" si="17"/>
        <v>42</v>
      </c>
      <c r="AG48" s="269">
        <f t="shared" si="17"/>
        <v>42</v>
      </c>
      <c r="AH48" s="269">
        <f t="shared" si="17"/>
        <v>42</v>
      </c>
      <c r="AI48" s="269">
        <f t="shared" si="17"/>
        <v>42</v>
      </c>
      <c r="AJ48" s="269">
        <f t="shared" si="17"/>
        <v>42</v>
      </c>
      <c r="AK48" s="269">
        <f t="shared" si="17"/>
        <v>42</v>
      </c>
      <c r="AL48" s="269">
        <f t="shared" si="17"/>
        <v>42</v>
      </c>
      <c r="AM48" s="269">
        <f t="shared" si="17"/>
        <v>42</v>
      </c>
      <c r="AN48" s="269">
        <f t="shared" si="17"/>
        <v>42</v>
      </c>
      <c r="AO48" s="269">
        <f t="shared" si="17"/>
        <v>42</v>
      </c>
      <c r="AP48" s="269">
        <f t="shared" si="17"/>
        <v>42</v>
      </c>
      <c r="AQ48" s="269">
        <f t="shared" si="17"/>
        <v>42</v>
      </c>
      <c r="AR48" s="269">
        <f t="shared" si="17"/>
        <v>42</v>
      </c>
      <c r="AS48" s="269">
        <f t="shared" si="17"/>
        <v>42</v>
      </c>
      <c r="AT48" s="269">
        <f t="shared" si="17"/>
        <v>42</v>
      </c>
      <c r="AU48" s="269">
        <f t="shared" si="17"/>
        <v>42</v>
      </c>
      <c r="AV48" s="269">
        <f t="shared" si="17"/>
        <v>42</v>
      </c>
      <c r="AW48" s="269">
        <f t="shared" si="17"/>
        <v>42</v>
      </c>
      <c r="AX48" s="269">
        <f t="shared" si="17"/>
        <v>42</v>
      </c>
      <c r="AY48" s="269">
        <f t="shared" si="17"/>
        <v>42</v>
      </c>
      <c r="AZ48" s="269">
        <f t="shared" si="17"/>
        <v>42</v>
      </c>
      <c r="BA48" s="269">
        <f t="shared" si="17"/>
        <v>42</v>
      </c>
      <c r="BB48" s="269">
        <f t="shared" si="17"/>
        <v>42</v>
      </c>
      <c r="BC48" s="269">
        <f t="shared" si="17"/>
        <v>42</v>
      </c>
      <c r="BD48" s="269">
        <f t="shared" si="17"/>
        <v>42</v>
      </c>
      <c r="BE48" s="269">
        <f t="shared" si="17"/>
        <v>42</v>
      </c>
      <c r="BF48" s="269">
        <f t="shared" si="17"/>
        <v>42</v>
      </c>
      <c r="BG48" s="269">
        <f t="shared" si="17"/>
        <v>42</v>
      </c>
      <c r="BH48" s="269">
        <f t="shared" si="17"/>
        <v>42</v>
      </c>
      <c r="BI48" s="269">
        <f t="shared" si="17"/>
        <v>42</v>
      </c>
      <c r="BJ48" s="269">
        <f t="shared" si="17"/>
        <v>42</v>
      </c>
      <c r="BK48" s="269">
        <f t="shared" si="17"/>
        <v>42</v>
      </c>
      <c r="BL48" s="269">
        <f t="shared" si="17"/>
        <v>42</v>
      </c>
      <c r="BM48" s="269">
        <f t="shared" si="17"/>
        <v>42</v>
      </c>
      <c r="BN48" s="269">
        <f t="shared" si="17"/>
        <v>42</v>
      </c>
      <c r="BO48" s="269">
        <f t="shared" si="17"/>
        <v>42</v>
      </c>
      <c r="BP48" s="269">
        <f t="shared" ref="BP48:BZ48" si="18">BO48</f>
        <v>42</v>
      </c>
      <c r="BQ48" s="269">
        <f t="shared" si="18"/>
        <v>42</v>
      </c>
      <c r="BR48" s="269">
        <f t="shared" si="18"/>
        <v>42</v>
      </c>
      <c r="BS48" s="269">
        <f t="shared" si="18"/>
        <v>42</v>
      </c>
      <c r="BT48" s="269">
        <f t="shared" si="18"/>
        <v>42</v>
      </c>
      <c r="BU48" s="269">
        <f t="shared" si="18"/>
        <v>42</v>
      </c>
      <c r="BV48" s="269">
        <f t="shared" si="18"/>
        <v>42</v>
      </c>
      <c r="BW48" s="269">
        <f t="shared" si="18"/>
        <v>42</v>
      </c>
      <c r="BX48" s="269">
        <f t="shared" si="18"/>
        <v>42</v>
      </c>
      <c r="BY48" s="269">
        <f t="shared" si="18"/>
        <v>42</v>
      </c>
      <c r="BZ48" s="269">
        <f t="shared" si="18"/>
        <v>42</v>
      </c>
    </row>
    <row r="49" spans="1:78" ht="15.75" customHeight="1" thickBot="1">
      <c r="A49" s="572" t="s">
        <v>74</v>
      </c>
      <c r="B49" s="573"/>
      <c r="C49" s="365">
        <f>VLOOKUP(B4,Фактически_присутствующих,3,FALSE)</f>
        <v>42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269"/>
      <c r="BZ49" s="269"/>
    </row>
    <row r="50" spans="1:78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42</v>
      </c>
      <c r="H50" s="368">
        <f>H47*H48/1000</f>
        <v>0</v>
      </c>
      <c r="I50" s="368">
        <f>I47*I48/1000</f>
        <v>0</v>
      </c>
      <c r="J50" s="368">
        <f>J47*J48/1000</f>
        <v>1.47</v>
      </c>
      <c r="K50" s="368">
        <f>K47*K48</f>
        <v>0</v>
      </c>
      <c r="L50" s="368">
        <f t="shared" ref="L50:BW50" si="19">L47*L48/1000</f>
        <v>0.15959999999999999</v>
      </c>
      <c r="M50" s="368">
        <f t="shared" si="19"/>
        <v>0</v>
      </c>
      <c r="N50" s="368">
        <f t="shared" si="19"/>
        <v>0.189</v>
      </c>
      <c r="O50" s="368">
        <f t="shared" si="19"/>
        <v>0</v>
      </c>
      <c r="P50" s="368">
        <f t="shared" si="19"/>
        <v>0</v>
      </c>
      <c r="Q50" s="368">
        <f t="shared" si="19"/>
        <v>0</v>
      </c>
      <c r="R50" s="368">
        <f t="shared" si="19"/>
        <v>0</v>
      </c>
      <c r="S50" s="368">
        <f t="shared" si="19"/>
        <v>0</v>
      </c>
      <c r="T50" s="368">
        <f t="shared" si="19"/>
        <v>0</v>
      </c>
      <c r="U50" s="368">
        <f t="shared" si="19"/>
        <v>0</v>
      </c>
      <c r="V50" s="368">
        <f t="shared" si="19"/>
        <v>0</v>
      </c>
      <c r="W50" s="368">
        <f t="shared" si="19"/>
        <v>0</v>
      </c>
      <c r="X50" s="368">
        <f t="shared" si="19"/>
        <v>0</v>
      </c>
      <c r="Y50" s="368">
        <f t="shared" si="19"/>
        <v>0</v>
      </c>
      <c r="Z50" s="368">
        <f t="shared" si="19"/>
        <v>0</v>
      </c>
      <c r="AA50" s="368">
        <f t="shared" si="19"/>
        <v>0</v>
      </c>
      <c r="AB50" s="368">
        <f t="shared" si="19"/>
        <v>0</v>
      </c>
      <c r="AC50" s="368">
        <f t="shared" si="19"/>
        <v>0</v>
      </c>
      <c r="AD50" s="368">
        <f t="shared" si="19"/>
        <v>0</v>
      </c>
      <c r="AE50" s="368">
        <f t="shared" si="19"/>
        <v>0</v>
      </c>
      <c r="AF50" s="368">
        <f t="shared" si="19"/>
        <v>0.504</v>
      </c>
      <c r="AG50" s="368">
        <f t="shared" si="19"/>
        <v>0</v>
      </c>
      <c r="AH50" s="368">
        <f t="shared" si="19"/>
        <v>0</v>
      </c>
      <c r="AI50" s="368">
        <f t="shared" si="19"/>
        <v>0</v>
      </c>
      <c r="AJ50" s="368">
        <f t="shared" si="19"/>
        <v>0</v>
      </c>
      <c r="AK50" s="368">
        <f t="shared" si="19"/>
        <v>0</v>
      </c>
      <c r="AL50" s="368">
        <f t="shared" si="19"/>
        <v>0</v>
      </c>
      <c r="AM50" s="368">
        <f t="shared" si="19"/>
        <v>0</v>
      </c>
      <c r="AN50" s="368">
        <f t="shared" si="19"/>
        <v>0</v>
      </c>
      <c r="AO50" s="368">
        <f t="shared" si="19"/>
        <v>0</v>
      </c>
      <c r="AP50" s="368">
        <f t="shared" si="19"/>
        <v>0</v>
      </c>
      <c r="AQ50" s="368">
        <f t="shared" si="19"/>
        <v>0</v>
      </c>
      <c r="AR50" s="368">
        <f t="shared" si="19"/>
        <v>0</v>
      </c>
      <c r="AS50" s="368">
        <f t="shared" si="19"/>
        <v>0</v>
      </c>
      <c r="AT50" s="368">
        <f t="shared" si="19"/>
        <v>0.252</v>
      </c>
      <c r="AU50" s="368">
        <f t="shared" si="19"/>
        <v>0</v>
      </c>
      <c r="AV50" s="368">
        <f t="shared" si="19"/>
        <v>0</v>
      </c>
      <c r="AW50" s="368">
        <f t="shared" si="19"/>
        <v>0</v>
      </c>
      <c r="AX50" s="368">
        <f t="shared" si="19"/>
        <v>0.21</v>
      </c>
      <c r="AY50" s="368">
        <f t="shared" si="19"/>
        <v>0.88200000000000001</v>
      </c>
      <c r="AZ50" s="368">
        <f t="shared" si="19"/>
        <v>0</v>
      </c>
      <c r="BA50" s="368">
        <f t="shared" si="19"/>
        <v>1.89</v>
      </c>
      <c r="BB50" s="368">
        <f t="shared" si="19"/>
        <v>0</v>
      </c>
      <c r="BC50" s="368">
        <f t="shared" si="19"/>
        <v>0</v>
      </c>
      <c r="BD50" s="368">
        <f t="shared" si="19"/>
        <v>0</v>
      </c>
      <c r="BE50" s="368">
        <f t="shared" si="19"/>
        <v>0</v>
      </c>
      <c r="BF50" s="368">
        <f t="shared" si="19"/>
        <v>0</v>
      </c>
      <c r="BG50" s="368">
        <f t="shared" si="19"/>
        <v>0</v>
      </c>
      <c r="BH50" s="368">
        <f t="shared" si="19"/>
        <v>0</v>
      </c>
      <c r="BI50" s="368">
        <f t="shared" si="19"/>
        <v>0</v>
      </c>
      <c r="BJ50" s="368">
        <f t="shared" si="19"/>
        <v>2.1</v>
      </c>
      <c r="BK50" s="368">
        <f t="shared" si="19"/>
        <v>0.33600000000000002</v>
      </c>
      <c r="BL50" s="368">
        <f t="shared" si="19"/>
        <v>0.252</v>
      </c>
      <c r="BM50" s="368">
        <f t="shared" si="19"/>
        <v>0</v>
      </c>
      <c r="BN50" s="368">
        <f t="shared" si="19"/>
        <v>0</v>
      </c>
      <c r="BO50" s="368">
        <f t="shared" si="19"/>
        <v>1.89</v>
      </c>
      <c r="BP50" s="368">
        <f t="shared" si="19"/>
        <v>0</v>
      </c>
      <c r="BQ50" s="368">
        <f t="shared" si="19"/>
        <v>5.88</v>
      </c>
      <c r="BR50" s="368">
        <f t="shared" si="19"/>
        <v>0</v>
      </c>
      <c r="BS50" s="368">
        <f t="shared" si="19"/>
        <v>0</v>
      </c>
      <c r="BT50" s="368">
        <f t="shared" si="19"/>
        <v>0</v>
      </c>
      <c r="BU50" s="368">
        <f t="shared" si="19"/>
        <v>0</v>
      </c>
      <c r="BV50" s="368">
        <f t="shared" si="19"/>
        <v>0</v>
      </c>
      <c r="BW50" s="368">
        <f t="shared" si="19"/>
        <v>0</v>
      </c>
      <c r="BX50" s="368">
        <f t="shared" ref="BX50:BY50" si="20">BX47*BX48/1000</f>
        <v>2.52</v>
      </c>
      <c r="BY50" s="368">
        <f t="shared" si="20"/>
        <v>0</v>
      </c>
      <c r="BZ50" s="368">
        <f>BZ47*BZ48</f>
        <v>0</v>
      </c>
    </row>
    <row r="51" spans="1:78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  <c r="BZ51" s="369">
        <f>ССЫЛКИ!BX3</f>
        <v>8</v>
      </c>
    </row>
    <row r="52" spans="1:78" ht="15.75" customHeight="1">
      <c r="A52" s="572" t="s">
        <v>76</v>
      </c>
      <c r="B52" s="573"/>
      <c r="C52" s="370">
        <f>SUM(D52:BZ52)</f>
        <v>2562</v>
      </c>
      <c r="D52" s="371">
        <f t="shared" ref="D52:BX52" si="21">D50*D51</f>
        <v>0</v>
      </c>
      <c r="E52" s="371">
        <f t="shared" si="21"/>
        <v>0</v>
      </c>
      <c r="F52" s="368">
        <f t="shared" si="21"/>
        <v>0</v>
      </c>
      <c r="G52" s="368">
        <f t="shared" si="21"/>
        <v>252</v>
      </c>
      <c r="H52" s="368">
        <f t="shared" si="21"/>
        <v>0</v>
      </c>
      <c r="I52" s="368">
        <f t="shared" si="21"/>
        <v>0</v>
      </c>
      <c r="J52" s="368">
        <f t="shared" si="21"/>
        <v>124.95</v>
      </c>
      <c r="K52" s="368">
        <f t="shared" si="21"/>
        <v>0</v>
      </c>
      <c r="L52" s="368">
        <f t="shared" si="21"/>
        <v>22.343999999999998</v>
      </c>
      <c r="M52" s="368">
        <f t="shared" si="21"/>
        <v>0</v>
      </c>
      <c r="N52" s="368">
        <f t="shared" si="21"/>
        <v>1.8900000000000001</v>
      </c>
      <c r="O52" s="368">
        <f t="shared" si="21"/>
        <v>0</v>
      </c>
      <c r="P52" s="368">
        <f t="shared" si="21"/>
        <v>0</v>
      </c>
      <c r="Q52" s="368">
        <f t="shared" si="21"/>
        <v>0</v>
      </c>
      <c r="R52" s="368">
        <f t="shared" si="21"/>
        <v>0</v>
      </c>
      <c r="S52" s="368">
        <f t="shared" si="21"/>
        <v>0</v>
      </c>
      <c r="T52" s="368">
        <f t="shared" si="21"/>
        <v>0</v>
      </c>
      <c r="U52" s="368">
        <f t="shared" si="21"/>
        <v>0</v>
      </c>
      <c r="V52" s="368">
        <f t="shared" si="21"/>
        <v>0</v>
      </c>
      <c r="W52" s="368">
        <f t="shared" si="21"/>
        <v>0</v>
      </c>
      <c r="X52" s="368">
        <f t="shared" si="21"/>
        <v>0</v>
      </c>
      <c r="Y52" s="368">
        <f t="shared" si="21"/>
        <v>0</v>
      </c>
      <c r="Z52" s="368">
        <f t="shared" si="21"/>
        <v>0</v>
      </c>
      <c r="AA52" s="368">
        <f t="shared" si="21"/>
        <v>0</v>
      </c>
      <c r="AB52" s="368">
        <f t="shared" si="21"/>
        <v>0</v>
      </c>
      <c r="AC52" s="368">
        <f t="shared" si="21"/>
        <v>0</v>
      </c>
      <c r="AD52" s="368">
        <f t="shared" si="21"/>
        <v>0</v>
      </c>
      <c r="AE52" s="368">
        <f t="shared" si="21"/>
        <v>0</v>
      </c>
      <c r="AF52" s="368">
        <f t="shared" si="21"/>
        <v>27.72</v>
      </c>
      <c r="AG52" s="368">
        <f t="shared" si="21"/>
        <v>0</v>
      </c>
      <c r="AH52" s="368">
        <f t="shared" si="21"/>
        <v>0</v>
      </c>
      <c r="AI52" s="368">
        <f t="shared" si="21"/>
        <v>0</v>
      </c>
      <c r="AJ52" s="368">
        <f t="shared" si="21"/>
        <v>0</v>
      </c>
      <c r="AK52" s="368">
        <f t="shared" si="21"/>
        <v>0</v>
      </c>
      <c r="AL52" s="368">
        <f t="shared" si="21"/>
        <v>0</v>
      </c>
      <c r="AM52" s="368">
        <f t="shared" si="21"/>
        <v>0</v>
      </c>
      <c r="AN52" s="368">
        <f t="shared" si="21"/>
        <v>0</v>
      </c>
      <c r="AO52" s="368">
        <f t="shared" si="21"/>
        <v>0</v>
      </c>
      <c r="AP52" s="368">
        <f t="shared" si="21"/>
        <v>0</v>
      </c>
      <c r="AQ52" s="368">
        <f t="shared" si="21"/>
        <v>0</v>
      </c>
      <c r="AR52" s="368">
        <f t="shared" si="21"/>
        <v>0</v>
      </c>
      <c r="AS52" s="368">
        <f t="shared" si="21"/>
        <v>0</v>
      </c>
      <c r="AT52" s="368">
        <f t="shared" si="21"/>
        <v>151.19999999999999</v>
      </c>
      <c r="AU52" s="368">
        <f t="shared" si="21"/>
        <v>0</v>
      </c>
      <c r="AV52" s="368">
        <f t="shared" si="21"/>
        <v>0</v>
      </c>
      <c r="AW52" s="368">
        <f t="shared" si="21"/>
        <v>0</v>
      </c>
      <c r="AX52" s="368">
        <f t="shared" si="21"/>
        <v>57.54</v>
      </c>
      <c r="AY52" s="368">
        <f t="shared" si="21"/>
        <v>396.9</v>
      </c>
      <c r="AZ52" s="368">
        <f t="shared" si="21"/>
        <v>0</v>
      </c>
      <c r="BA52" s="368">
        <f t="shared" si="21"/>
        <v>340.2</v>
      </c>
      <c r="BB52" s="368">
        <f t="shared" si="21"/>
        <v>0</v>
      </c>
      <c r="BC52" s="368">
        <f t="shared" si="21"/>
        <v>0</v>
      </c>
      <c r="BD52" s="368">
        <f t="shared" si="21"/>
        <v>0</v>
      </c>
      <c r="BE52" s="368">
        <f t="shared" si="21"/>
        <v>0</v>
      </c>
      <c r="BF52" s="368">
        <f t="shared" si="21"/>
        <v>0</v>
      </c>
      <c r="BG52" s="368">
        <f t="shared" si="21"/>
        <v>0</v>
      </c>
      <c r="BH52" s="368">
        <f t="shared" si="21"/>
        <v>0</v>
      </c>
      <c r="BI52" s="368">
        <f t="shared" si="21"/>
        <v>0</v>
      </c>
      <c r="BJ52" s="368">
        <f t="shared" si="21"/>
        <v>73.5</v>
      </c>
      <c r="BK52" s="368">
        <f t="shared" si="21"/>
        <v>7.3920000000000003</v>
      </c>
      <c r="BL52" s="368">
        <f t="shared" si="21"/>
        <v>8.0640000000000001</v>
      </c>
      <c r="BM52" s="368">
        <f t="shared" si="21"/>
        <v>0</v>
      </c>
      <c r="BN52" s="368">
        <f t="shared" si="21"/>
        <v>0</v>
      </c>
      <c r="BO52" s="368">
        <f t="shared" si="21"/>
        <v>56.699999999999996</v>
      </c>
      <c r="BP52" s="368">
        <f t="shared" si="21"/>
        <v>0</v>
      </c>
      <c r="BQ52" s="368">
        <f t="shared" si="21"/>
        <v>940.8</v>
      </c>
      <c r="BR52" s="368">
        <f t="shared" si="21"/>
        <v>0</v>
      </c>
      <c r="BS52" s="368">
        <f t="shared" si="21"/>
        <v>0</v>
      </c>
      <c r="BT52" s="368">
        <f t="shared" si="21"/>
        <v>0</v>
      </c>
      <c r="BU52" s="368">
        <f t="shared" si="21"/>
        <v>0</v>
      </c>
      <c r="BV52" s="368">
        <f t="shared" si="21"/>
        <v>0</v>
      </c>
      <c r="BW52" s="368">
        <f t="shared" si="21"/>
        <v>0</v>
      </c>
      <c r="BX52" s="368">
        <f t="shared" si="21"/>
        <v>100.8</v>
      </c>
      <c r="BY52" s="368">
        <f t="shared" ref="BY52:BZ52" si="22">BY50*BY51</f>
        <v>0</v>
      </c>
      <c r="BZ52" s="368">
        <f t="shared" si="22"/>
        <v>0</v>
      </c>
    </row>
    <row r="53" spans="1:78" ht="15.75" customHeight="1">
      <c r="A53" s="572" t="s">
        <v>77</v>
      </c>
      <c r="B53" s="573"/>
      <c r="C53" s="372">
        <f>C52/C49</f>
        <v>61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8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8" ht="13.9" hidden="1" customHeight="1">
      <c r="A55" s="575"/>
      <c r="B55" s="576"/>
      <c r="C55" s="269"/>
      <c r="D55" s="269">
        <f t="shared" ref="D55:K55" si="23">SUM(D39:D45)</f>
        <v>0</v>
      </c>
      <c r="E55" s="269">
        <f t="shared" si="23"/>
        <v>0</v>
      </c>
      <c r="F55" s="269">
        <f t="shared" si="23"/>
        <v>0</v>
      </c>
      <c r="G55" s="269">
        <f t="shared" si="23"/>
        <v>1</v>
      </c>
      <c r="H55" s="269">
        <f t="shared" si="23"/>
        <v>0</v>
      </c>
      <c r="I55" s="269">
        <f t="shared" si="23"/>
        <v>0</v>
      </c>
      <c r="J55" s="269">
        <f t="shared" si="23"/>
        <v>35</v>
      </c>
      <c r="K55" s="269">
        <f t="shared" si="23"/>
        <v>0</v>
      </c>
      <c r="L55" s="269">
        <f>SUM(L39:L45)</f>
        <v>3.8</v>
      </c>
      <c r="M55" s="269">
        <f t="shared" ref="M55:BX55" si="24">SUM(M39:M45)</f>
        <v>0</v>
      </c>
      <c r="N55" s="269">
        <f t="shared" si="24"/>
        <v>4.5</v>
      </c>
      <c r="O55" s="269">
        <f t="shared" si="24"/>
        <v>0</v>
      </c>
      <c r="P55" s="269">
        <f t="shared" si="24"/>
        <v>0</v>
      </c>
      <c r="Q55" s="269">
        <f t="shared" si="24"/>
        <v>0</v>
      </c>
      <c r="R55" s="269">
        <f t="shared" si="24"/>
        <v>0</v>
      </c>
      <c r="S55" s="269">
        <f t="shared" si="24"/>
        <v>0</v>
      </c>
      <c r="T55" s="269">
        <f t="shared" si="24"/>
        <v>0</v>
      </c>
      <c r="U55" s="269">
        <f t="shared" si="24"/>
        <v>0</v>
      </c>
      <c r="V55" s="269">
        <f t="shared" si="24"/>
        <v>0</v>
      </c>
      <c r="W55" s="269">
        <f t="shared" si="24"/>
        <v>0</v>
      </c>
      <c r="X55" s="269">
        <f t="shared" si="24"/>
        <v>0</v>
      </c>
      <c r="Y55" s="269">
        <f t="shared" si="24"/>
        <v>0</v>
      </c>
      <c r="Z55" s="269">
        <f t="shared" si="24"/>
        <v>0</v>
      </c>
      <c r="AA55" s="269">
        <f t="shared" si="24"/>
        <v>0</v>
      </c>
      <c r="AB55" s="269">
        <f t="shared" si="24"/>
        <v>0</v>
      </c>
      <c r="AC55" s="269">
        <f t="shared" si="24"/>
        <v>0</v>
      </c>
      <c r="AD55" s="269">
        <f t="shared" si="24"/>
        <v>0</v>
      </c>
      <c r="AE55" s="269">
        <f t="shared" si="24"/>
        <v>0</v>
      </c>
      <c r="AF55" s="269">
        <f t="shared" si="24"/>
        <v>12</v>
      </c>
      <c r="AG55" s="269">
        <f t="shared" si="24"/>
        <v>0</v>
      </c>
      <c r="AH55" s="269">
        <f t="shared" si="24"/>
        <v>0</v>
      </c>
      <c r="AI55" s="269">
        <f t="shared" si="24"/>
        <v>0</v>
      </c>
      <c r="AJ55" s="269">
        <f t="shared" si="24"/>
        <v>0</v>
      </c>
      <c r="AK55" s="269">
        <f t="shared" si="24"/>
        <v>0</v>
      </c>
      <c r="AL55" s="269">
        <f t="shared" si="24"/>
        <v>0</v>
      </c>
      <c r="AM55" s="269">
        <f t="shared" si="24"/>
        <v>0</v>
      </c>
      <c r="AN55" s="269">
        <f t="shared" si="24"/>
        <v>0</v>
      </c>
      <c r="AO55" s="269">
        <f t="shared" si="24"/>
        <v>0</v>
      </c>
      <c r="AP55" s="269">
        <f t="shared" si="24"/>
        <v>0</v>
      </c>
      <c r="AQ55" s="269">
        <f t="shared" si="24"/>
        <v>0</v>
      </c>
      <c r="AR55" s="269">
        <f t="shared" si="24"/>
        <v>0</v>
      </c>
      <c r="AS55" s="269">
        <f t="shared" si="24"/>
        <v>0</v>
      </c>
      <c r="AT55" s="269">
        <f t="shared" si="24"/>
        <v>6</v>
      </c>
      <c r="AU55" s="269">
        <f t="shared" si="24"/>
        <v>0</v>
      </c>
      <c r="AV55" s="269">
        <f t="shared" si="24"/>
        <v>0</v>
      </c>
      <c r="AW55" s="269">
        <f t="shared" si="24"/>
        <v>0</v>
      </c>
      <c r="AX55" s="269">
        <f t="shared" si="24"/>
        <v>5</v>
      </c>
      <c r="AY55" s="269">
        <f t="shared" si="24"/>
        <v>21</v>
      </c>
      <c r="AZ55" s="269">
        <f t="shared" si="24"/>
        <v>0</v>
      </c>
      <c r="BA55" s="269">
        <f t="shared" si="24"/>
        <v>45</v>
      </c>
      <c r="BB55" s="269">
        <f t="shared" si="24"/>
        <v>0</v>
      </c>
      <c r="BC55" s="269">
        <f t="shared" si="24"/>
        <v>0</v>
      </c>
      <c r="BD55" s="269">
        <f t="shared" si="24"/>
        <v>0</v>
      </c>
      <c r="BE55" s="269">
        <f t="shared" si="24"/>
        <v>0</v>
      </c>
      <c r="BF55" s="269">
        <f t="shared" si="24"/>
        <v>0</v>
      </c>
      <c r="BG55" s="269">
        <f t="shared" si="24"/>
        <v>0</v>
      </c>
      <c r="BH55" s="269">
        <f t="shared" si="24"/>
        <v>0</v>
      </c>
      <c r="BI55" s="269">
        <f t="shared" si="24"/>
        <v>0</v>
      </c>
      <c r="BJ55" s="269">
        <f t="shared" si="24"/>
        <v>50</v>
      </c>
      <c r="BK55" s="269">
        <f t="shared" si="24"/>
        <v>8</v>
      </c>
      <c r="BL55" s="269">
        <f t="shared" si="24"/>
        <v>6</v>
      </c>
      <c r="BM55" s="269">
        <f t="shared" si="24"/>
        <v>0</v>
      </c>
      <c r="BN55" s="269">
        <f t="shared" si="24"/>
        <v>0</v>
      </c>
      <c r="BO55" s="269">
        <f t="shared" si="24"/>
        <v>45</v>
      </c>
      <c r="BP55" s="269">
        <f t="shared" si="24"/>
        <v>0</v>
      </c>
      <c r="BQ55" s="269">
        <f t="shared" si="24"/>
        <v>140</v>
      </c>
      <c r="BR55" s="269">
        <f t="shared" si="24"/>
        <v>0</v>
      </c>
      <c r="BS55" s="269">
        <f t="shared" si="24"/>
        <v>0</v>
      </c>
      <c r="BT55" s="269">
        <f t="shared" si="24"/>
        <v>0</v>
      </c>
      <c r="BU55" s="269">
        <f t="shared" si="24"/>
        <v>0</v>
      </c>
      <c r="BV55" s="269">
        <f t="shared" si="24"/>
        <v>0</v>
      </c>
      <c r="BW55" s="269">
        <f t="shared" si="24"/>
        <v>0</v>
      </c>
      <c r="BX55" s="269">
        <f t="shared" si="24"/>
        <v>60</v>
      </c>
    </row>
    <row r="56" spans="1:78" ht="13.9" hidden="1" customHeight="1">
      <c r="A56" s="577" t="s">
        <v>74</v>
      </c>
      <c r="B56" s="578"/>
      <c r="C56" s="269">
        <f>C57</f>
        <v>42</v>
      </c>
      <c r="D56" s="374">
        <f>C56</f>
        <v>42</v>
      </c>
      <c r="E56" s="374">
        <f t="shared" ref="E56:BP56" si="25">D56</f>
        <v>42</v>
      </c>
      <c r="F56" s="374">
        <f t="shared" si="25"/>
        <v>42</v>
      </c>
      <c r="G56" s="374">
        <f t="shared" si="25"/>
        <v>42</v>
      </c>
      <c r="H56" s="374">
        <f t="shared" si="25"/>
        <v>42</v>
      </c>
      <c r="I56" s="374">
        <f t="shared" si="25"/>
        <v>42</v>
      </c>
      <c r="J56" s="374">
        <f t="shared" si="25"/>
        <v>42</v>
      </c>
      <c r="K56" s="374">
        <f t="shared" si="25"/>
        <v>42</v>
      </c>
      <c r="L56" s="374">
        <f t="shared" si="25"/>
        <v>42</v>
      </c>
      <c r="M56" s="374">
        <f t="shared" si="25"/>
        <v>42</v>
      </c>
      <c r="N56" s="374">
        <f t="shared" si="25"/>
        <v>42</v>
      </c>
      <c r="O56" s="374">
        <f t="shared" si="25"/>
        <v>42</v>
      </c>
      <c r="P56" s="374">
        <f t="shared" si="25"/>
        <v>42</v>
      </c>
      <c r="Q56" s="374">
        <f t="shared" si="25"/>
        <v>42</v>
      </c>
      <c r="R56" s="374">
        <f t="shared" si="25"/>
        <v>42</v>
      </c>
      <c r="S56" s="374">
        <f t="shared" si="25"/>
        <v>42</v>
      </c>
      <c r="T56" s="374">
        <f t="shared" si="25"/>
        <v>42</v>
      </c>
      <c r="U56" s="374">
        <f t="shared" si="25"/>
        <v>42</v>
      </c>
      <c r="V56" s="374">
        <f t="shared" si="25"/>
        <v>42</v>
      </c>
      <c r="W56" s="374">
        <f t="shared" si="25"/>
        <v>42</v>
      </c>
      <c r="X56" s="374">
        <f t="shared" si="25"/>
        <v>42</v>
      </c>
      <c r="Y56" s="374">
        <f t="shared" si="25"/>
        <v>42</v>
      </c>
      <c r="Z56" s="374">
        <f t="shared" si="25"/>
        <v>42</v>
      </c>
      <c r="AA56" s="374">
        <f t="shared" si="25"/>
        <v>42</v>
      </c>
      <c r="AB56" s="374">
        <f t="shared" si="25"/>
        <v>42</v>
      </c>
      <c r="AC56" s="374">
        <f t="shared" si="25"/>
        <v>42</v>
      </c>
      <c r="AD56" s="374">
        <f t="shared" si="25"/>
        <v>42</v>
      </c>
      <c r="AE56" s="374">
        <f t="shared" si="25"/>
        <v>42</v>
      </c>
      <c r="AF56" s="374">
        <f t="shared" si="25"/>
        <v>42</v>
      </c>
      <c r="AG56" s="374">
        <f t="shared" si="25"/>
        <v>42</v>
      </c>
      <c r="AH56" s="374">
        <f t="shared" si="25"/>
        <v>42</v>
      </c>
      <c r="AI56" s="374">
        <f t="shared" si="25"/>
        <v>42</v>
      </c>
      <c r="AJ56" s="374">
        <f t="shared" si="25"/>
        <v>42</v>
      </c>
      <c r="AK56" s="374">
        <f t="shared" si="25"/>
        <v>42</v>
      </c>
      <c r="AL56" s="374">
        <f t="shared" si="25"/>
        <v>42</v>
      </c>
      <c r="AM56" s="374">
        <f t="shared" si="25"/>
        <v>42</v>
      </c>
      <c r="AN56" s="374">
        <f t="shared" si="25"/>
        <v>42</v>
      </c>
      <c r="AO56" s="374">
        <f t="shared" si="25"/>
        <v>42</v>
      </c>
      <c r="AP56" s="374">
        <f t="shared" si="25"/>
        <v>42</v>
      </c>
      <c r="AQ56" s="374">
        <f t="shared" si="25"/>
        <v>42</v>
      </c>
      <c r="AR56" s="374">
        <f t="shared" si="25"/>
        <v>42</v>
      </c>
      <c r="AS56" s="374">
        <f t="shared" si="25"/>
        <v>42</v>
      </c>
      <c r="AT56" s="374">
        <f t="shared" si="25"/>
        <v>42</v>
      </c>
      <c r="AU56" s="374">
        <f t="shared" si="25"/>
        <v>42</v>
      </c>
      <c r="AV56" s="374">
        <f t="shared" si="25"/>
        <v>42</v>
      </c>
      <c r="AW56" s="374">
        <f t="shared" si="25"/>
        <v>42</v>
      </c>
      <c r="AX56" s="374">
        <f t="shared" si="25"/>
        <v>42</v>
      </c>
      <c r="AY56" s="374">
        <f t="shared" si="25"/>
        <v>42</v>
      </c>
      <c r="AZ56" s="374">
        <f t="shared" si="25"/>
        <v>42</v>
      </c>
      <c r="BA56" s="374">
        <f t="shared" si="25"/>
        <v>42</v>
      </c>
      <c r="BB56" s="374">
        <f t="shared" si="25"/>
        <v>42</v>
      </c>
      <c r="BC56" s="374">
        <f t="shared" si="25"/>
        <v>42</v>
      </c>
      <c r="BD56" s="374">
        <f t="shared" si="25"/>
        <v>42</v>
      </c>
      <c r="BE56" s="374">
        <f t="shared" si="25"/>
        <v>42</v>
      </c>
      <c r="BF56" s="374">
        <f t="shared" si="25"/>
        <v>42</v>
      </c>
      <c r="BG56" s="374">
        <f t="shared" si="25"/>
        <v>42</v>
      </c>
      <c r="BH56" s="374">
        <f t="shared" si="25"/>
        <v>42</v>
      </c>
      <c r="BI56" s="374">
        <f t="shared" si="25"/>
        <v>42</v>
      </c>
      <c r="BJ56" s="374">
        <f t="shared" si="25"/>
        <v>42</v>
      </c>
      <c r="BK56" s="374">
        <f t="shared" si="25"/>
        <v>42</v>
      </c>
      <c r="BL56" s="374">
        <f t="shared" si="25"/>
        <v>42</v>
      </c>
      <c r="BM56" s="374">
        <f t="shared" si="25"/>
        <v>42</v>
      </c>
      <c r="BN56" s="374">
        <f t="shared" si="25"/>
        <v>42</v>
      </c>
      <c r="BO56" s="374">
        <f t="shared" si="25"/>
        <v>42</v>
      </c>
      <c r="BP56" s="374">
        <f t="shared" si="25"/>
        <v>42</v>
      </c>
      <c r="BQ56" s="374">
        <f t="shared" ref="BQ56:BX56" si="26">BP56</f>
        <v>42</v>
      </c>
      <c r="BR56" s="374">
        <f t="shared" si="26"/>
        <v>42</v>
      </c>
      <c r="BS56" s="374">
        <f t="shared" si="26"/>
        <v>42</v>
      </c>
      <c r="BT56" s="374">
        <f t="shared" si="26"/>
        <v>42</v>
      </c>
      <c r="BU56" s="374">
        <f t="shared" si="26"/>
        <v>42</v>
      </c>
      <c r="BV56" s="374">
        <f t="shared" si="26"/>
        <v>42</v>
      </c>
      <c r="BW56" s="374">
        <f t="shared" si="26"/>
        <v>42</v>
      </c>
      <c r="BX56" s="374">
        <f t="shared" si="26"/>
        <v>42</v>
      </c>
    </row>
    <row r="57" spans="1:78" ht="21" hidden="1" customHeight="1">
      <c r="A57" s="579" t="s">
        <v>138</v>
      </c>
      <c r="B57" s="580"/>
      <c r="C57" s="343">
        <f>VLOOKUP(B4,Общее_количество_учащихся,3,FALSE)</f>
        <v>42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</row>
    <row r="58" spans="1:78" ht="14.45" hidden="1" customHeight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42</v>
      </c>
      <c r="H58" s="376">
        <f t="shared" ref="H58:BS58" si="27">H55*H56/1000</f>
        <v>0</v>
      </c>
      <c r="I58" s="376">
        <f t="shared" si="27"/>
        <v>0</v>
      </c>
      <c r="J58" s="377">
        <f t="shared" si="27"/>
        <v>1.47</v>
      </c>
      <c r="K58" s="377">
        <f>K55*K56</f>
        <v>0</v>
      </c>
      <c r="L58" s="377">
        <f>L55*L56/1000</f>
        <v>0.15959999999999999</v>
      </c>
      <c r="M58" s="377">
        <f t="shared" si="27"/>
        <v>0</v>
      </c>
      <c r="N58" s="377">
        <f t="shared" si="27"/>
        <v>0.189</v>
      </c>
      <c r="O58" s="377">
        <f t="shared" si="27"/>
        <v>0</v>
      </c>
      <c r="P58" s="377">
        <f t="shared" si="27"/>
        <v>0</v>
      </c>
      <c r="Q58" s="377">
        <f>Q55*Q56</f>
        <v>0</v>
      </c>
      <c r="R58" s="377">
        <f t="shared" si="27"/>
        <v>0</v>
      </c>
      <c r="S58" s="377">
        <f>S55*S56</f>
        <v>0</v>
      </c>
      <c r="T58" s="377">
        <f t="shared" si="27"/>
        <v>0</v>
      </c>
      <c r="U58" s="377">
        <f t="shared" si="27"/>
        <v>0</v>
      </c>
      <c r="V58" s="377">
        <f t="shared" si="27"/>
        <v>0</v>
      </c>
      <c r="W58" s="377">
        <f t="shared" si="27"/>
        <v>0</v>
      </c>
      <c r="X58" s="377">
        <f t="shared" si="27"/>
        <v>0</v>
      </c>
      <c r="Y58" s="377">
        <f t="shared" si="27"/>
        <v>0</v>
      </c>
      <c r="Z58" s="377">
        <f t="shared" si="27"/>
        <v>0</v>
      </c>
      <c r="AA58" s="377">
        <f t="shared" si="27"/>
        <v>0</v>
      </c>
      <c r="AB58" s="377">
        <f t="shared" si="27"/>
        <v>0</v>
      </c>
      <c r="AC58" s="377">
        <f t="shared" si="27"/>
        <v>0</v>
      </c>
      <c r="AD58" s="377">
        <f t="shared" si="27"/>
        <v>0</v>
      </c>
      <c r="AE58" s="377">
        <f t="shared" si="27"/>
        <v>0</v>
      </c>
      <c r="AF58" s="377">
        <f t="shared" si="27"/>
        <v>0.504</v>
      </c>
      <c r="AG58" s="377">
        <f t="shared" si="27"/>
        <v>0</v>
      </c>
      <c r="AH58" s="377">
        <f t="shared" si="27"/>
        <v>0</v>
      </c>
      <c r="AI58" s="377">
        <f t="shared" si="27"/>
        <v>0</v>
      </c>
      <c r="AJ58" s="377">
        <f t="shared" si="27"/>
        <v>0</v>
      </c>
      <c r="AK58" s="377">
        <f t="shared" si="27"/>
        <v>0</v>
      </c>
      <c r="AL58" s="377">
        <f t="shared" si="27"/>
        <v>0</v>
      </c>
      <c r="AM58" s="377">
        <f t="shared" si="27"/>
        <v>0</v>
      </c>
      <c r="AN58" s="377">
        <f t="shared" si="27"/>
        <v>0</v>
      </c>
      <c r="AO58" s="377">
        <f t="shared" si="27"/>
        <v>0</v>
      </c>
      <c r="AP58" s="377">
        <f t="shared" si="27"/>
        <v>0</v>
      </c>
      <c r="AQ58" s="377">
        <f t="shared" si="27"/>
        <v>0</v>
      </c>
      <c r="AR58" s="377">
        <f t="shared" si="27"/>
        <v>0</v>
      </c>
      <c r="AS58" s="377">
        <f t="shared" si="27"/>
        <v>0</v>
      </c>
      <c r="AT58" s="377">
        <f t="shared" si="27"/>
        <v>0.252</v>
      </c>
      <c r="AU58" s="377">
        <f t="shared" si="27"/>
        <v>0</v>
      </c>
      <c r="AV58" s="377">
        <f t="shared" si="27"/>
        <v>0</v>
      </c>
      <c r="AW58" s="377">
        <f t="shared" si="27"/>
        <v>0</v>
      </c>
      <c r="AX58" s="377">
        <f t="shared" si="27"/>
        <v>0.21</v>
      </c>
      <c r="AY58" s="377">
        <f t="shared" si="27"/>
        <v>0.88200000000000001</v>
      </c>
      <c r="AZ58" s="377">
        <f t="shared" si="27"/>
        <v>0</v>
      </c>
      <c r="BA58" s="377">
        <f t="shared" si="27"/>
        <v>1.89</v>
      </c>
      <c r="BB58" s="377">
        <f t="shared" si="27"/>
        <v>0</v>
      </c>
      <c r="BC58" s="377">
        <f t="shared" si="27"/>
        <v>0</v>
      </c>
      <c r="BD58" s="377">
        <f t="shared" si="27"/>
        <v>0</v>
      </c>
      <c r="BE58" s="377">
        <f t="shared" si="27"/>
        <v>0</v>
      </c>
      <c r="BF58" s="377">
        <f t="shared" si="27"/>
        <v>0</v>
      </c>
      <c r="BG58" s="377">
        <f t="shared" si="27"/>
        <v>0</v>
      </c>
      <c r="BH58" s="377">
        <f>BH55*BH56</f>
        <v>0</v>
      </c>
      <c r="BI58" s="377">
        <f t="shared" si="27"/>
        <v>0</v>
      </c>
      <c r="BJ58" s="377">
        <f t="shared" si="27"/>
        <v>2.1</v>
      </c>
      <c r="BK58" s="377">
        <f t="shared" si="27"/>
        <v>0.33600000000000002</v>
      </c>
      <c r="BL58" s="377">
        <f t="shared" si="27"/>
        <v>0.252</v>
      </c>
      <c r="BM58" s="377">
        <f t="shared" si="27"/>
        <v>0</v>
      </c>
      <c r="BN58" s="377">
        <f t="shared" si="27"/>
        <v>0</v>
      </c>
      <c r="BO58" s="377">
        <f t="shared" si="27"/>
        <v>1.89</v>
      </c>
      <c r="BP58" s="377">
        <f t="shared" si="27"/>
        <v>0</v>
      </c>
      <c r="BQ58" s="377">
        <f t="shared" si="27"/>
        <v>5.88</v>
      </c>
      <c r="BR58" s="377">
        <f t="shared" si="27"/>
        <v>0</v>
      </c>
      <c r="BS58" s="377">
        <f t="shared" si="27"/>
        <v>0</v>
      </c>
      <c r="BT58" s="377">
        <f t="shared" ref="BT58:BX58" si="28">BT55*BT56/1000</f>
        <v>0</v>
      </c>
      <c r="BU58" s="377">
        <f t="shared" si="28"/>
        <v>0</v>
      </c>
      <c r="BV58" s="377">
        <f t="shared" si="28"/>
        <v>0</v>
      </c>
      <c r="BW58" s="377">
        <f t="shared" si="28"/>
        <v>0</v>
      </c>
      <c r="BX58" s="377">
        <f t="shared" si="28"/>
        <v>2.52</v>
      </c>
    </row>
    <row r="59" spans="1:78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</row>
    <row r="60" spans="1:78" ht="13.9" hidden="1" customHeight="1">
      <c r="A60" s="572" t="s">
        <v>76</v>
      </c>
      <c r="B60" s="573"/>
      <c r="C60" s="378">
        <f>SUM(D60:BZ60)</f>
        <v>2562</v>
      </c>
      <c r="D60" s="371">
        <f>D58*D59</f>
        <v>0</v>
      </c>
      <c r="E60" s="371">
        <f t="shared" ref="E60:BP60" si="29">E58*E59</f>
        <v>0</v>
      </c>
      <c r="F60" s="368">
        <f>F58*F59</f>
        <v>0</v>
      </c>
      <c r="G60" s="368">
        <f t="shared" si="29"/>
        <v>252</v>
      </c>
      <c r="H60" s="368">
        <f t="shared" si="29"/>
        <v>0</v>
      </c>
      <c r="I60" s="368">
        <f t="shared" si="29"/>
        <v>0</v>
      </c>
      <c r="J60" s="368">
        <f t="shared" si="29"/>
        <v>124.95</v>
      </c>
      <c r="K60" s="379">
        <f t="shared" si="29"/>
        <v>0</v>
      </c>
      <c r="L60" s="379">
        <f t="shared" si="29"/>
        <v>22.343999999999998</v>
      </c>
      <c r="M60" s="379">
        <f t="shared" si="29"/>
        <v>0</v>
      </c>
      <c r="N60" s="379">
        <f t="shared" si="29"/>
        <v>1.8900000000000001</v>
      </c>
      <c r="O60" s="379">
        <f t="shared" si="29"/>
        <v>0</v>
      </c>
      <c r="P60" s="379">
        <f t="shared" si="29"/>
        <v>0</v>
      </c>
      <c r="Q60" s="379">
        <f t="shared" si="29"/>
        <v>0</v>
      </c>
      <c r="R60" s="379">
        <f t="shared" si="29"/>
        <v>0</v>
      </c>
      <c r="S60" s="379">
        <f t="shared" si="29"/>
        <v>0</v>
      </c>
      <c r="T60" s="379">
        <f t="shared" si="29"/>
        <v>0</v>
      </c>
      <c r="U60" s="379">
        <f t="shared" si="29"/>
        <v>0</v>
      </c>
      <c r="V60" s="379">
        <f t="shared" si="29"/>
        <v>0</v>
      </c>
      <c r="W60" s="379">
        <f t="shared" si="29"/>
        <v>0</v>
      </c>
      <c r="X60" s="379">
        <f t="shared" si="29"/>
        <v>0</v>
      </c>
      <c r="Y60" s="379">
        <f t="shared" si="29"/>
        <v>0</v>
      </c>
      <c r="Z60" s="379">
        <f t="shared" si="29"/>
        <v>0</v>
      </c>
      <c r="AA60" s="379">
        <f t="shared" si="29"/>
        <v>0</v>
      </c>
      <c r="AB60" s="379">
        <f t="shared" si="29"/>
        <v>0</v>
      </c>
      <c r="AC60" s="379">
        <f t="shared" si="29"/>
        <v>0</v>
      </c>
      <c r="AD60" s="379">
        <f t="shared" si="29"/>
        <v>0</v>
      </c>
      <c r="AE60" s="379">
        <f t="shared" si="29"/>
        <v>0</v>
      </c>
      <c r="AF60" s="379">
        <f t="shared" si="29"/>
        <v>27.72</v>
      </c>
      <c r="AG60" s="379">
        <f t="shared" si="29"/>
        <v>0</v>
      </c>
      <c r="AH60" s="379">
        <f t="shared" si="29"/>
        <v>0</v>
      </c>
      <c r="AI60" s="379">
        <f t="shared" si="29"/>
        <v>0</v>
      </c>
      <c r="AJ60" s="379">
        <f t="shared" si="29"/>
        <v>0</v>
      </c>
      <c r="AK60" s="379">
        <f t="shared" si="29"/>
        <v>0</v>
      </c>
      <c r="AL60" s="379">
        <f t="shared" si="29"/>
        <v>0</v>
      </c>
      <c r="AM60" s="379">
        <f t="shared" si="29"/>
        <v>0</v>
      </c>
      <c r="AN60" s="379">
        <f t="shared" si="29"/>
        <v>0</v>
      </c>
      <c r="AO60" s="379">
        <f t="shared" si="29"/>
        <v>0</v>
      </c>
      <c r="AP60" s="379">
        <f t="shared" si="29"/>
        <v>0</v>
      </c>
      <c r="AQ60" s="379">
        <f t="shared" si="29"/>
        <v>0</v>
      </c>
      <c r="AR60" s="379">
        <f t="shared" si="29"/>
        <v>0</v>
      </c>
      <c r="AS60" s="379">
        <f t="shared" si="29"/>
        <v>0</v>
      </c>
      <c r="AT60" s="379">
        <f t="shared" si="29"/>
        <v>151.19999999999999</v>
      </c>
      <c r="AU60" s="379">
        <f t="shared" si="29"/>
        <v>0</v>
      </c>
      <c r="AV60" s="379">
        <f t="shared" si="29"/>
        <v>0</v>
      </c>
      <c r="AW60" s="379">
        <f t="shared" si="29"/>
        <v>0</v>
      </c>
      <c r="AX60" s="379">
        <f t="shared" si="29"/>
        <v>57.54</v>
      </c>
      <c r="AY60" s="379">
        <f t="shared" si="29"/>
        <v>396.9</v>
      </c>
      <c r="AZ60" s="379">
        <f t="shared" si="29"/>
        <v>0</v>
      </c>
      <c r="BA60" s="379">
        <f t="shared" si="29"/>
        <v>340.2</v>
      </c>
      <c r="BB60" s="379">
        <f t="shared" si="29"/>
        <v>0</v>
      </c>
      <c r="BC60" s="379">
        <f t="shared" si="29"/>
        <v>0</v>
      </c>
      <c r="BD60" s="379">
        <f t="shared" si="29"/>
        <v>0</v>
      </c>
      <c r="BE60" s="379">
        <f t="shared" si="29"/>
        <v>0</v>
      </c>
      <c r="BF60" s="379">
        <f t="shared" si="29"/>
        <v>0</v>
      </c>
      <c r="BG60" s="379">
        <f t="shared" si="29"/>
        <v>0</v>
      </c>
      <c r="BH60" s="379">
        <f t="shared" si="29"/>
        <v>0</v>
      </c>
      <c r="BI60" s="379">
        <f t="shared" si="29"/>
        <v>0</v>
      </c>
      <c r="BJ60" s="379">
        <f t="shared" si="29"/>
        <v>73.5</v>
      </c>
      <c r="BK60" s="379">
        <f t="shared" si="29"/>
        <v>7.3920000000000003</v>
      </c>
      <c r="BL60" s="379">
        <f t="shared" si="29"/>
        <v>8.0640000000000001</v>
      </c>
      <c r="BM60" s="379">
        <f t="shared" si="29"/>
        <v>0</v>
      </c>
      <c r="BN60" s="379">
        <f t="shared" si="29"/>
        <v>0</v>
      </c>
      <c r="BO60" s="379">
        <f t="shared" si="29"/>
        <v>56.699999999999996</v>
      </c>
      <c r="BP60" s="379">
        <f t="shared" si="29"/>
        <v>0</v>
      </c>
      <c r="BQ60" s="379">
        <f t="shared" ref="BQ60:BW60" si="30">BQ58*BQ59</f>
        <v>940.8</v>
      </c>
      <c r="BR60" s="379">
        <f t="shared" si="30"/>
        <v>0</v>
      </c>
      <c r="BS60" s="379">
        <f t="shared" si="30"/>
        <v>0</v>
      </c>
      <c r="BT60" s="379">
        <f t="shared" si="30"/>
        <v>0</v>
      </c>
      <c r="BU60" s="379">
        <f t="shared" si="30"/>
        <v>0</v>
      </c>
      <c r="BV60" s="379">
        <f>BV58*BV59</f>
        <v>0</v>
      </c>
      <c r="BW60" s="379">
        <f t="shared" si="30"/>
        <v>0</v>
      </c>
      <c r="BX60" s="379">
        <f>BX58*BX59</f>
        <v>100.8</v>
      </c>
    </row>
    <row r="61" spans="1:78" ht="13.9" hidden="1" customHeight="1">
      <c r="A61" s="572" t="s">
        <v>77</v>
      </c>
      <c r="B61" s="574"/>
      <c r="C61" s="380">
        <f>C60/C57</f>
        <v>61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8" ht="13.9" hidden="1" customHeight="1">
      <c r="A62" s="340">
        <f ca="1">SUMPRODUCT(SIGN(CELL("width",OFFSET(D52,,N(INDEX(COLUMN(D52:BZ52)-COLUMN(D52),))))),D52:BZ52)</f>
        <v>2562</v>
      </c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8" ht="15.75" customHeight="1">
      <c r="A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8" ht="15.75" customHeight="1">
      <c r="A64" s="271" t="s">
        <v>78</v>
      </c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340"/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</row>
    <row r="66" spans="1:76" ht="15.75" customHeight="1">
      <c r="A66" s="271" t="s">
        <v>79</v>
      </c>
      <c r="B66" s="271"/>
      <c r="C66" s="271"/>
      <c r="D66" s="271"/>
      <c r="E66" s="271"/>
      <c r="F66" s="271"/>
      <c r="G66" s="271"/>
      <c r="H66" s="271"/>
      <c r="I66" s="271"/>
      <c r="J66" s="271"/>
      <c r="K66" s="27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0"/>
  <sheetViews>
    <sheetView zoomScale="80" zoomScaleNormal="80" workbookViewId="0">
      <selection activeCell="S18" sqref="S18"/>
    </sheetView>
  </sheetViews>
  <sheetFormatPr defaultColWidth="12.625" defaultRowHeight="15" customHeight="1"/>
  <cols>
    <col min="1" max="1" width="13.625" style="314" bestFit="1" customWidth="1"/>
    <col min="2" max="2" width="15.125" style="314" customWidth="1"/>
    <col min="3" max="3" width="7.375" style="314" bestFit="1" customWidth="1"/>
    <col min="4" max="6" width="7.375" style="314" hidden="1" customWidth="1"/>
    <col min="7" max="7" width="6.375" style="314" hidden="1" customWidth="1"/>
    <col min="8" max="8" width="8.375" style="314" hidden="1" customWidth="1"/>
    <col min="9" max="9" width="8.375" style="314" customWidth="1"/>
    <col min="10" max="11" width="7.375" style="314" hidden="1" customWidth="1"/>
    <col min="12" max="12" width="8.375" style="314" bestFit="1" customWidth="1"/>
    <col min="13" max="14" width="7.375" style="314" bestFit="1" customWidth="1"/>
    <col min="15" max="15" width="8.375" style="314" hidden="1" customWidth="1"/>
    <col min="16" max="16" width="8.375" style="314" bestFit="1" customWidth="1"/>
    <col min="17" max="17" width="8.625" style="314" bestFit="1" customWidth="1"/>
    <col min="18" max="18" width="8.375" style="314" hidden="1" customWidth="1"/>
    <col min="19" max="19" width="8.625" style="314" bestFit="1" customWidth="1"/>
    <col min="20" max="20" width="8.375" style="314" bestFit="1" customWidth="1"/>
    <col min="21" max="24" width="8.375" style="314" hidden="1" customWidth="1"/>
    <col min="25" max="25" width="7.375" style="314" hidden="1" customWidth="1"/>
    <col min="26" max="26" width="8.375" style="314" hidden="1" customWidth="1"/>
    <col min="27" max="28" width="7.375" style="314" hidden="1" customWidth="1"/>
    <col min="29" max="29" width="8.375" style="314" hidden="1" customWidth="1"/>
    <col min="30" max="30" width="7.375" style="314" hidden="1" customWidth="1"/>
    <col min="31" max="31" width="8.625" style="314" bestFit="1" customWidth="1"/>
    <col min="32" max="39" width="7.375" style="314" hidden="1" customWidth="1"/>
    <col min="40" max="40" width="7.75" style="314" bestFit="1" customWidth="1"/>
    <col min="41" max="41" width="7.375" style="314" hidden="1" customWidth="1"/>
    <col min="42" max="42" width="8.375" style="314" hidden="1" customWidth="1"/>
    <col min="43" max="43" width="8.375" style="314" customWidth="1"/>
    <col min="44" max="44" width="8.375" style="314" hidden="1" customWidth="1"/>
    <col min="45" max="45" width="7.375" style="314" hidden="1" customWidth="1"/>
    <col min="46" max="46" width="8.375" style="314" bestFit="1" customWidth="1"/>
    <col min="47" max="47" width="7.375" style="314" hidden="1" customWidth="1"/>
    <col min="48" max="48" width="7.75" style="314" bestFit="1" customWidth="1"/>
    <col min="49" max="55" width="8.375" style="314" hidden="1" customWidth="1"/>
    <col min="56" max="56" width="8.625" style="314" bestFit="1" customWidth="1"/>
    <col min="57" max="59" width="8.375" style="314" hidden="1" customWidth="1"/>
    <col min="60" max="61" width="7.375" style="314" hidden="1" customWidth="1"/>
    <col min="62" max="62" width="7.75" style="314" bestFit="1" customWidth="1"/>
    <col min="63" max="64" width="7.375" style="314" bestFit="1" customWidth="1"/>
    <col min="65" max="66" width="8.375" style="314" hidden="1" customWidth="1"/>
    <col min="67" max="67" width="7.375" style="314" hidden="1" customWidth="1"/>
    <col min="68" max="68" width="6.375" style="314" hidden="1" customWidth="1"/>
    <col min="69" max="73" width="8.375" style="314" hidden="1" customWidth="1"/>
    <col min="74" max="74" width="7.75" style="314" bestFit="1" customWidth="1"/>
    <col min="75" max="75" width="7.375" style="314" hidden="1" customWidth="1"/>
    <col min="76" max="76" width="7.75" style="314" bestFit="1" customWidth="1"/>
    <col min="77" max="77" width="8.375" style="314" customWidth="1"/>
    <col min="78" max="78" width="6.375" style="314" hidden="1" customWidth="1"/>
    <col min="79" max="79" width="7.625" style="314" customWidth="1"/>
    <col min="80" max="16384" width="12.625" style="314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Q2" s="315"/>
      <c r="BR2" s="315"/>
      <c r="BS2" s="315"/>
      <c r="BT2" s="315"/>
      <c r="BU2" s="315"/>
      <c r="BV2" s="315"/>
      <c r="BW2" s="315"/>
    </row>
    <row r="3" spans="1:79" ht="15.75"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Q3" s="315"/>
      <c r="BR3" s="315"/>
      <c r="BS3" s="315"/>
      <c r="BT3" s="315"/>
      <c r="BU3" s="315"/>
      <c r="BV3" s="315"/>
      <c r="BW3" s="315"/>
    </row>
    <row r="4" spans="1:79" ht="15.75">
      <c r="B4" s="316">
        <v>11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</row>
    <row r="5" spans="1:79" ht="23.25">
      <c r="B5" s="317" t="s">
        <v>395</v>
      </c>
      <c r="C5" s="315"/>
      <c r="D5" s="315"/>
      <c r="E5" s="315"/>
      <c r="F5" s="315"/>
      <c r="G5" s="315"/>
      <c r="H5" s="315"/>
      <c r="I5" s="315"/>
      <c r="J5" s="315"/>
      <c r="K5" s="318"/>
      <c r="L5" s="612" t="str">
        <f>VLOOKUP(B4,Общее_количество_учащихся,2,FALSE)</f>
        <v>Четверг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D5" s="319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</row>
    <row r="7" spans="1:79" ht="202.15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</row>
    <row r="8" spans="1:79">
      <c r="A8" s="594" t="s">
        <v>387</v>
      </c>
      <c r="B8" s="588"/>
      <c r="C8" s="392"/>
      <c r="D8" s="326"/>
      <c r="E8" s="326"/>
      <c r="F8" s="326"/>
      <c r="G8" s="326"/>
      <c r="H8" s="326"/>
      <c r="I8" s="326"/>
      <c r="J8" s="326"/>
      <c r="K8" s="326"/>
      <c r="L8" s="326"/>
      <c r="M8" s="326">
        <v>7.4</v>
      </c>
      <c r="N8" s="326">
        <v>1.1599999999999999</v>
      </c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>
        <v>60</v>
      </c>
      <c r="AO8" s="326"/>
      <c r="AP8" s="326"/>
      <c r="AQ8" s="326">
        <v>32</v>
      </c>
      <c r="AR8" s="326"/>
      <c r="AS8" s="326"/>
      <c r="AT8" s="326">
        <v>6</v>
      </c>
      <c r="AU8" s="326"/>
      <c r="AV8" s="326"/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>
        <v>23</v>
      </c>
      <c r="BZ8" s="326"/>
    </row>
    <row r="9" spans="1:79">
      <c r="A9" s="594" t="s">
        <v>388</v>
      </c>
      <c r="B9" s="588"/>
      <c r="C9" s="326"/>
      <c r="D9" s="326"/>
      <c r="E9" s="326"/>
      <c r="F9" s="326"/>
      <c r="G9" s="326"/>
      <c r="H9" s="326"/>
      <c r="I9" s="326">
        <v>28.6</v>
      </c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</row>
    <row r="10" spans="1:79">
      <c r="A10" s="595" t="s">
        <v>61</v>
      </c>
      <c r="B10" s="588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>
        <v>60</v>
      </c>
      <c r="BY10" s="326"/>
      <c r="BZ10" s="326"/>
    </row>
    <row r="11" spans="1:79">
      <c r="A11" s="575" t="s">
        <v>372</v>
      </c>
      <c r="B11" s="588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>
        <v>2</v>
      </c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5"/>
      <c r="BX11" s="325"/>
      <c r="BY11" s="326"/>
      <c r="BZ11" s="326"/>
    </row>
    <row r="12" spans="1:79">
      <c r="A12" s="594" t="s">
        <v>98</v>
      </c>
      <c r="B12" s="588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/>
      <c r="BT12" s="326"/>
      <c r="BU12" s="326"/>
      <c r="BV12" s="326">
        <v>150</v>
      </c>
      <c r="BW12" s="326"/>
      <c r="BX12" s="326"/>
      <c r="BY12" s="326"/>
      <c r="BZ12" s="326"/>
    </row>
    <row r="13" spans="1:79" hidden="1">
      <c r="A13" s="595"/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26"/>
      <c r="BW13" s="326"/>
      <c r="BX13" s="326"/>
      <c r="BY13" s="326"/>
      <c r="BZ13" s="326"/>
    </row>
    <row r="14" spans="1:79" hidden="1">
      <c r="A14" s="595"/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</row>
    <row r="15" spans="1:79">
      <c r="A15" s="611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idden="1">
      <c r="A16" s="595"/>
      <c r="B16" s="588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28.6</v>
      </c>
      <c r="J16" s="326">
        <f t="shared" si="0"/>
        <v>0</v>
      </c>
      <c r="K16" s="326">
        <f t="shared" si="0"/>
        <v>0</v>
      </c>
      <c r="L16" s="326">
        <f t="shared" si="0"/>
        <v>0</v>
      </c>
      <c r="M16" s="326">
        <f t="shared" si="0"/>
        <v>7.4</v>
      </c>
      <c r="N16" s="326">
        <f t="shared" si="0"/>
        <v>1.1599999999999999</v>
      </c>
      <c r="O16" s="326">
        <f t="shared" si="0"/>
        <v>0</v>
      </c>
      <c r="P16" s="326">
        <f t="shared" si="0"/>
        <v>0</v>
      </c>
      <c r="Q16" s="326">
        <f t="shared" si="0"/>
        <v>0</v>
      </c>
      <c r="R16" s="326">
        <f t="shared" si="0"/>
        <v>0</v>
      </c>
      <c r="S16" s="326">
        <f t="shared" si="0"/>
        <v>2</v>
      </c>
      <c r="T16" s="326">
        <f t="shared" si="0"/>
        <v>0</v>
      </c>
      <c r="U16" s="326">
        <f t="shared" si="0"/>
        <v>0</v>
      </c>
      <c r="V16" s="326">
        <f t="shared" si="0"/>
        <v>0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0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60</v>
      </c>
      <c r="AO16" s="326">
        <f t="shared" si="0"/>
        <v>0</v>
      </c>
      <c r="AP16" s="326">
        <f t="shared" si="0"/>
        <v>0</v>
      </c>
      <c r="AQ16" s="326">
        <f t="shared" si="0"/>
        <v>32</v>
      </c>
      <c r="AR16" s="326">
        <f t="shared" si="0"/>
        <v>0</v>
      </c>
      <c r="AS16" s="326">
        <f t="shared" si="0"/>
        <v>0</v>
      </c>
      <c r="AT16" s="326">
        <f t="shared" si="0"/>
        <v>6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0</v>
      </c>
      <c r="AY16" s="326">
        <f t="shared" si="0"/>
        <v>0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0</v>
      </c>
      <c r="BK16" s="326">
        <f t="shared" si="0"/>
        <v>0</v>
      </c>
      <c r="BL16" s="326">
        <f t="shared" si="0"/>
        <v>0</v>
      </c>
      <c r="BM16" s="326">
        <f t="shared" si="0"/>
        <v>0</v>
      </c>
      <c r="BN16" s="326">
        <f t="shared" si="0"/>
        <v>0</v>
      </c>
      <c r="BO16" s="326">
        <f t="shared" si="0"/>
        <v>0</v>
      </c>
      <c r="BP16" s="326">
        <f t="shared" si="0"/>
        <v>0</v>
      </c>
      <c r="BQ16" s="326">
        <f t="shared" si="0"/>
        <v>0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0</v>
      </c>
      <c r="BV16" s="326">
        <f t="shared" si="0"/>
        <v>150</v>
      </c>
      <c r="BW16" s="326">
        <f t="shared" si="0"/>
        <v>0</v>
      </c>
      <c r="BX16" s="326">
        <f t="shared" si="0"/>
        <v>60</v>
      </c>
      <c r="BY16" s="326">
        <f t="shared" si="0"/>
        <v>23</v>
      </c>
      <c r="BZ16" s="326">
        <f t="shared" si="0"/>
        <v>0</v>
      </c>
    </row>
    <row r="17" spans="1:79" hidden="1">
      <c r="A17" s="600" t="s">
        <v>74</v>
      </c>
      <c r="B17" s="588"/>
      <c r="C17" s="332">
        <f>C18</f>
        <v>87</v>
      </c>
      <c r="D17" s="332">
        <f t="shared" ref="D17:BO17" si="1">C17</f>
        <v>87</v>
      </c>
      <c r="E17" s="332">
        <f t="shared" si="1"/>
        <v>87</v>
      </c>
      <c r="F17" s="332">
        <f t="shared" si="1"/>
        <v>87</v>
      </c>
      <c r="G17" s="332">
        <f t="shared" si="1"/>
        <v>87</v>
      </c>
      <c r="H17" s="332">
        <f t="shared" si="1"/>
        <v>87</v>
      </c>
      <c r="I17" s="332">
        <f t="shared" si="1"/>
        <v>87</v>
      </c>
      <c r="J17" s="332">
        <f t="shared" si="1"/>
        <v>87</v>
      </c>
      <c r="K17" s="332">
        <f t="shared" si="1"/>
        <v>87</v>
      </c>
      <c r="L17" s="332">
        <f t="shared" si="1"/>
        <v>87</v>
      </c>
      <c r="M17" s="332">
        <f t="shared" si="1"/>
        <v>87</v>
      </c>
      <c r="N17" s="332">
        <f t="shared" si="1"/>
        <v>87</v>
      </c>
      <c r="O17" s="332">
        <f t="shared" si="1"/>
        <v>87</v>
      </c>
      <c r="P17" s="332">
        <f t="shared" si="1"/>
        <v>87</v>
      </c>
      <c r="Q17" s="332">
        <f t="shared" si="1"/>
        <v>87</v>
      </c>
      <c r="R17" s="332">
        <f t="shared" si="1"/>
        <v>87</v>
      </c>
      <c r="S17" s="332">
        <f t="shared" si="1"/>
        <v>87</v>
      </c>
      <c r="T17" s="332">
        <f t="shared" si="1"/>
        <v>87</v>
      </c>
      <c r="U17" s="332">
        <f t="shared" si="1"/>
        <v>87</v>
      </c>
      <c r="V17" s="332">
        <f t="shared" si="1"/>
        <v>87</v>
      </c>
      <c r="W17" s="332">
        <f t="shared" si="1"/>
        <v>87</v>
      </c>
      <c r="X17" s="332">
        <f t="shared" si="1"/>
        <v>87</v>
      </c>
      <c r="Y17" s="332">
        <f t="shared" si="1"/>
        <v>87</v>
      </c>
      <c r="Z17" s="332">
        <f t="shared" si="1"/>
        <v>87</v>
      </c>
      <c r="AA17" s="332">
        <f t="shared" si="1"/>
        <v>87</v>
      </c>
      <c r="AB17" s="332">
        <f t="shared" si="1"/>
        <v>87</v>
      </c>
      <c r="AC17" s="332">
        <f t="shared" si="1"/>
        <v>87</v>
      </c>
      <c r="AD17" s="332">
        <f t="shared" si="1"/>
        <v>87</v>
      </c>
      <c r="AE17" s="332">
        <f t="shared" si="1"/>
        <v>87</v>
      </c>
      <c r="AF17" s="332">
        <f t="shared" si="1"/>
        <v>87</v>
      </c>
      <c r="AG17" s="332">
        <f t="shared" si="1"/>
        <v>87</v>
      </c>
      <c r="AH17" s="332">
        <f t="shared" si="1"/>
        <v>87</v>
      </c>
      <c r="AI17" s="332">
        <f t="shared" si="1"/>
        <v>87</v>
      </c>
      <c r="AJ17" s="332">
        <f t="shared" si="1"/>
        <v>87</v>
      </c>
      <c r="AK17" s="332">
        <f t="shared" si="1"/>
        <v>87</v>
      </c>
      <c r="AL17" s="332">
        <f t="shared" si="1"/>
        <v>87</v>
      </c>
      <c r="AM17" s="332">
        <f t="shared" si="1"/>
        <v>87</v>
      </c>
      <c r="AN17" s="332">
        <f t="shared" si="1"/>
        <v>87</v>
      </c>
      <c r="AO17" s="332">
        <f t="shared" si="1"/>
        <v>87</v>
      </c>
      <c r="AP17" s="332">
        <f t="shared" si="1"/>
        <v>87</v>
      </c>
      <c r="AQ17" s="332">
        <f t="shared" si="1"/>
        <v>87</v>
      </c>
      <c r="AR17" s="332">
        <f t="shared" si="1"/>
        <v>87</v>
      </c>
      <c r="AS17" s="332">
        <f t="shared" si="1"/>
        <v>87</v>
      </c>
      <c r="AT17" s="332">
        <f t="shared" si="1"/>
        <v>87</v>
      </c>
      <c r="AU17" s="332">
        <f t="shared" si="1"/>
        <v>87</v>
      </c>
      <c r="AV17" s="332">
        <f t="shared" si="1"/>
        <v>87</v>
      </c>
      <c r="AW17" s="332">
        <f t="shared" si="1"/>
        <v>87</v>
      </c>
      <c r="AX17" s="332">
        <f t="shared" si="1"/>
        <v>87</v>
      </c>
      <c r="AY17" s="332">
        <f t="shared" si="1"/>
        <v>87</v>
      </c>
      <c r="AZ17" s="332">
        <f t="shared" si="1"/>
        <v>87</v>
      </c>
      <c r="BA17" s="332">
        <f t="shared" si="1"/>
        <v>87</v>
      </c>
      <c r="BB17" s="332">
        <f t="shared" si="1"/>
        <v>87</v>
      </c>
      <c r="BC17" s="332">
        <f t="shared" si="1"/>
        <v>87</v>
      </c>
      <c r="BD17" s="332">
        <f t="shared" si="1"/>
        <v>87</v>
      </c>
      <c r="BE17" s="332">
        <f t="shared" si="1"/>
        <v>87</v>
      </c>
      <c r="BF17" s="332">
        <f t="shared" si="1"/>
        <v>87</v>
      </c>
      <c r="BG17" s="332">
        <f t="shared" si="1"/>
        <v>87</v>
      </c>
      <c r="BH17" s="332">
        <f t="shared" si="1"/>
        <v>87</v>
      </c>
      <c r="BI17" s="332">
        <f t="shared" si="1"/>
        <v>87</v>
      </c>
      <c r="BJ17" s="332">
        <f t="shared" si="1"/>
        <v>87</v>
      </c>
      <c r="BK17" s="332">
        <f t="shared" si="1"/>
        <v>87</v>
      </c>
      <c r="BL17" s="332">
        <f t="shared" si="1"/>
        <v>87</v>
      </c>
      <c r="BM17" s="332">
        <f t="shared" si="1"/>
        <v>87</v>
      </c>
      <c r="BN17" s="332">
        <f t="shared" si="1"/>
        <v>87</v>
      </c>
      <c r="BO17" s="332">
        <f t="shared" si="1"/>
        <v>87</v>
      </c>
      <c r="BP17" s="332">
        <f t="shared" ref="BP17:BZ17" si="2">BO17</f>
        <v>87</v>
      </c>
      <c r="BQ17" s="332">
        <f t="shared" si="2"/>
        <v>87</v>
      </c>
      <c r="BR17" s="332">
        <f t="shared" si="2"/>
        <v>87</v>
      </c>
      <c r="BS17" s="332">
        <f t="shared" si="2"/>
        <v>87</v>
      </c>
      <c r="BT17" s="332">
        <f t="shared" si="2"/>
        <v>87</v>
      </c>
      <c r="BU17" s="332">
        <f t="shared" si="2"/>
        <v>87</v>
      </c>
      <c r="BV17" s="332">
        <f t="shared" si="2"/>
        <v>87</v>
      </c>
      <c r="BW17" s="332">
        <f t="shared" si="2"/>
        <v>87</v>
      </c>
      <c r="BX17" s="332">
        <f t="shared" si="2"/>
        <v>87</v>
      </c>
      <c r="BY17" s="332">
        <f t="shared" si="2"/>
        <v>87</v>
      </c>
      <c r="BZ17" s="332">
        <f t="shared" si="2"/>
        <v>87</v>
      </c>
    </row>
    <row r="18" spans="1:79" ht="20.25" thickBot="1">
      <c r="A18" s="610" t="s">
        <v>74</v>
      </c>
      <c r="B18" s="588"/>
      <c r="C18" s="333">
        <f>VLOOKUP(B4, завтрак_факт,3,FALSE)</f>
        <v>87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588"/>
      <c r="C19" s="334"/>
      <c r="D19" s="127">
        <f t="shared" ref="D19:F19" si="3">D16*D17/1000</f>
        <v>0</v>
      </c>
      <c r="E19" s="127">
        <f t="shared" si="3"/>
        <v>0</v>
      </c>
      <c r="F19" s="127">
        <f t="shared" si="3"/>
        <v>0</v>
      </c>
      <c r="G19" s="127">
        <f>G16*G17</f>
        <v>0</v>
      </c>
      <c r="H19" s="127">
        <f t="shared" ref="H19:J19" si="4">H16*H17/1000</f>
        <v>0</v>
      </c>
      <c r="I19" s="127">
        <f t="shared" si="4"/>
        <v>2.4882000000000004</v>
      </c>
      <c r="J19" s="127">
        <f t="shared" si="4"/>
        <v>0</v>
      </c>
      <c r="K19" s="127">
        <f>K16*K17</f>
        <v>0</v>
      </c>
      <c r="L19" s="122">
        <f t="shared" ref="L19:P19" si="5">L16*L17/1000</f>
        <v>0</v>
      </c>
      <c r="M19" s="122">
        <f t="shared" si="5"/>
        <v>0.64380000000000004</v>
      </c>
      <c r="N19" s="122">
        <f t="shared" si="5"/>
        <v>0.10091999999999998</v>
      </c>
      <c r="O19" s="122">
        <f t="shared" si="5"/>
        <v>0</v>
      </c>
      <c r="P19" s="122">
        <f t="shared" si="5"/>
        <v>0</v>
      </c>
      <c r="Q19" s="122">
        <f>Q16*Q17</f>
        <v>0</v>
      </c>
      <c r="R19" s="122">
        <f t="shared" ref="R19:BZ19" si="6">R16*R17/1000</f>
        <v>0</v>
      </c>
      <c r="S19" s="122">
        <f>S16*S17</f>
        <v>174</v>
      </c>
      <c r="T19" s="122">
        <f t="shared" si="6"/>
        <v>0</v>
      </c>
      <c r="U19" s="122">
        <f t="shared" si="6"/>
        <v>0</v>
      </c>
      <c r="V19" s="122">
        <f t="shared" si="6"/>
        <v>0</v>
      </c>
      <c r="W19" s="122">
        <f t="shared" si="6"/>
        <v>0</v>
      </c>
      <c r="X19" s="122">
        <f t="shared" si="6"/>
        <v>0</v>
      </c>
      <c r="Y19" s="122">
        <f t="shared" si="6"/>
        <v>0</v>
      </c>
      <c r="Z19" s="122">
        <f t="shared" si="6"/>
        <v>0</v>
      </c>
      <c r="AA19" s="122">
        <f t="shared" si="6"/>
        <v>0</v>
      </c>
      <c r="AB19" s="122">
        <f t="shared" si="6"/>
        <v>0</v>
      </c>
      <c r="AC19" s="122">
        <f t="shared" si="6"/>
        <v>0</v>
      </c>
      <c r="AD19" s="122">
        <f t="shared" si="6"/>
        <v>0</v>
      </c>
      <c r="AE19" s="122">
        <f>AE16*AE17</f>
        <v>0</v>
      </c>
      <c r="AF19" s="122">
        <f t="shared" si="6"/>
        <v>0</v>
      </c>
      <c r="AG19" s="122">
        <f t="shared" si="6"/>
        <v>0</v>
      </c>
      <c r="AH19" s="122">
        <f t="shared" si="6"/>
        <v>0</v>
      </c>
      <c r="AI19" s="122">
        <f t="shared" si="6"/>
        <v>0</v>
      </c>
      <c r="AJ19" s="122">
        <f t="shared" si="6"/>
        <v>0</v>
      </c>
      <c r="AK19" s="122">
        <f t="shared" si="6"/>
        <v>0</v>
      </c>
      <c r="AL19" s="122">
        <f t="shared" si="6"/>
        <v>0</v>
      </c>
      <c r="AM19" s="122">
        <f t="shared" si="6"/>
        <v>0</v>
      </c>
      <c r="AN19" s="122">
        <f t="shared" si="6"/>
        <v>5.22</v>
      </c>
      <c r="AO19" s="122">
        <f t="shared" si="6"/>
        <v>0</v>
      </c>
      <c r="AP19" s="122">
        <f t="shared" si="6"/>
        <v>0</v>
      </c>
      <c r="AQ19" s="122">
        <f t="shared" si="6"/>
        <v>2.7839999999999998</v>
      </c>
      <c r="AR19" s="122">
        <f t="shared" si="6"/>
        <v>0</v>
      </c>
      <c r="AS19" s="122">
        <f t="shared" si="6"/>
        <v>0</v>
      </c>
      <c r="AT19" s="122">
        <f t="shared" si="6"/>
        <v>0.52200000000000002</v>
      </c>
      <c r="AU19" s="122">
        <f t="shared" si="6"/>
        <v>0</v>
      </c>
      <c r="AV19" s="122">
        <f t="shared" si="6"/>
        <v>0</v>
      </c>
      <c r="AW19" s="122">
        <f t="shared" si="6"/>
        <v>0</v>
      </c>
      <c r="AX19" s="122">
        <f t="shared" si="6"/>
        <v>0</v>
      </c>
      <c r="AY19" s="122">
        <f t="shared" si="6"/>
        <v>0</v>
      </c>
      <c r="AZ19" s="122">
        <f t="shared" si="6"/>
        <v>0</v>
      </c>
      <c r="BA19" s="122">
        <f t="shared" si="6"/>
        <v>0</v>
      </c>
      <c r="BB19" s="122">
        <f t="shared" si="6"/>
        <v>0</v>
      </c>
      <c r="BC19" s="122">
        <f t="shared" si="6"/>
        <v>0</v>
      </c>
      <c r="BD19" s="122">
        <f t="shared" si="6"/>
        <v>0</v>
      </c>
      <c r="BE19" s="122">
        <f t="shared" si="6"/>
        <v>0</v>
      </c>
      <c r="BF19" s="122">
        <f t="shared" si="6"/>
        <v>0</v>
      </c>
      <c r="BG19" s="122">
        <f t="shared" si="6"/>
        <v>0</v>
      </c>
      <c r="BH19" s="122">
        <f t="shared" si="6"/>
        <v>0</v>
      </c>
      <c r="BI19" s="122">
        <f t="shared" si="6"/>
        <v>0</v>
      </c>
      <c r="BJ19" s="122">
        <f t="shared" si="6"/>
        <v>0</v>
      </c>
      <c r="BK19" s="122">
        <f t="shared" si="6"/>
        <v>0</v>
      </c>
      <c r="BL19" s="122">
        <f t="shared" si="6"/>
        <v>0</v>
      </c>
      <c r="BM19" s="122">
        <f t="shared" si="6"/>
        <v>0</v>
      </c>
      <c r="BN19" s="122">
        <f t="shared" si="6"/>
        <v>0</v>
      </c>
      <c r="BO19" s="122">
        <f t="shared" si="6"/>
        <v>0</v>
      </c>
      <c r="BP19" s="122">
        <f t="shared" si="6"/>
        <v>0</v>
      </c>
      <c r="BQ19" s="122">
        <f t="shared" si="6"/>
        <v>0</v>
      </c>
      <c r="BR19" s="122">
        <f t="shared" si="6"/>
        <v>0</v>
      </c>
      <c r="BS19" s="122">
        <f t="shared" si="6"/>
        <v>0</v>
      </c>
      <c r="BT19" s="122">
        <f t="shared" si="6"/>
        <v>0</v>
      </c>
      <c r="BU19" s="122">
        <f t="shared" si="6"/>
        <v>0</v>
      </c>
      <c r="BV19" s="122">
        <f t="shared" si="6"/>
        <v>13.05</v>
      </c>
      <c r="BW19" s="122">
        <f t="shared" si="6"/>
        <v>0</v>
      </c>
      <c r="BX19" s="122">
        <f t="shared" si="6"/>
        <v>5.22</v>
      </c>
      <c r="BY19" s="127">
        <f t="shared" si="6"/>
        <v>2.0009999999999999</v>
      </c>
      <c r="BZ19" s="127">
        <f t="shared" si="6"/>
        <v>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5307</v>
      </c>
      <c r="D21" s="337">
        <f t="shared" ref="D21:BZ21" si="7">D19*D20</f>
        <v>0</v>
      </c>
      <c r="E21" s="337">
        <f t="shared" si="7"/>
        <v>0</v>
      </c>
      <c r="F21" s="337">
        <f t="shared" si="7"/>
        <v>0</v>
      </c>
      <c r="G21" s="337">
        <f t="shared" si="7"/>
        <v>0</v>
      </c>
      <c r="H21" s="337">
        <f t="shared" si="7"/>
        <v>0</v>
      </c>
      <c r="I21" s="337">
        <f t="shared" si="7"/>
        <v>348.34800000000007</v>
      </c>
      <c r="J21" s="337">
        <f t="shared" si="7"/>
        <v>0</v>
      </c>
      <c r="K21" s="337">
        <f t="shared" si="7"/>
        <v>0</v>
      </c>
      <c r="L21" s="122">
        <f t="shared" si="7"/>
        <v>0</v>
      </c>
      <c r="M21" s="122">
        <f t="shared" si="7"/>
        <v>36.052800000000005</v>
      </c>
      <c r="N21" s="122">
        <f t="shared" si="7"/>
        <v>1.0091999999999999</v>
      </c>
      <c r="O21" s="122">
        <f t="shared" si="7"/>
        <v>0</v>
      </c>
      <c r="P21" s="122">
        <f t="shared" si="7"/>
        <v>0</v>
      </c>
      <c r="Q21" s="122">
        <f t="shared" si="7"/>
        <v>0</v>
      </c>
      <c r="R21" s="122">
        <f t="shared" si="7"/>
        <v>0</v>
      </c>
      <c r="S21" s="122">
        <f t="shared" si="7"/>
        <v>1740</v>
      </c>
      <c r="T21" s="122">
        <f t="shared" si="7"/>
        <v>0</v>
      </c>
      <c r="U21" s="122">
        <f t="shared" si="7"/>
        <v>0</v>
      </c>
      <c r="V21" s="122">
        <f t="shared" si="7"/>
        <v>0</v>
      </c>
      <c r="W21" s="122">
        <f t="shared" si="7"/>
        <v>0</v>
      </c>
      <c r="X21" s="122">
        <f t="shared" si="7"/>
        <v>0</v>
      </c>
      <c r="Y21" s="122">
        <f t="shared" si="7"/>
        <v>0</v>
      </c>
      <c r="Z21" s="122">
        <f t="shared" si="7"/>
        <v>0</v>
      </c>
      <c r="AA21" s="122">
        <f t="shared" si="7"/>
        <v>0</v>
      </c>
      <c r="AB21" s="122">
        <f t="shared" si="7"/>
        <v>0</v>
      </c>
      <c r="AC21" s="122">
        <f t="shared" si="7"/>
        <v>0</v>
      </c>
      <c r="AD21" s="122">
        <f t="shared" si="7"/>
        <v>0</v>
      </c>
      <c r="AE21" s="122">
        <f t="shared" si="7"/>
        <v>0</v>
      </c>
      <c r="AF21" s="122">
        <f t="shared" si="7"/>
        <v>0</v>
      </c>
      <c r="AG21" s="122">
        <f t="shared" si="7"/>
        <v>0</v>
      </c>
      <c r="AH21" s="122">
        <f t="shared" si="7"/>
        <v>0</v>
      </c>
      <c r="AI21" s="122">
        <f t="shared" si="7"/>
        <v>0</v>
      </c>
      <c r="AJ21" s="122">
        <f t="shared" si="7"/>
        <v>0</v>
      </c>
      <c r="AK21" s="122">
        <f t="shared" si="7"/>
        <v>0</v>
      </c>
      <c r="AL21" s="122">
        <f t="shared" si="7"/>
        <v>0</v>
      </c>
      <c r="AM21" s="122">
        <f t="shared" si="7"/>
        <v>0</v>
      </c>
      <c r="AN21" s="122">
        <f t="shared" si="7"/>
        <v>313.2</v>
      </c>
      <c r="AO21" s="122">
        <f t="shared" si="7"/>
        <v>0</v>
      </c>
      <c r="AP21" s="122">
        <f t="shared" si="7"/>
        <v>0</v>
      </c>
      <c r="AQ21" s="122">
        <f t="shared" si="7"/>
        <v>751.68</v>
      </c>
      <c r="AR21" s="122">
        <f t="shared" si="7"/>
        <v>0</v>
      </c>
      <c r="AS21" s="122">
        <f t="shared" si="7"/>
        <v>0</v>
      </c>
      <c r="AT21" s="122">
        <f t="shared" si="7"/>
        <v>313.2</v>
      </c>
      <c r="AU21" s="122">
        <f t="shared" si="7"/>
        <v>0</v>
      </c>
      <c r="AV21" s="122">
        <f t="shared" si="7"/>
        <v>0</v>
      </c>
      <c r="AW21" s="122">
        <f t="shared" si="7"/>
        <v>0</v>
      </c>
      <c r="AX21" s="122">
        <f t="shared" si="7"/>
        <v>0</v>
      </c>
      <c r="AY21" s="122">
        <f t="shared" si="7"/>
        <v>0</v>
      </c>
      <c r="AZ21" s="122">
        <f t="shared" si="7"/>
        <v>0</v>
      </c>
      <c r="BA21" s="122">
        <f t="shared" si="7"/>
        <v>0</v>
      </c>
      <c r="BB21" s="122">
        <f t="shared" si="7"/>
        <v>0</v>
      </c>
      <c r="BC21" s="122">
        <f t="shared" si="7"/>
        <v>0</v>
      </c>
      <c r="BD21" s="122">
        <f t="shared" si="7"/>
        <v>0</v>
      </c>
      <c r="BE21" s="122">
        <f t="shared" si="7"/>
        <v>0</v>
      </c>
      <c r="BF21" s="122">
        <f t="shared" si="7"/>
        <v>0</v>
      </c>
      <c r="BG21" s="122">
        <f t="shared" si="7"/>
        <v>0</v>
      </c>
      <c r="BH21" s="122">
        <f t="shared" si="7"/>
        <v>0</v>
      </c>
      <c r="BI21" s="122">
        <f t="shared" si="7"/>
        <v>0</v>
      </c>
      <c r="BJ21" s="122">
        <f t="shared" si="7"/>
        <v>0</v>
      </c>
      <c r="BK21" s="122">
        <f t="shared" si="7"/>
        <v>0</v>
      </c>
      <c r="BL21" s="122">
        <f t="shared" si="7"/>
        <v>0</v>
      </c>
      <c r="BM21" s="122">
        <f t="shared" si="7"/>
        <v>0</v>
      </c>
      <c r="BN21" s="122">
        <f t="shared" si="7"/>
        <v>0</v>
      </c>
      <c r="BO21" s="122">
        <f t="shared" si="7"/>
        <v>0</v>
      </c>
      <c r="BP21" s="122">
        <f t="shared" si="7"/>
        <v>0</v>
      </c>
      <c r="BQ21" s="122">
        <f t="shared" si="7"/>
        <v>0</v>
      </c>
      <c r="BR21" s="122">
        <f t="shared" si="7"/>
        <v>0</v>
      </c>
      <c r="BS21" s="122">
        <f t="shared" si="7"/>
        <v>0</v>
      </c>
      <c r="BT21" s="122">
        <f t="shared" si="7"/>
        <v>0</v>
      </c>
      <c r="BU21" s="122">
        <f t="shared" si="7"/>
        <v>0</v>
      </c>
      <c r="BV21" s="122">
        <f t="shared" si="7"/>
        <v>1174.5</v>
      </c>
      <c r="BW21" s="122">
        <f t="shared" si="7"/>
        <v>0</v>
      </c>
      <c r="BX21" s="122">
        <f t="shared" si="7"/>
        <v>208.79999999999998</v>
      </c>
      <c r="BY21" s="337">
        <f t="shared" si="7"/>
        <v>420.21</v>
      </c>
      <c r="BZ21" s="337">
        <f t="shared" si="7"/>
        <v>0</v>
      </c>
    </row>
    <row r="22" spans="1:79" ht="15.75" customHeight="1">
      <c r="A22" s="593" t="s">
        <v>77</v>
      </c>
      <c r="B22" s="588"/>
      <c r="C22" s="338">
        <f>C21/C18</f>
        <v>61</v>
      </c>
    </row>
    <row r="23" spans="1:79" ht="15.75" hidden="1" customHeight="1">
      <c r="A23" s="314">
        <f ca="1">SUMPRODUCT(SIGN(CELL("width",OFFSET(D33,,N(INDEX(COLUMN(D33:BZ33)-COLUMN(D33),))))),D33:BZ33)</f>
        <v>5307</v>
      </c>
    </row>
    <row r="24" spans="1:79" ht="15.75" hidden="1" customHeight="1">
      <c r="B24" s="271"/>
    </row>
    <row r="25" spans="1:79" ht="15.75" hidden="1" customHeight="1"/>
    <row r="26" spans="1:79" ht="15.75" hidden="1" customHeight="1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</row>
    <row r="27" spans="1:79" ht="14.25" hidden="1"/>
    <row r="28" spans="1:79" hidden="1">
      <c r="A28" s="590"/>
      <c r="B28" s="588"/>
      <c r="C28" s="325"/>
      <c r="D28" s="325">
        <f t="shared" ref="D28:BO28" si="8">SUM(D8:D15)</f>
        <v>0</v>
      </c>
      <c r="E28" s="325">
        <f t="shared" si="8"/>
        <v>0</v>
      </c>
      <c r="F28" s="325">
        <f t="shared" si="8"/>
        <v>0</v>
      </c>
      <c r="G28" s="325">
        <f t="shared" si="8"/>
        <v>0</v>
      </c>
      <c r="H28" s="325">
        <f t="shared" si="8"/>
        <v>0</v>
      </c>
      <c r="I28" s="325">
        <f t="shared" si="8"/>
        <v>28.6</v>
      </c>
      <c r="J28" s="325">
        <f t="shared" si="8"/>
        <v>0</v>
      </c>
      <c r="K28" s="325">
        <f t="shared" si="8"/>
        <v>0</v>
      </c>
      <c r="L28" s="325">
        <f t="shared" si="8"/>
        <v>0</v>
      </c>
      <c r="M28" s="325">
        <f t="shared" si="8"/>
        <v>7.4</v>
      </c>
      <c r="N28" s="325">
        <f t="shared" si="8"/>
        <v>1.1599999999999999</v>
      </c>
      <c r="O28" s="325">
        <f t="shared" si="8"/>
        <v>0</v>
      </c>
      <c r="P28" s="325">
        <f t="shared" si="8"/>
        <v>0</v>
      </c>
      <c r="Q28" s="325">
        <f t="shared" si="8"/>
        <v>0</v>
      </c>
      <c r="R28" s="325">
        <f t="shared" si="8"/>
        <v>0</v>
      </c>
      <c r="S28" s="325">
        <f t="shared" si="8"/>
        <v>2</v>
      </c>
      <c r="T28" s="325">
        <f t="shared" si="8"/>
        <v>0</v>
      </c>
      <c r="U28" s="325">
        <f t="shared" si="8"/>
        <v>0</v>
      </c>
      <c r="V28" s="325">
        <f t="shared" si="8"/>
        <v>0</v>
      </c>
      <c r="W28" s="325">
        <f t="shared" si="8"/>
        <v>0</v>
      </c>
      <c r="X28" s="325">
        <f t="shared" si="8"/>
        <v>0</v>
      </c>
      <c r="Y28" s="325">
        <f t="shared" si="8"/>
        <v>0</v>
      </c>
      <c r="Z28" s="325">
        <f t="shared" si="8"/>
        <v>0</v>
      </c>
      <c r="AA28" s="325">
        <f t="shared" si="8"/>
        <v>0</v>
      </c>
      <c r="AB28" s="325">
        <f t="shared" si="8"/>
        <v>0</v>
      </c>
      <c r="AC28" s="325">
        <f t="shared" si="8"/>
        <v>0</v>
      </c>
      <c r="AD28" s="325">
        <f t="shared" si="8"/>
        <v>0</v>
      </c>
      <c r="AE28" s="325">
        <f t="shared" si="8"/>
        <v>0</v>
      </c>
      <c r="AF28" s="325">
        <f t="shared" si="8"/>
        <v>0</v>
      </c>
      <c r="AG28" s="325">
        <f t="shared" si="8"/>
        <v>0</v>
      </c>
      <c r="AH28" s="325">
        <f t="shared" si="8"/>
        <v>0</v>
      </c>
      <c r="AI28" s="325">
        <f t="shared" si="8"/>
        <v>0</v>
      </c>
      <c r="AJ28" s="325">
        <f t="shared" si="8"/>
        <v>0</v>
      </c>
      <c r="AK28" s="325">
        <f t="shared" si="8"/>
        <v>0</v>
      </c>
      <c r="AL28" s="325">
        <f t="shared" si="8"/>
        <v>0</v>
      </c>
      <c r="AM28" s="325">
        <f t="shared" si="8"/>
        <v>0</v>
      </c>
      <c r="AN28" s="325">
        <f t="shared" si="8"/>
        <v>60</v>
      </c>
      <c r="AO28" s="325">
        <f t="shared" si="8"/>
        <v>0</v>
      </c>
      <c r="AP28" s="325">
        <f t="shared" si="8"/>
        <v>0</v>
      </c>
      <c r="AQ28" s="325">
        <f t="shared" si="8"/>
        <v>32</v>
      </c>
      <c r="AR28" s="325">
        <f t="shared" si="8"/>
        <v>0</v>
      </c>
      <c r="AS28" s="325">
        <f t="shared" si="8"/>
        <v>0</v>
      </c>
      <c r="AT28" s="325">
        <f t="shared" si="8"/>
        <v>6</v>
      </c>
      <c r="AU28" s="325">
        <f t="shared" si="8"/>
        <v>0</v>
      </c>
      <c r="AV28" s="325">
        <f t="shared" si="8"/>
        <v>0</v>
      </c>
      <c r="AW28" s="325">
        <f t="shared" si="8"/>
        <v>0</v>
      </c>
      <c r="AX28" s="325">
        <f t="shared" si="8"/>
        <v>0</v>
      </c>
      <c r="AY28" s="325">
        <f t="shared" si="8"/>
        <v>0</v>
      </c>
      <c r="AZ28" s="325">
        <f t="shared" si="8"/>
        <v>0</v>
      </c>
      <c r="BA28" s="325">
        <f t="shared" si="8"/>
        <v>0</v>
      </c>
      <c r="BB28" s="325">
        <f t="shared" si="8"/>
        <v>0</v>
      </c>
      <c r="BC28" s="325">
        <f t="shared" si="8"/>
        <v>0</v>
      </c>
      <c r="BD28" s="325">
        <f t="shared" si="8"/>
        <v>0</v>
      </c>
      <c r="BE28" s="325">
        <f t="shared" si="8"/>
        <v>0</v>
      </c>
      <c r="BF28" s="325">
        <f t="shared" si="8"/>
        <v>0</v>
      </c>
      <c r="BG28" s="325">
        <f t="shared" si="8"/>
        <v>0</v>
      </c>
      <c r="BH28" s="325">
        <f t="shared" si="8"/>
        <v>0</v>
      </c>
      <c r="BI28" s="325">
        <f t="shared" si="8"/>
        <v>0</v>
      </c>
      <c r="BJ28" s="325">
        <f t="shared" si="8"/>
        <v>0</v>
      </c>
      <c r="BK28" s="325">
        <f t="shared" si="8"/>
        <v>0</v>
      </c>
      <c r="BL28" s="325">
        <f t="shared" si="8"/>
        <v>0</v>
      </c>
      <c r="BM28" s="325">
        <f t="shared" si="8"/>
        <v>0</v>
      </c>
      <c r="BN28" s="325">
        <f t="shared" si="8"/>
        <v>0</v>
      </c>
      <c r="BO28" s="325">
        <f t="shared" si="8"/>
        <v>0</v>
      </c>
      <c r="BP28" s="325">
        <f t="shared" ref="BP28:BX28" si="9">SUM(BP8:BP15)</f>
        <v>0</v>
      </c>
      <c r="BQ28" s="325">
        <f t="shared" si="9"/>
        <v>0</v>
      </c>
      <c r="BR28" s="325">
        <f t="shared" si="9"/>
        <v>0</v>
      </c>
      <c r="BS28" s="325">
        <f t="shared" si="9"/>
        <v>0</v>
      </c>
      <c r="BT28" s="325">
        <f t="shared" si="9"/>
        <v>0</v>
      </c>
      <c r="BU28" s="325">
        <f t="shared" si="9"/>
        <v>0</v>
      </c>
      <c r="BV28" s="325">
        <f t="shared" si="9"/>
        <v>150</v>
      </c>
      <c r="BW28" s="325">
        <f t="shared" si="9"/>
        <v>0</v>
      </c>
      <c r="BX28" s="325">
        <f t="shared" si="9"/>
        <v>60</v>
      </c>
      <c r="BY28" s="339">
        <f>SUM(BY8:BY15)</f>
        <v>23</v>
      </c>
      <c r="BZ28" s="339">
        <f>SUM(BZ8:BZ15)</f>
        <v>0</v>
      </c>
      <c r="CA28" s="340"/>
    </row>
    <row r="29" spans="1:79" hidden="1">
      <c r="A29" s="591" t="s">
        <v>74</v>
      </c>
      <c r="B29" s="588"/>
      <c r="C29" s="325">
        <f>C30</f>
        <v>87</v>
      </c>
      <c r="D29" s="341">
        <f>C29</f>
        <v>87</v>
      </c>
      <c r="E29" s="341">
        <f t="shared" ref="E29:BP29" si="10">D29</f>
        <v>87</v>
      </c>
      <c r="F29" s="341">
        <f t="shared" si="10"/>
        <v>87</v>
      </c>
      <c r="G29" s="341">
        <f t="shared" si="10"/>
        <v>87</v>
      </c>
      <c r="H29" s="341">
        <f t="shared" si="10"/>
        <v>87</v>
      </c>
      <c r="I29" s="341">
        <f t="shared" si="10"/>
        <v>87</v>
      </c>
      <c r="J29" s="341">
        <f t="shared" si="10"/>
        <v>87</v>
      </c>
      <c r="K29" s="341">
        <f t="shared" si="10"/>
        <v>87</v>
      </c>
      <c r="L29" s="341">
        <f t="shared" si="10"/>
        <v>87</v>
      </c>
      <c r="M29" s="341">
        <f t="shared" si="10"/>
        <v>87</v>
      </c>
      <c r="N29" s="341">
        <f t="shared" si="10"/>
        <v>87</v>
      </c>
      <c r="O29" s="341">
        <f t="shared" si="10"/>
        <v>87</v>
      </c>
      <c r="P29" s="341">
        <f t="shared" si="10"/>
        <v>87</v>
      </c>
      <c r="Q29" s="341">
        <f t="shared" si="10"/>
        <v>87</v>
      </c>
      <c r="R29" s="341">
        <f t="shared" si="10"/>
        <v>87</v>
      </c>
      <c r="S29" s="341">
        <f t="shared" si="10"/>
        <v>87</v>
      </c>
      <c r="T29" s="341">
        <f t="shared" si="10"/>
        <v>87</v>
      </c>
      <c r="U29" s="341">
        <f t="shared" si="10"/>
        <v>87</v>
      </c>
      <c r="V29" s="341">
        <f t="shared" si="10"/>
        <v>87</v>
      </c>
      <c r="W29" s="341">
        <f t="shared" si="10"/>
        <v>87</v>
      </c>
      <c r="X29" s="341">
        <f t="shared" si="10"/>
        <v>87</v>
      </c>
      <c r="Y29" s="341">
        <f t="shared" si="10"/>
        <v>87</v>
      </c>
      <c r="Z29" s="341">
        <f t="shared" si="10"/>
        <v>87</v>
      </c>
      <c r="AA29" s="341">
        <f t="shared" si="10"/>
        <v>87</v>
      </c>
      <c r="AB29" s="341">
        <f t="shared" si="10"/>
        <v>87</v>
      </c>
      <c r="AC29" s="341">
        <f t="shared" si="10"/>
        <v>87</v>
      </c>
      <c r="AD29" s="341">
        <f t="shared" si="10"/>
        <v>87</v>
      </c>
      <c r="AE29" s="341">
        <f t="shared" si="10"/>
        <v>87</v>
      </c>
      <c r="AF29" s="341">
        <f t="shared" si="10"/>
        <v>87</v>
      </c>
      <c r="AG29" s="341">
        <f t="shared" si="10"/>
        <v>87</v>
      </c>
      <c r="AH29" s="341">
        <f t="shared" si="10"/>
        <v>87</v>
      </c>
      <c r="AI29" s="341">
        <f t="shared" si="10"/>
        <v>87</v>
      </c>
      <c r="AJ29" s="341">
        <f t="shared" si="10"/>
        <v>87</v>
      </c>
      <c r="AK29" s="341">
        <f t="shared" si="10"/>
        <v>87</v>
      </c>
      <c r="AL29" s="341">
        <f t="shared" si="10"/>
        <v>87</v>
      </c>
      <c r="AM29" s="341">
        <f t="shared" si="10"/>
        <v>87</v>
      </c>
      <c r="AN29" s="341">
        <f t="shared" si="10"/>
        <v>87</v>
      </c>
      <c r="AO29" s="341">
        <f t="shared" si="10"/>
        <v>87</v>
      </c>
      <c r="AP29" s="341">
        <f t="shared" si="10"/>
        <v>87</v>
      </c>
      <c r="AQ29" s="341">
        <f t="shared" si="10"/>
        <v>87</v>
      </c>
      <c r="AR29" s="341">
        <f t="shared" si="10"/>
        <v>87</v>
      </c>
      <c r="AS29" s="341">
        <f t="shared" si="10"/>
        <v>87</v>
      </c>
      <c r="AT29" s="341">
        <f t="shared" si="10"/>
        <v>87</v>
      </c>
      <c r="AU29" s="341">
        <f t="shared" si="10"/>
        <v>87</v>
      </c>
      <c r="AV29" s="341">
        <f t="shared" si="10"/>
        <v>87</v>
      </c>
      <c r="AW29" s="341">
        <f t="shared" si="10"/>
        <v>87</v>
      </c>
      <c r="AX29" s="341">
        <f t="shared" si="10"/>
        <v>87</v>
      </c>
      <c r="AY29" s="341">
        <f t="shared" si="10"/>
        <v>87</v>
      </c>
      <c r="AZ29" s="341">
        <f t="shared" si="10"/>
        <v>87</v>
      </c>
      <c r="BA29" s="341">
        <f t="shared" si="10"/>
        <v>87</v>
      </c>
      <c r="BB29" s="341">
        <f t="shared" si="10"/>
        <v>87</v>
      </c>
      <c r="BC29" s="341">
        <f t="shared" si="10"/>
        <v>87</v>
      </c>
      <c r="BD29" s="341">
        <f t="shared" si="10"/>
        <v>87</v>
      </c>
      <c r="BE29" s="341">
        <f t="shared" si="10"/>
        <v>87</v>
      </c>
      <c r="BF29" s="341">
        <f t="shared" si="10"/>
        <v>87</v>
      </c>
      <c r="BG29" s="341">
        <f t="shared" si="10"/>
        <v>87</v>
      </c>
      <c r="BH29" s="341">
        <f t="shared" si="10"/>
        <v>87</v>
      </c>
      <c r="BI29" s="341">
        <f t="shared" si="10"/>
        <v>87</v>
      </c>
      <c r="BJ29" s="341">
        <f t="shared" si="10"/>
        <v>87</v>
      </c>
      <c r="BK29" s="341">
        <f t="shared" si="10"/>
        <v>87</v>
      </c>
      <c r="BL29" s="341">
        <f t="shared" si="10"/>
        <v>87</v>
      </c>
      <c r="BM29" s="341">
        <f t="shared" si="10"/>
        <v>87</v>
      </c>
      <c r="BN29" s="341">
        <f t="shared" si="10"/>
        <v>87</v>
      </c>
      <c r="BO29" s="341">
        <f t="shared" si="10"/>
        <v>87</v>
      </c>
      <c r="BP29" s="341">
        <f t="shared" si="10"/>
        <v>87</v>
      </c>
      <c r="BQ29" s="341">
        <f t="shared" ref="BQ29:BZ29" si="11">BP29</f>
        <v>87</v>
      </c>
      <c r="BR29" s="341">
        <f t="shared" si="11"/>
        <v>87</v>
      </c>
      <c r="BS29" s="341">
        <f t="shared" si="11"/>
        <v>87</v>
      </c>
      <c r="BT29" s="341">
        <f t="shared" si="11"/>
        <v>87</v>
      </c>
      <c r="BU29" s="341">
        <f t="shared" si="11"/>
        <v>87</v>
      </c>
      <c r="BV29" s="341">
        <f t="shared" si="11"/>
        <v>87</v>
      </c>
      <c r="BW29" s="341">
        <f t="shared" si="11"/>
        <v>87</v>
      </c>
      <c r="BX29" s="341">
        <f t="shared" si="11"/>
        <v>87</v>
      </c>
      <c r="BY29" s="342">
        <f t="shared" si="11"/>
        <v>87</v>
      </c>
      <c r="BZ29" s="342">
        <f t="shared" si="11"/>
        <v>87</v>
      </c>
      <c r="CA29" s="340"/>
    </row>
    <row r="30" spans="1:79" ht="21" hidden="1" thickBot="1">
      <c r="A30" s="579" t="s">
        <v>138</v>
      </c>
      <c r="B30" s="592"/>
      <c r="C30" s="343">
        <f>VLOOKUP(B4,завтрак_общ,3,FALSE)</f>
        <v>87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 t="shared" ref="E31:BP31" si="12">E28*E29/1000</f>
        <v>0</v>
      </c>
      <c r="F31" s="347">
        <f t="shared" si="12"/>
        <v>0</v>
      </c>
      <c r="G31" s="347">
        <f t="shared" si="12"/>
        <v>0</v>
      </c>
      <c r="H31" s="347">
        <f t="shared" si="12"/>
        <v>0</v>
      </c>
      <c r="I31" s="347">
        <f t="shared" si="12"/>
        <v>2.4882000000000004</v>
      </c>
      <c r="J31" s="347">
        <f t="shared" si="12"/>
        <v>0</v>
      </c>
      <c r="K31" s="348">
        <f>K28*K29</f>
        <v>0</v>
      </c>
      <c r="L31" s="348">
        <f t="shared" si="12"/>
        <v>0</v>
      </c>
      <c r="M31" s="348">
        <f t="shared" si="12"/>
        <v>0.64380000000000004</v>
      </c>
      <c r="N31" s="348">
        <f t="shared" si="12"/>
        <v>0.10091999999999998</v>
      </c>
      <c r="O31" s="348">
        <f t="shared" si="12"/>
        <v>0</v>
      </c>
      <c r="P31" s="348">
        <f t="shared" si="12"/>
        <v>0</v>
      </c>
      <c r="Q31" s="348">
        <f>Q28*Q29</f>
        <v>0</v>
      </c>
      <c r="R31" s="348">
        <f t="shared" si="12"/>
        <v>0</v>
      </c>
      <c r="S31" s="348">
        <f>S28*S29</f>
        <v>174</v>
      </c>
      <c r="T31" s="348">
        <f t="shared" si="12"/>
        <v>0</v>
      </c>
      <c r="U31" s="348">
        <f t="shared" si="12"/>
        <v>0</v>
      </c>
      <c r="V31" s="348">
        <f t="shared" si="12"/>
        <v>0</v>
      </c>
      <c r="W31" s="348">
        <f t="shared" si="12"/>
        <v>0</v>
      </c>
      <c r="X31" s="348">
        <f t="shared" si="12"/>
        <v>0</v>
      </c>
      <c r="Y31" s="348">
        <f t="shared" si="12"/>
        <v>0</v>
      </c>
      <c r="Z31" s="348">
        <f t="shared" si="12"/>
        <v>0</v>
      </c>
      <c r="AA31" s="348">
        <f t="shared" si="12"/>
        <v>0</v>
      </c>
      <c r="AB31" s="348">
        <f t="shared" si="12"/>
        <v>0</v>
      </c>
      <c r="AC31" s="348">
        <f t="shared" si="12"/>
        <v>0</v>
      </c>
      <c r="AD31" s="348">
        <f t="shared" si="12"/>
        <v>0</v>
      </c>
      <c r="AE31" s="348">
        <f>AE28*AE29</f>
        <v>0</v>
      </c>
      <c r="AF31" s="348">
        <f t="shared" si="12"/>
        <v>0</v>
      </c>
      <c r="AG31" s="348">
        <f t="shared" si="12"/>
        <v>0</v>
      </c>
      <c r="AH31" s="348">
        <f t="shared" si="12"/>
        <v>0</v>
      </c>
      <c r="AI31" s="348">
        <f t="shared" si="12"/>
        <v>0</v>
      </c>
      <c r="AJ31" s="348">
        <f t="shared" si="12"/>
        <v>0</v>
      </c>
      <c r="AK31" s="348">
        <f t="shared" si="12"/>
        <v>0</v>
      </c>
      <c r="AL31" s="348">
        <f t="shared" si="12"/>
        <v>0</v>
      </c>
      <c r="AM31" s="348">
        <f t="shared" si="12"/>
        <v>0</v>
      </c>
      <c r="AN31" s="348">
        <f t="shared" si="12"/>
        <v>5.22</v>
      </c>
      <c r="AO31" s="348">
        <f t="shared" si="12"/>
        <v>0</v>
      </c>
      <c r="AP31" s="348">
        <f t="shared" si="12"/>
        <v>0</v>
      </c>
      <c r="AQ31" s="348">
        <f t="shared" si="12"/>
        <v>2.7839999999999998</v>
      </c>
      <c r="AR31" s="348">
        <f t="shared" si="12"/>
        <v>0</v>
      </c>
      <c r="AS31" s="348">
        <f t="shared" si="12"/>
        <v>0</v>
      </c>
      <c r="AT31" s="348">
        <f t="shared" si="12"/>
        <v>0.52200000000000002</v>
      </c>
      <c r="AU31" s="348">
        <f t="shared" si="12"/>
        <v>0</v>
      </c>
      <c r="AV31" s="348">
        <f t="shared" si="12"/>
        <v>0</v>
      </c>
      <c r="AW31" s="348">
        <f t="shared" si="12"/>
        <v>0</v>
      </c>
      <c r="AX31" s="348">
        <f t="shared" si="12"/>
        <v>0</v>
      </c>
      <c r="AY31" s="348">
        <f t="shared" si="12"/>
        <v>0</v>
      </c>
      <c r="AZ31" s="348">
        <f t="shared" si="12"/>
        <v>0</v>
      </c>
      <c r="BA31" s="348">
        <f t="shared" si="12"/>
        <v>0</v>
      </c>
      <c r="BB31" s="348">
        <f t="shared" si="12"/>
        <v>0</v>
      </c>
      <c r="BC31" s="348">
        <f t="shared" si="12"/>
        <v>0</v>
      </c>
      <c r="BD31" s="348">
        <f t="shared" si="12"/>
        <v>0</v>
      </c>
      <c r="BE31" s="348">
        <f t="shared" si="12"/>
        <v>0</v>
      </c>
      <c r="BF31" s="348">
        <f t="shared" si="12"/>
        <v>0</v>
      </c>
      <c r="BG31" s="348">
        <f t="shared" si="12"/>
        <v>0</v>
      </c>
      <c r="BH31" s="348">
        <f>BH28*BH29</f>
        <v>0</v>
      </c>
      <c r="BI31" s="348">
        <f t="shared" si="12"/>
        <v>0</v>
      </c>
      <c r="BJ31" s="348">
        <f t="shared" si="12"/>
        <v>0</v>
      </c>
      <c r="BK31" s="348">
        <f t="shared" si="12"/>
        <v>0</v>
      </c>
      <c r="BL31" s="348">
        <f t="shared" si="12"/>
        <v>0</v>
      </c>
      <c r="BM31" s="348">
        <f t="shared" si="12"/>
        <v>0</v>
      </c>
      <c r="BN31" s="348">
        <f t="shared" si="12"/>
        <v>0</v>
      </c>
      <c r="BO31" s="348">
        <f t="shared" si="12"/>
        <v>0</v>
      </c>
      <c r="BP31" s="348">
        <f t="shared" si="12"/>
        <v>0</v>
      </c>
      <c r="BQ31" s="348">
        <f t="shared" ref="BQ31:BY31" si="13">BQ28*BQ29/1000</f>
        <v>0</v>
      </c>
      <c r="BR31" s="348">
        <f t="shared" si="13"/>
        <v>0</v>
      </c>
      <c r="BS31" s="348">
        <f t="shared" si="13"/>
        <v>0</v>
      </c>
      <c r="BT31" s="348">
        <f t="shared" si="13"/>
        <v>0</v>
      </c>
      <c r="BU31" s="348">
        <f t="shared" si="13"/>
        <v>0</v>
      </c>
      <c r="BV31" s="348">
        <f t="shared" si="13"/>
        <v>13.05</v>
      </c>
      <c r="BW31" s="348">
        <f t="shared" si="13"/>
        <v>0</v>
      </c>
      <c r="BX31" s="348">
        <f t="shared" si="13"/>
        <v>5.22</v>
      </c>
      <c r="BY31" s="348">
        <f t="shared" si="13"/>
        <v>2.0009999999999999</v>
      </c>
      <c r="BZ31" s="348">
        <f>BZ28*BZ29</f>
        <v>0</v>
      </c>
      <c r="CA31" s="340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idden="1">
      <c r="A33" s="587" t="s">
        <v>76</v>
      </c>
      <c r="B33" s="588"/>
      <c r="C33" s="350">
        <f>SUM(D33:BZ33)</f>
        <v>5307</v>
      </c>
      <c r="D33" s="351">
        <f>D31*D32</f>
        <v>0</v>
      </c>
      <c r="E33" s="351">
        <f t="shared" ref="E33:BP33" si="14">E31*E32</f>
        <v>0</v>
      </c>
      <c r="F33" s="351">
        <f t="shared" si="14"/>
        <v>0</v>
      </c>
      <c r="G33" s="351">
        <f t="shared" si="14"/>
        <v>0</v>
      </c>
      <c r="H33" s="351">
        <f t="shared" si="14"/>
        <v>0</v>
      </c>
      <c r="I33" s="351">
        <f t="shared" si="14"/>
        <v>348.34800000000007</v>
      </c>
      <c r="J33" s="351">
        <f t="shared" si="14"/>
        <v>0</v>
      </c>
      <c r="K33" s="353">
        <f t="shared" si="14"/>
        <v>0</v>
      </c>
      <c r="L33" s="353">
        <f t="shared" si="14"/>
        <v>0</v>
      </c>
      <c r="M33" s="353">
        <f t="shared" si="14"/>
        <v>36.052800000000005</v>
      </c>
      <c r="N33" s="353">
        <f t="shared" si="14"/>
        <v>1.0091999999999999</v>
      </c>
      <c r="O33" s="353">
        <f t="shared" si="14"/>
        <v>0</v>
      </c>
      <c r="P33" s="353">
        <f t="shared" si="14"/>
        <v>0</v>
      </c>
      <c r="Q33" s="353">
        <f t="shared" si="14"/>
        <v>0</v>
      </c>
      <c r="R33" s="353">
        <f t="shared" si="14"/>
        <v>0</v>
      </c>
      <c r="S33" s="353">
        <f t="shared" si="14"/>
        <v>1740</v>
      </c>
      <c r="T33" s="353">
        <f t="shared" si="14"/>
        <v>0</v>
      </c>
      <c r="U33" s="353">
        <f t="shared" si="14"/>
        <v>0</v>
      </c>
      <c r="V33" s="353">
        <f t="shared" si="14"/>
        <v>0</v>
      </c>
      <c r="W33" s="353">
        <f t="shared" si="14"/>
        <v>0</v>
      </c>
      <c r="X33" s="353">
        <f t="shared" si="14"/>
        <v>0</v>
      </c>
      <c r="Y33" s="353">
        <f t="shared" si="14"/>
        <v>0</v>
      </c>
      <c r="Z33" s="353">
        <f t="shared" si="14"/>
        <v>0</v>
      </c>
      <c r="AA33" s="353">
        <f t="shared" si="14"/>
        <v>0</v>
      </c>
      <c r="AB33" s="353">
        <f t="shared" si="14"/>
        <v>0</v>
      </c>
      <c r="AC33" s="353">
        <f t="shared" si="14"/>
        <v>0</v>
      </c>
      <c r="AD33" s="353">
        <f t="shared" si="14"/>
        <v>0</v>
      </c>
      <c r="AE33" s="353">
        <f t="shared" si="14"/>
        <v>0</v>
      </c>
      <c r="AF33" s="353">
        <f t="shared" si="14"/>
        <v>0</v>
      </c>
      <c r="AG33" s="353">
        <f t="shared" si="14"/>
        <v>0</v>
      </c>
      <c r="AH33" s="353">
        <f t="shared" si="14"/>
        <v>0</v>
      </c>
      <c r="AI33" s="353">
        <f t="shared" si="14"/>
        <v>0</v>
      </c>
      <c r="AJ33" s="353">
        <f t="shared" si="14"/>
        <v>0</v>
      </c>
      <c r="AK33" s="353">
        <f t="shared" si="14"/>
        <v>0</v>
      </c>
      <c r="AL33" s="353">
        <f t="shared" si="14"/>
        <v>0</v>
      </c>
      <c r="AM33" s="353">
        <f t="shared" si="14"/>
        <v>0</v>
      </c>
      <c r="AN33" s="353">
        <f t="shared" si="14"/>
        <v>313.2</v>
      </c>
      <c r="AO33" s="353">
        <f t="shared" si="14"/>
        <v>0</v>
      </c>
      <c r="AP33" s="353">
        <f t="shared" si="14"/>
        <v>0</v>
      </c>
      <c r="AQ33" s="353">
        <f t="shared" si="14"/>
        <v>751.68</v>
      </c>
      <c r="AR33" s="353">
        <f t="shared" si="14"/>
        <v>0</v>
      </c>
      <c r="AS33" s="353">
        <f t="shared" si="14"/>
        <v>0</v>
      </c>
      <c r="AT33" s="353">
        <f t="shared" si="14"/>
        <v>313.2</v>
      </c>
      <c r="AU33" s="353">
        <f t="shared" si="14"/>
        <v>0</v>
      </c>
      <c r="AV33" s="353">
        <f t="shared" si="14"/>
        <v>0</v>
      </c>
      <c r="AW33" s="353">
        <f t="shared" si="14"/>
        <v>0</v>
      </c>
      <c r="AX33" s="353">
        <f t="shared" si="14"/>
        <v>0</v>
      </c>
      <c r="AY33" s="353">
        <f t="shared" si="14"/>
        <v>0</v>
      </c>
      <c r="AZ33" s="353">
        <f t="shared" si="14"/>
        <v>0</v>
      </c>
      <c r="BA33" s="353">
        <f t="shared" si="14"/>
        <v>0</v>
      </c>
      <c r="BB33" s="353">
        <f t="shared" si="14"/>
        <v>0</v>
      </c>
      <c r="BC33" s="353">
        <f t="shared" si="14"/>
        <v>0</v>
      </c>
      <c r="BD33" s="353">
        <f t="shared" si="14"/>
        <v>0</v>
      </c>
      <c r="BE33" s="353">
        <f t="shared" si="14"/>
        <v>0</v>
      </c>
      <c r="BF33" s="353">
        <f t="shared" si="14"/>
        <v>0</v>
      </c>
      <c r="BG33" s="353">
        <f t="shared" si="14"/>
        <v>0</v>
      </c>
      <c r="BH33" s="353">
        <f t="shared" si="14"/>
        <v>0</v>
      </c>
      <c r="BI33" s="353">
        <f t="shared" si="14"/>
        <v>0</v>
      </c>
      <c r="BJ33" s="353">
        <f t="shared" si="14"/>
        <v>0</v>
      </c>
      <c r="BK33" s="353">
        <f t="shared" si="14"/>
        <v>0</v>
      </c>
      <c r="BL33" s="353">
        <f t="shared" si="14"/>
        <v>0</v>
      </c>
      <c r="BM33" s="353">
        <f t="shared" si="14"/>
        <v>0</v>
      </c>
      <c r="BN33" s="353">
        <f t="shared" si="14"/>
        <v>0</v>
      </c>
      <c r="BO33" s="353">
        <f t="shared" si="14"/>
        <v>0</v>
      </c>
      <c r="BP33" s="353">
        <f t="shared" si="14"/>
        <v>0</v>
      </c>
      <c r="BQ33" s="353">
        <f t="shared" ref="BQ33:BW33" si="15">BQ31*BQ32</f>
        <v>0</v>
      </c>
      <c r="BR33" s="353">
        <f t="shared" si="15"/>
        <v>0</v>
      </c>
      <c r="BS33" s="353">
        <f t="shared" si="15"/>
        <v>0</v>
      </c>
      <c r="BT33" s="353">
        <f t="shared" si="15"/>
        <v>0</v>
      </c>
      <c r="BU33" s="353">
        <f t="shared" si="15"/>
        <v>0</v>
      </c>
      <c r="BV33" s="353">
        <f>BV31*BV32</f>
        <v>1174.5</v>
      </c>
      <c r="BW33" s="353">
        <f t="shared" si="15"/>
        <v>0</v>
      </c>
      <c r="BX33" s="353">
        <f>BX31*BX32</f>
        <v>208.79999999999998</v>
      </c>
      <c r="BY33" s="353">
        <f>BY31*BY32</f>
        <v>420.21</v>
      </c>
      <c r="BZ33" s="353">
        <f>BZ31*BZ32</f>
        <v>0</v>
      </c>
      <c r="CA33" s="340"/>
    </row>
    <row r="34" spans="1:79" hidden="1">
      <c r="A34" s="587" t="s">
        <v>77</v>
      </c>
      <c r="B34" s="58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t="14.25"/>
    <row r="36" spans="1:79" ht="15.75" customHeight="1">
      <c r="A36" s="355"/>
      <c r="B36" s="356" t="s">
        <v>397</v>
      </c>
      <c r="C36" s="357"/>
      <c r="D36" s="357" t="str">
        <f>IF(D33=D50,"x")</f>
        <v>x</v>
      </c>
      <c r="E36" s="357" t="str">
        <f t="shared" ref="E36:H36" si="16">IF(E33=E50,"x")</f>
        <v>x</v>
      </c>
      <c r="F36" s="357" t="str">
        <f t="shared" si="16"/>
        <v>x</v>
      </c>
      <c r="G36" s="357" t="str">
        <f t="shared" si="16"/>
        <v>x</v>
      </c>
      <c r="H36" s="357" t="str">
        <f t="shared" si="16"/>
        <v>x</v>
      </c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7"/>
      <c r="BZ36" s="355"/>
    </row>
    <row r="37" spans="1:79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210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</row>
    <row r="39" spans="1:79" s="363" customFormat="1">
      <c r="A39" s="594" t="s">
        <v>104</v>
      </c>
      <c r="B39" s="608"/>
      <c r="C39" s="393"/>
      <c r="D39" s="384"/>
      <c r="E39" s="384"/>
      <c r="F39" s="384"/>
      <c r="G39" s="384"/>
      <c r="H39" s="384"/>
      <c r="I39" s="384"/>
      <c r="J39" s="384"/>
      <c r="K39" s="384"/>
      <c r="L39" s="384">
        <v>2.9</v>
      </c>
      <c r="M39" s="384"/>
      <c r="N39" s="384">
        <v>2.48</v>
      </c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>
        <v>2</v>
      </c>
      <c r="AF39" s="384"/>
      <c r="AG39" s="384"/>
      <c r="AH39" s="384"/>
      <c r="AI39" s="384"/>
      <c r="AJ39" s="384"/>
      <c r="AK39" s="384"/>
      <c r="AL39" s="384"/>
      <c r="AM39" s="384"/>
      <c r="AN39" s="384">
        <v>4</v>
      </c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>
        <v>57</v>
      </c>
      <c r="BK39" s="384">
        <v>7.6</v>
      </c>
      <c r="BL39" s="384">
        <v>16</v>
      </c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4"/>
    </row>
    <row r="40" spans="1:79" s="363" customFormat="1">
      <c r="A40" s="594" t="s">
        <v>105</v>
      </c>
      <c r="B40" s="608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>
        <v>2</v>
      </c>
      <c r="O40" s="384"/>
      <c r="P40" s="384"/>
      <c r="Q40" s="384">
        <v>1</v>
      </c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>
        <v>3</v>
      </c>
      <c r="AU40" s="384"/>
      <c r="AV40" s="384">
        <v>45</v>
      </c>
      <c r="AW40" s="384"/>
      <c r="AX40" s="384"/>
      <c r="AY40" s="384"/>
      <c r="AZ40" s="384"/>
      <c r="BA40" s="384"/>
      <c r="BB40" s="384"/>
      <c r="BC40" s="384"/>
      <c r="BD40" s="384">
        <v>50</v>
      </c>
      <c r="BE40" s="384"/>
      <c r="BF40" s="384"/>
      <c r="BG40" s="384"/>
      <c r="BH40" s="384"/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/>
      <c r="BX40" s="384"/>
      <c r="BY40" s="384"/>
      <c r="BZ40" s="384"/>
    </row>
    <row r="41" spans="1:79" s="363" customFormat="1">
      <c r="A41" s="327" t="s">
        <v>88</v>
      </c>
      <c r="B41" s="394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>
        <v>10</v>
      </c>
      <c r="N41" s="269"/>
      <c r="O41" s="269"/>
      <c r="P41" s="269">
        <v>1</v>
      </c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/>
      <c r="BP41" s="269"/>
      <c r="BQ41" s="269"/>
      <c r="BR41" s="269"/>
      <c r="BS41" s="269"/>
      <c r="BT41" s="269"/>
      <c r="BU41" s="269"/>
      <c r="BV41" s="269"/>
      <c r="BW41" s="269"/>
      <c r="BX41" s="269"/>
      <c r="BY41" s="384"/>
      <c r="BZ41" s="384"/>
    </row>
    <row r="42" spans="1:79" s="363" customFormat="1">
      <c r="A42" s="330" t="s">
        <v>106</v>
      </c>
      <c r="B42" s="39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>
        <v>32</v>
      </c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/>
      <c r="BY42" s="384"/>
      <c r="BZ42" s="384"/>
    </row>
    <row r="43" spans="1:79" s="363" customFormat="1">
      <c r="A43" s="594" t="s">
        <v>61</v>
      </c>
      <c r="B43" s="608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>
        <v>60</v>
      </c>
      <c r="BY43" s="384"/>
      <c r="BZ43" s="384"/>
    </row>
    <row r="44" spans="1:79" ht="15.75" hidden="1" customHeight="1">
      <c r="A44" s="575"/>
      <c r="B44" s="576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269"/>
    </row>
    <row r="45" spans="1:79" ht="15.75" hidden="1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269"/>
    </row>
    <row r="46" spans="1:79" ht="15.75" customHeight="1">
      <c r="A46" s="327"/>
      <c r="B46" s="364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269"/>
    </row>
    <row r="47" spans="1:79" ht="15.75" hidden="1" customHeight="1">
      <c r="A47" s="575"/>
      <c r="B47" s="576"/>
      <c r="C47" s="269"/>
      <c r="D47" s="269">
        <f t="shared" ref="D47:AI47" si="17">SUM(D39:D45)</f>
        <v>0</v>
      </c>
      <c r="E47" s="269">
        <f t="shared" si="17"/>
        <v>0</v>
      </c>
      <c r="F47" s="269">
        <f t="shared" si="17"/>
        <v>0</v>
      </c>
      <c r="G47" s="269">
        <f t="shared" si="17"/>
        <v>0</v>
      </c>
      <c r="H47" s="269">
        <f t="shared" si="17"/>
        <v>0</v>
      </c>
      <c r="I47" s="269">
        <f t="shared" si="17"/>
        <v>0</v>
      </c>
      <c r="J47" s="269">
        <f t="shared" si="17"/>
        <v>0</v>
      </c>
      <c r="K47" s="269">
        <f t="shared" si="17"/>
        <v>0</v>
      </c>
      <c r="L47" s="269">
        <f t="shared" si="17"/>
        <v>2.9</v>
      </c>
      <c r="M47" s="269">
        <f t="shared" si="17"/>
        <v>10</v>
      </c>
      <c r="N47" s="269">
        <f t="shared" si="17"/>
        <v>4.4800000000000004</v>
      </c>
      <c r="O47" s="269">
        <f t="shared" si="17"/>
        <v>0</v>
      </c>
      <c r="P47" s="269">
        <f t="shared" si="17"/>
        <v>1</v>
      </c>
      <c r="Q47" s="269">
        <f t="shared" si="17"/>
        <v>1</v>
      </c>
      <c r="R47" s="269">
        <f t="shared" si="17"/>
        <v>0</v>
      </c>
      <c r="S47" s="269">
        <f t="shared" si="17"/>
        <v>0</v>
      </c>
      <c r="T47" s="269">
        <f t="shared" si="17"/>
        <v>32</v>
      </c>
      <c r="U47" s="269">
        <f t="shared" si="17"/>
        <v>0</v>
      </c>
      <c r="V47" s="269">
        <f t="shared" si="17"/>
        <v>0</v>
      </c>
      <c r="W47" s="269">
        <f t="shared" si="17"/>
        <v>0</v>
      </c>
      <c r="X47" s="269">
        <f t="shared" si="17"/>
        <v>0</v>
      </c>
      <c r="Y47" s="269">
        <f t="shared" si="17"/>
        <v>0</v>
      </c>
      <c r="Z47" s="269">
        <f t="shared" si="17"/>
        <v>0</v>
      </c>
      <c r="AA47" s="269">
        <f t="shared" si="17"/>
        <v>0</v>
      </c>
      <c r="AB47" s="269">
        <f t="shared" si="17"/>
        <v>0</v>
      </c>
      <c r="AC47" s="269">
        <f t="shared" si="17"/>
        <v>0</v>
      </c>
      <c r="AD47" s="269">
        <f t="shared" si="17"/>
        <v>0</v>
      </c>
      <c r="AE47" s="269">
        <f t="shared" si="17"/>
        <v>2</v>
      </c>
      <c r="AF47" s="269">
        <f t="shared" si="17"/>
        <v>0</v>
      </c>
      <c r="AG47" s="269">
        <f t="shared" si="17"/>
        <v>0</v>
      </c>
      <c r="AH47" s="269">
        <f t="shared" si="17"/>
        <v>0</v>
      </c>
      <c r="AI47" s="269">
        <f t="shared" si="17"/>
        <v>0</v>
      </c>
      <c r="AJ47" s="269">
        <f t="shared" ref="AJ47:BY47" si="18">SUM(AJ39:AJ45)</f>
        <v>0</v>
      </c>
      <c r="AK47" s="269">
        <f t="shared" si="18"/>
        <v>0</v>
      </c>
      <c r="AL47" s="269">
        <f t="shared" si="18"/>
        <v>0</v>
      </c>
      <c r="AM47" s="269">
        <f t="shared" si="18"/>
        <v>0</v>
      </c>
      <c r="AN47" s="269">
        <f t="shared" si="18"/>
        <v>4</v>
      </c>
      <c r="AO47" s="269">
        <f t="shared" si="18"/>
        <v>0</v>
      </c>
      <c r="AP47" s="269">
        <f t="shared" si="18"/>
        <v>0</v>
      </c>
      <c r="AQ47" s="269">
        <f t="shared" si="18"/>
        <v>0</v>
      </c>
      <c r="AR47" s="269">
        <f t="shared" si="18"/>
        <v>0</v>
      </c>
      <c r="AS47" s="269">
        <f t="shared" si="18"/>
        <v>0</v>
      </c>
      <c r="AT47" s="269">
        <f t="shared" si="18"/>
        <v>3</v>
      </c>
      <c r="AU47" s="269">
        <f t="shared" si="18"/>
        <v>0</v>
      </c>
      <c r="AV47" s="269">
        <f t="shared" si="18"/>
        <v>45</v>
      </c>
      <c r="AW47" s="269">
        <f t="shared" si="18"/>
        <v>0</v>
      </c>
      <c r="AX47" s="269">
        <f t="shared" si="18"/>
        <v>0</v>
      </c>
      <c r="AY47" s="269">
        <f t="shared" si="18"/>
        <v>0</v>
      </c>
      <c r="AZ47" s="269">
        <f t="shared" si="18"/>
        <v>0</v>
      </c>
      <c r="BA47" s="269">
        <f t="shared" si="18"/>
        <v>0</v>
      </c>
      <c r="BB47" s="269">
        <f t="shared" si="18"/>
        <v>0</v>
      </c>
      <c r="BC47" s="269">
        <f t="shared" si="18"/>
        <v>0</v>
      </c>
      <c r="BD47" s="269">
        <f t="shared" si="18"/>
        <v>50</v>
      </c>
      <c r="BE47" s="269">
        <f t="shared" si="18"/>
        <v>0</v>
      </c>
      <c r="BF47" s="269">
        <f t="shared" si="18"/>
        <v>0</v>
      </c>
      <c r="BG47" s="269">
        <f t="shared" si="18"/>
        <v>0</v>
      </c>
      <c r="BH47" s="269">
        <f t="shared" si="18"/>
        <v>0</v>
      </c>
      <c r="BI47" s="269">
        <f t="shared" si="18"/>
        <v>0</v>
      </c>
      <c r="BJ47" s="269">
        <f t="shared" si="18"/>
        <v>57</v>
      </c>
      <c r="BK47" s="269">
        <f t="shared" si="18"/>
        <v>7.6</v>
      </c>
      <c r="BL47" s="269">
        <f t="shared" si="18"/>
        <v>16</v>
      </c>
      <c r="BM47" s="269">
        <f t="shared" si="18"/>
        <v>0</v>
      </c>
      <c r="BN47" s="269">
        <f t="shared" si="18"/>
        <v>0</v>
      </c>
      <c r="BO47" s="269">
        <f t="shared" si="18"/>
        <v>0</v>
      </c>
      <c r="BP47" s="269">
        <f t="shared" si="18"/>
        <v>0</v>
      </c>
      <c r="BQ47" s="269">
        <f t="shared" si="18"/>
        <v>0</v>
      </c>
      <c r="BR47" s="269">
        <f t="shared" si="18"/>
        <v>0</v>
      </c>
      <c r="BS47" s="269">
        <f t="shared" si="18"/>
        <v>0</v>
      </c>
      <c r="BT47" s="269">
        <f t="shared" si="18"/>
        <v>0</v>
      </c>
      <c r="BU47" s="269">
        <f t="shared" si="18"/>
        <v>0</v>
      </c>
      <c r="BV47" s="269">
        <f t="shared" si="18"/>
        <v>0</v>
      </c>
      <c r="BW47" s="269">
        <f t="shared" si="18"/>
        <v>0</v>
      </c>
      <c r="BX47" s="269">
        <f t="shared" si="18"/>
        <v>60</v>
      </c>
      <c r="BY47" s="269">
        <f t="shared" si="18"/>
        <v>0</v>
      </c>
    </row>
    <row r="48" spans="1:79" ht="15.75" hidden="1" customHeight="1">
      <c r="A48" s="577" t="s">
        <v>74</v>
      </c>
      <c r="B48" s="578"/>
      <c r="C48" s="269">
        <f>C49</f>
        <v>42</v>
      </c>
      <c r="D48" s="269">
        <f t="shared" ref="D48:BO48" si="19">C48</f>
        <v>42</v>
      </c>
      <c r="E48" s="269">
        <f t="shared" si="19"/>
        <v>42</v>
      </c>
      <c r="F48" s="269">
        <f t="shared" si="19"/>
        <v>42</v>
      </c>
      <c r="G48" s="269">
        <f t="shared" si="19"/>
        <v>42</v>
      </c>
      <c r="H48" s="269">
        <f t="shared" si="19"/>
        <v>42</v>
      </c>
      <c r="I48" s="269">
        <f t="shared" si="19"/>
        <v>42</v>
      </c>
      <c r="J48" s="269">
        <f t="shared" si="19"/>
        <v>42</v>
      </c>
      <c r="K48" s="269">
        <f t="shared" si="19"/>
        <v>42</v>
      </c>
      <c r="L48" s="269">
        <f t="shared" si="19"/>
        <v>42</v>
      </c>
      <c r="M48" s="269">
        <f t="shared" si="19"/>
        <v>42</v>
      </c>
      <c r="N48" s="269">
        <f t="shared" si="19"/>
        <v>42</v>
      </c>
      <c r="O48" s="269">
        <f t="shared" si="19"/>
        <v>42</v>
      </c>
      <c r="P48" s="269">
        <f t="shared" si="19"/>
        <v>42</v>
      </c>
      <c r="Q48" s="269">
        <f t="shared" si="19"/>
        <v>42</v>
      </c>
      <c r="R48" s="269">
        <f t="shared" si="19"/>
        <v>42</v>
      </c>
      <c r="S48" s="269">
        <f t="shared" si="19"/>
        <v>42</v>
      </c>
      <c r="T48" s="269">
        <f t="shared" si="19"/>
        <v>42</v>
      </c>
      <c r="U48" s="269">
        <f t="shared" si="19"/>
        <v>42</v>
      </c>
      <c r="V48" s="269">
        <f t="shared" si="19"/>
        <v>42</v>
      </c>
      <c r="W48" s="269">
        <f t="shared" si="19"/>
        <v>42</v>
      </c>
      <c r="X48" s="269">
        <f t="shared" si="19"/>
        <v>42</v>
      </c>
      <c r="Y48" s="269">
        <f t="shared" si="19"/>
        <v>42</v>
      </c>
      <c r="Z48" s="269">
        <f t="shared" si="19"/>
        <v>42</v>
      </c>
      <c r="AA48" s="269">
        <f t="shared" si="19"/>
        <v>42</v>
      </c>
      <c r="AB48" s="269">
        <f t="shared" si="19"/>
        <v>42</v>
      </c>
      <c r="AC48" s="269">
        <f t="shared" si="19"/>
        <v>42</v>
      </c>
      <c r="AD48" s="269">
        <f t="shared" si="19"/>
        <v>42</v>
      </c>
      <c r="AE48" s="269">
        <f t="shared" si="19"/>
        <v>42</v>
      </c>
      <c r="AF48" s="269">
        <f t="shared" si="19"/>
        <v>42</v>
      </c>
      <c r="AG48" s="269">
        <f t="shared" si="19"/>
        <v>42</v>
      </c>
      <c r="AH48" s="269">
        <f t="shared" si="19"/>
        <v>42</v>
      </c>
      <c r="AI48" s="269">
        <f t="shared" si="19"/>
        <v>42</v>
      </c>
      <c r="AJ48" s="269">
        <f t="shared" si="19"/>
        <v>42</v>
      </c>
      <c r="AK48" s="269">
        <f t="shared" si="19"/>
        <v>42</v>
      </c>
      <c r="AL48" s="269">
        <f t="shared" si="19"/>
        <v>42</v>
      </c>
      <c r="AM48" s="269">
        <f t="shared" si="19"/>
        <v>42</v>
      </c>
      <c r="AN48" s="269">
        <f t="shared" si="19"/>
        <v>42</v>
      </c>
      <c r="AO48" s="269">
        <f t="shared" si="19"/>
        <v>42</v>
      </c>
      <c r="AP48" s="269">
        <f t="shared" si="19"/>
        <v>42</v>
      </c>
      <c r="AQ48" s="269">
        <f t="shared" si="19"/>
        <v>42</v>
      </c>
      <c r="AR48" s="269">
        <f t="shared" si="19"/>
        <v>42</v>
      </c>
      <c r="AS48" s="269">
        <f t="shared" si="19"/>
        <v>42</v>
      </c>
      <c r="AT48" s="269">
        <f t="shared" si="19"/>
        <v>42</v>
      </c>
      <c r="AU48" s="269">
        <f t="shared" si="19"/>
        <v>42</v>
      </c>
      <c r="AV48" s="269">
        <f t="shared" si="19"/>
        <v>42</v>
      </c>
      <c r="AW48" s="269">
        <f t="shared" si="19"/>
        <v>42</v>
      </c>
      <c r="AX48" s="269">
        <f t="shared" si="19"/>
        <v>42</v>
      </c>
      <c r="AY48" s="269">
        <f t="shared" si="19"/>
        <v>42</v>
      </c>
      <c r="AZ48" s="269">
        <f t="shared" si="19"/>
        <v>42</v>
      </c>
      <c r="BA48" s="269">
        <f t="shared" si="19"/>
        <v>42</v>
      </c>
      <c r="BB48" s="269">
        <f t="shared" si="19"/>
        <v>42</v>
      </c>
      <c r="BC48" s="269">
        <f t="shared" si="19"/>
        <v>42</v>
      </c>
      <c r="BD48" s="269">
        <f t="shared" si="19"/>
        <v>42</v>
      </c>
      <c r="BE48" s="269">
        <f t="shared" si="19"/>
        <v>42</v>
      </c>
      <c r="BF48" s="269">
        <f t="shared" si="19"/>
        <v>42</v>
      </c>
      <c r="BG48" s="269">
        <f t="shared" si="19"/>
        <v>42</v>
      </c>
      <c r="BH48" s="269">
        <f t="shared" si="19"/>
        <v>42</v>
      </c>
      <c r="BI48" s="269">
        <f t="shared" si="19"/>
        <v>42</v>
      </c>
      <c r="BJ48" s="269">
        <f t="shared" si="19"/>
        <v>42</v>
      </c>
      <c r="BK48" s="269">
        <f t="shared" si="19"/>
        <v>42</v>
      </c>
      <c r="BL48" s="269">
        <f t="shared" si="19"/>
        <v>42</v>
      </c>
      <c r="BM48" s="269">
        <f t="shared" si="19"/>
        <v>42</v>
      </c>
      <c r="BN48" s="269">
        <f t="shared" si="19"/>
        <v>42</v>
      </c>
      <c r="BO48" s="269">
        <f t="shared" si="19"/>
        <v>42</v>
      </c>
      <c r="BP48" s="269">
        <f t="shared" ref="BP48:BY48" si="20">BO48</f>
        <v>42</v>
      </c>
      <c r="BQ48" s="269">
        <f t="shared" si="20"/>
        <v>42</v>
      </c>
      <c r="BR48" s="269">
        <f t="shared" si="20"/>
        <v>42</v>
      </c>
      <c r="BS48" s="269">
        <f t="shared" si="20"/>
        <v>42</v>
      </c>
      <c r="BT48" s="269">
        <f t="shared" si="20"/>
        <v>42</v>
      </c>
      <c r="BU48" s="269">
        <f t="shared" si="20"/>
        <v>42</v>
      </c>
      <c r="BV48" s="269">
        <f t="shared" si="20"/>
        <v>42</v>
      </c>
      <c r="BW48" s="269">
        <f t="shared" si="20"/>
        <v>42</v>
      </c>
      <c r="BX48" s="269">
        <f t="shared" si="20"/>
        <v>42</v>
      </c>
      <c r="BY48" s="269">
        <f t="shared" si="20"/>
        <v>42</v>
      </c>
    </row>
    <row r="49" spans="1:77" ht="15.75" customHeight="1" thickBot="1">
      <c r="A49" s="572" t="s">
        <v>74</v>
      </c>
      <c r="B49" s="573"/>
      <c r="C49" s="365">
        <f>VLOOKUP(B4,Фактически_присутствующих,3,FALSE)</f>
        <v>42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269"/>
    </row>
    <row r="50" spans="1:77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W50" si="21">L47*L48/1000</f>
        <v>0.12179999999999999</v>
      </c>
      <c r="M50" s="368">
        <f t="shared" si="21"/>
        <v>0.42</v>
      </c>
      <c r="N50" s="368">
        <f t="shared" si="21"/>
        <v>0.18816000000000002</v>
      </c>
      <c r="O50" s="368">
        <f t="shared" si="21"/>
        <v>0</v>
      </c>
      <c r="P50" s="368">
        <f t="shared" si="21"/>
        <v>4.2000000000000003E-2</v>
      </c>
      <c r="Q50" s="368">
        <f>Q47*Q48</f>
        <v>42</v>
      </c>
      <c r="R50" s="368">
        <f t="shared" si="21"/>
        <v>0</v>
      </c>
      <c r="S50" s="368">
        <f t="shared" si="21"/>
        <v>0</v>
      </c>
      <c r="T50" s="368">
        <f t="shared" si="21"/>
        <v>1.3440000000000001</v>
      </c>
      <c r="U50" s="368">
        <f t="shared" si="21"/>
        <v>0</v>
      </c>
      <c r="V50" s="368">
        <f t="shared" si="21"/>
        <v>0</v>
      </c>
      <c r="W50" s="368">
        <f t="shared" si="21"/>
        <v>0</v>
      </c>
      <c r="X50" s="368">
        <f t="shared" si="21"/>
        <v>0</v>
      </c>
      <c r="Y50" s="368">
        <f t="shared" si="21"/>
        <v>0</v>
      </c>
      <c r="Z50" s="368">
        <f t="shared" si="21"/>
        <v>0</v>
      </c>
      <c r="AA50" s="368">
        <f t="shared" si="21"/>
        <v>0</v>
      </c>
      <c r="AB50" s="368">
        <f t="shared" si="21"/>
        <v>0</v>
      </c>
      <c r="AC50" s="368">
        <f t="shared" si="21"/>
        <v>0</v>
      </c>
      <c r="AD50" s="368">
        <f t="shared" si="21"/>
        <v>0</v>
      </c>
      <c r="AE50" s="368">
        <f>AE47*AE48</f>
        <v>84</v>
      </c>
      <c r="AF50" s="368">
        <f t="shared" si="21"/>
        <v>0</v>
      </c>
      <c r="AG50" s="368">
        <f t="shared" si="21"/>
        <v>0</v>
      </c>
      <c r="AH50" s="368">
        <f t="shared" si="21"/>
        <v>0</v>
      </c>
      <c r="AI50" s="368">
        <f t="shared" si="21"/>
        <v>0</v>
      </c>
      <c r="AJ50" s="368">
        <f t="shared" si="21"/>
        <v>0</v>
      </c>
      <c r="AK50" s="368">
        <f t="shared" si="21"/>
        <v>0</v>
      </c>
      <c r="AL50" s="368">
        <f t="shared" si="21"/>
        <v>0</v>
      </c>
      <c r="AM50" s="368">
        <f t="shared" si="21"/>
        <v>0</v>
      </c>
      <c r="AN50" s="368">
        <f t="shared" si="21"/>
        <v>0.16800000000000001</v>
      </c>
      <c r="AO50" s="368">
        <f t="shared" si="21"/>
        <v>0</v>
      </c>
      <c r="AP50" s="368">
        <f t="shared" si="21"/>
        <v>0</v>
      </c>
      <c r="AQ50" s="368">
        <f t="shared" si="21"/>
        <v>0</v>
      </c>
      <c r="AR50" s="368">
        <f t="shared" si="21"/>
        <v>0</v>
      </c>
      <c r="AS50" s="368">
        <f t="shared" si="21"/>
        <v>0</v>
      </c>
      <c r="AT50" s="368">
        <f t="shared" si="21"/>
        <v>0.126</v>
      </c>
      <c r="AU50" s="368">
        <f t="shared" si="21"/>
        <v>0</v>
      </c>
      <c r="AV50" s="368">
        <f t="shared" si="21"/>
        <v>1.89</v>
      </c>
      <c r="AW50" s="368">
        <f t="shared" si="21"/>
        <v>0</v>
      </c>
      <c r="AX50" s="368">
        <f t="shared" si="21"/>
        <v>0</v>
      </c>
      <c r="AY50" s="368">
        <f t="shared" si="21"/>
        <v>0</v>
      </c>
      <c r="AZ50" s="368">
        <f t="shared" si="21"/>
        <v>0</v>
      </c>
      <c r="BA50" s="368">
        <f t="shared" si="21"/>
        <v>0</v>
      </c>
      <c r="BB50" s="368">
        <f t="shared" si="21"/>
        <v>0</v>
      </c>
      <c r="BC50" s="368">
        <f t="shared" si="21"/>
        <v>0</v>
      </c>
      <c r="BD50" s="368">
        <f>BD47*BD48/1000</f>
        <v>2.1</v>
      </c>
      <c r="BE50" s="368">
        <f t="shared" si="21"/>
        <v>0</v>
      </c>
      <c r="BF50" s="368">
        <f t="shared" si="21"/>
        <v>0</v>
      </c>
      <c r="BG50" s="368">
        <f t="shared" si="21"/>
        <v>0</v>
      </c>
      <c r="BH50" s="368">
        <f t="shared" si="21"/>
        <v>0</v>
      </c>
      <c r="BI50" s="368">
        <f t="shared" si="21"/>
        <v>0</v>
      </c>
      <c r="BJ50" s="368">
        <f t="shared" si="21"/>
        <v>2.3940000000000001</v>
      </c>
      <c r="BK50" s="368">
        <f t="shared" si="21"/>
        <v>0.31919999999999998</v>
      </c>
      <c r="BL50" s="368">
        <f t="shared" si="21"/>
        <v>0.67200000000000004</v>
      </c>
      <c r="BM50" s="368">
        <f t="shared" si="21"/>
        <v>0</v>
      </c>
      <c r="BN50" s="368">
        <f t="shared" si="21"/>
        <v>0</v>
      </c>
      <c r="BO50" s="368">
        <f t="shared" si="21"/>
        <v>0</v>
      </c>
      <c r="BP50" s="368">
        <f t="shared" si="21"/>
        <v>0</v>
      </c>
      <c r="BQ50" s="368">
        <f t="shared" si="21"/>
        <v>0</v>
      </c>
      <c r="BR50" s="368">
        <f t="shared" si="21"/>
        <v>0</v>
      </c>
      <c r="BS50" s="368">
        <f t="shared" si="21"/>
        <v>0</v>
      </c>
      <c r="BT50" s="368">
        <f t="shared" si="21"/>
        <v>0</v>
      </c>
      <c r="BU50" s="368">
        <f t="shared" si="21"/>
        <v>0</v>
      </c>
      <c r="BV50" s="368">
        <f t="shared" si="21"/>
        <v>0</v>
      </c>
      <c r="BW50" s="368">
        <f t="shared" si="21"/>
        <v>0</v>
      </c>
      <c r="BX50" s="368">
        <f t="shared" ref="BX50:BY50" si="22">BX47*BX48/1000</f>
        <v>2.52</v>
      </c>
      <c r="BY50" s="368">
        <f t="shared" si="22"/>
        <v>0</v>
      </c>
    </row>
    <row r="51" spans="1:77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</row>
    <row r="52" spans="1:77" ht="15.75" customHeight="1">
      <c r="A52" s="572" t="s">
        <v>76</v>
      </c>
      <c r="B52" s="573"/>
      <c r="C52" s="370">
        <f>SUM(D52:BZ52)</f>
        <v>2562</v>
      </c>
      <c r="D52" s="371">
        <f t="shared" ref="D52:BX52" si="23">D50*D51</f>
        <v>0</v>
      </c>
      <c r="E52" s="371">
        <f t="shared" si="23"/>
        <v>0</v>
      </c>
      <c r="F52" s="368">
        <f t="shared" si="23"/>
        <v>0</v>
      </c>
      <c r="G52" s="368">
        <f t="shared" si="23"/>
        <v>0</v>
      </c>
      <c r="H52" s="368">
        <f t="shared" si="23"/>
        <v>0</v>
      </c>
      <c r="I52" s="368">
        <f t="shared" si="23"/>
        <v>0</v>
      </c>
      <c r="J52" s="368">
        <f t="shared" si="23"/>
        <v>0</v>
      </c>
      <c r="K52" s="368">
        <f t="shared" si="23"/>
        <v>0</v>
      </c>
      <c r="L52" s="368">
        <f t="shared" si="23"/>
        <v>17.052</v>
      </c>
      <c r="M52" s="368">
        <f t="shared" si="23"/>
        <v>23.52</v>
      </c>
      <c r="N52" s="368">
        <f t="shared" si="23"/>
        <v>1.8816000000000002</v>
      </c>
      <c r="O52" s="368">
        <f t="shared" si="23"/>
        <v>0</v>
      </c>
      <c r="P52" s="368">
        <f t="shared" si="23"/>
        <v>29.400000000000002</v>
      </c>
      <c r="Q52" s="368">
        <f t="shared" si="23"/>
        <v>336</v>
      </c>
      <c r="R52" s="368">
        <f t="shared" si="23"/>
        <v>0</v>
      </c>
      <c r="S52" s="368">
        <f t="shared" si="23"/>
        <v>0</v>
      </c>
      <c r="T52" s="368">
        <f t="shared" si="23"/>
        <v>201.60000000000002</v>
      </c>
      <c r="U52" s="368">
        <f t="shared" si="23"/>
        <v>0</v>
      </c>
      <c r="V52" s="368">
        <f t="shared" si="23"/>
        <v>0</v>
      </c>
      <c r="W52" s="368">
        <f t="shared" si="23"/>
        <v>0</v>
      </c>
      <c r="X52" s="368">
        <f t="shared" si="23"/>
        <v>0</v>
      </c>
      <c r="Y52" s="368">
        <f t="shared" si="23"/>
        <v>0</v>
      </c>
      <c r="Z52" s="368">
        <f t="shared" si="23"/>
        <v>0</v>
      </c>
      <c r="AA52" s="368">
        <f t="shared" si="23"/>
        <v>0</v>
      </c>
      <c r="AB52" s="368">
        <f t="shared" si="23"/>
        <v>0</v>
      </c>
      <c r="AC52" s="368">
        <f t="shared" si="23"/>
        <v>0</v>
      </c>
      <c r="AD52" s="368">
        <f t="shared" si="23"/>
        <v>0</v>
      </c>
      <c r="AE52" s="368">
        <f t="shared" si="23"/>
        <v>882</v>
      </c>
      <c r="AF52" s="368">
        <f t="shared" si="23"/>
        <v>0</v>
      </c>
      <c r="AG52" s="368">
        <f t="shared" si="23"/>
        <v>0</v>
      </c>
      <c r="AH52" s="368">
        <f t="shared" si="23"/>
        <v>0</v>
      </c>
      <c r="AI52" s="368">
        <f t="shared" si="23"/>
        <v>0</v>
      </c>
      <c r="AJ52" s="368">
        <f t="shared" si="23"/>
        <v>0</v>
      </c>
      <c r="AK52" s="368">
        <f t="shared" si="23"/>
        <v>0</v>
      </c>
      <c r="AL52" s="368">
        <f t="shared" si="23"/>
        <v>0</v>
      </c>
      <c r="AM52" s="368">
        <f t="shared" si="23"/>
        <v>0</v>
      </c>
      <c r="AN52" s="368">
        <f t="shared" si="23"/>
        <v>10.08</v>
      </c>
      <c r="AO52" s="368">
        <f t="shared" si="23"/>
        <v>0</v>
      </c>
      <c r="AP52" s="368">
        <f t="shared" si="23"/>
        <v>0</v>
      </c>
      <c r="AQ52" s="368">
        <f t="shared" si="23"/>
        <v>0</v>
      </c>
      <c r="AR52" s="368">
        <f t="shared" si="23"/>
        <v>0</v>
      </c>
      <c r="AS52" s="368">
        <f t="shared" si="23"/>
        <v>0</v>
      </c>
      <c r="AT52" s="368">
        <f t="shared" si="23"/>
        <v>75.599999999999994</v>
      </c>
      <c r="AU52" s="368">
        <f t="shared" si="23"/>
        <v>0</v>
      </c>
      <c r="AV52" s="368">
        <f t="shared" si="23"/>
        <v>141.75</v>
      </c>
      <c r="AW52" s="368">
        <f t="shared" si="23"/>
        <v>0</v>
      </c>
      <c r="AX52" s="368">
        <f t="shared" si="23"/>
        <v>0</v>
      </c>
      <c r="AY52" s="368">
        <f t="shared" si="23"/>
        <v>0</v>
      </c>
      <c r="AZ52" s="368">
        <f t="shared" si="23"/>
        <v>0</v>
      </c>
      <c r="BA52" s="368">
        <f t="shared" si="23"/>
        <v>0</v>
      </c>
      <c r="BB52" s="368">
        <f t="shared" si="23"/>
        <v>0</v>
      </c>
      <c r="BC52" s="368">
        <f t="shared" si="23"/>
        <v>0</v>
      </c>
      <c r="BD52" s="368">
        <f t="shared" si="23"/>
        <v>630</v>
      </c>
      <c r="BE52" s="368">
        <f t="shared" si="23"/>
        <v>0</v>
      </c>
      <c r="BF52" s="368">
        <f t="shared" si="23"/>
        <v>0</v>
      </c>
      <c r="BG52" s="368">
        <f t="shared" si="23"/>
        <v>0</v>
      </c>
      <c r="BH52" s="368">
        <f t="shared" si="23"/>
        <v>0</v>
      </c>
      <c r="BI52" s="368">
        <f t="shared" si="23"/>
        <v>0</v>
      </c>
      <c r="BJ52" s="368">
        <f t="shared" si="23"/>
        <v>83.79</v>
      </c>
      <c r="BK52" s="368">
        <f t="shared" si="23"/>
        <v>7.0223999999999993</v>
      </c>
      <c r="BL52" s="368">
        <f t="shared" si="23"/>
        <v>21.504000000000001</v>
      </c>
      <c r="BM52" s="368">
        <f t="shared" si="23"/>
        <v>0</v>
      </c>
      <c r="BN52" s="368">
        <f t="shared" si="23"/>
        <v>0</v>
      </c>
      <c r="BO52" s="368">
        <f t="shared" si="23"/>
        <v>0</v>
      </c>
      <c r="BP52" s="368">
        <f t="shared" si="23"/>
        <v>0</v>
      </c>
      <c r="BQ52" s="368">
        <f t="shared" si="23"/>
        <v>0</v>
      </c>
      <c r="BR52" s="368">
        <f t="shared" si="23"/>
        <v>0</v>
      </c>
      <c r="BS52" s="368">
        <f t="shared" si="23"/>
        <v>0</v>
      </c>
      <c r="BT52" s="368">
        <f t="shared" si="23"/>
        <v>0</v>
      </c>
      <c r="BU52" s="368">
        <f t="shared" si="23"/>
        <v>0</v>
      </c>
      <c r="BV52" s="368">
        <f t="shared" si="23"/>
        <v>0</v>
      </c>
      <c r="BW52" s="368">
        <f t="shared" si="23"/>
        <v>0</v>
      </c>
      <c r="BX52" s="368">
        <f t="shared" si="23"/>
        <v>100.8</v>
      </c>
      <c r="BY52" s="368">
        <f t="shared" ref="BY52" si="24">BY50*BY51</f>
        <v>0</v>
      </c>
    </row>
    <row r="53" spans="1:77" ht="15.75" customHeight="1">
      <c r="A53" s="572" t="s">
        <v>77</v>
      </c>
      <c r="B53" s="573"/>
      <c r="C53" s="372">
        <f>C52/C49</f>
        <v>61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7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7" ht="13.9" hidden="1" customHeight="1">
      <c r="A55" s="575"/>
      <c r="B55" s="576"/>
      <c r="C55" s="269"/>
      <c r="D55" s="269">
        <f t="shared" ref="D55:K55" si="25">SUM(D39:D45)</f>
        <v>0</v>
      </c>
      <c r="E55" s="269">
        <f t="shared" si="25"/>
        <v>0</v>
      </c>
      <c r="F55" s="269">
        <f t="shared" si="25"/>
        <v>0</v>
      </c>
      <c r="G55" s="269">
        <f t="shared" si="25"/>
        <v>0</v>
      </c>
      <c r="H55" s="269">
        <f t="shared" si="25"/>
        <v>0</v>
      </c>
      <c r="I55" s="269">
        <f t="shared" si="25"/>
        <v>0</v>
      </c>
      <c r="J55" s="269">
        <f t="shared" si="25"/>
        <v>0</v>
      </c>
      <c r="K55" s="269">
        <f t="shared" si="25"/>
        <v>0</v>
      </c>
      <c r="L55" s="269">
        <f>SUM(L39:L45)</f>
        <v>2.9</v>
      </c>
      <c r="M55" s="269">
        <f t="shared" ref="M55:BX55" si="26">SUM(M39:M45)</f>
        <v>10</v>
      </c>
      <c r="N55" s="269">
        <f t="shared" si="26"/>
        <v>4.4800000000000004</v>
      </c>
      <c r="O55" s="269">
        <f t="shared" si="26"/>
        <v>0</v>
      </c>
      <c r="P55" s="269">
        <f t="shared" si="26"/>
        <v>1</v>
      </c>
      <c r="Q55" s="269">
        <f t="shared" si="26"/>
        <v>1</v>
      </c>
      <c r="R55" s="269">
        <f t="shared" si="26"/>
        <v>0</v>
      </c>
      <c r="S55" s="269">
        <f t="shared" si="26"/>
        <v>0</v>
      </c>
      <c r="T55" s="269">
        <f t="shared" si="26"/>
        <v>32</v>
      </c>
      <c r="U55" s="269">
        <f t="shared" si="26"/>
        <v>0</v>
      </c>
      <c r="V55" s="269">
        <f t="shared" si="26"/>
        <v>0</v>
      </c>
      <c r="W55" s="269">
        <f t="shared" si="26"/>
        <v>0</v>
      </c>
      <c r="X55" s="269">
        <f t="shared" si="26"/>
        <v>0</v>
      </c>
      <c r="Y55" s="269">
        <f t="shared" si="26"/>
        <v>0</v>
      </c>
      <c r="Z55" s="269">
        <f t="shared" si="26"/>
        <v>0</v>
      </c>
      <c r="AA55" s="269">
        <f t="shared" si="26"/>
        <v>0</v>
      </c>
      <c r="AB55" s="269">
        <f t="shared" si="26"/>
        <v>0</v>
      </c>
      <c r="AC55" s="269">
        <f t="shared" si="26"/>
        <v>0</v>
      </c>
      <c r="AD55" s="269">
        <f t="shared" si="26"/>
        <v>0</v>
      </c>
      <c r="AE55" s="269">
        <f t="shared" si="26"/>
        <v>2</v>
      </c>
      <c r="AF55" s="269">
        <f t="shared" si="26"/>
        <v>0</v>
      </c>
      <c r="AG55" s="269">
        <f t="shared" si="26"/>
        <v>0</v>
      </c>
      <c r="AH55" s="269">
        <f t="shared" si="26"/>
        <v>0</v>
      </c>
      <c r="AI55" s="269">
        <f t="shared" si="26"/>
        <v>0</v>
      </c>
      <c r="AJ55" s="269">
        <f t="shared" si="26"/>
        <v>0</v>
      </c>
      <c r="AK55" s="269">
        <f t="shared" si="26"/>
        <v>0</v>
      </c>
      <c r="AL55" s="269">
        <f t="shared" si="26"/>
        <v>0</v>
      </c>
      <c r="AM55" s="269">
        <f t="shared" si="26"/>
        <v>0</v>
      </c>
      <c r="AN55" s="269">
        <f t="shared" si="26"/>
        <v>4</v>
      </c>
      <c r="AO55" s="269">
        <f t="shared" si="26"/>
        <v>0</v>
      </c>
      <c r="AP55" s="269">
        <f t="shared" si="26"/>
        <v>0</v>
      </c>
      <c r="AQ55" s="269">
        <f t="shared" si="26"/>
        <v>0</v>
      </c>
      <c r="AR55" s="269">
        <f t="shared" si="26"/>
        <v>0</v>
      </c>
      <c r="AS55" s="269">
        <f t="shared" si="26"/>
        <v>0</v>
      </c>
      <c r="AT55" s="269">
        <f t="shared" si="26"/>
        <v>3</v>
      </c>
      <c r="AU55" s="269">
        <f t="shared" si="26"/>
        <v>0</v>
      </c>
      <c r="AV55" s="269">
        <f t="shared" si="26"/>
        <v>45</v>
      </c>
      <c r="AW55" s="269">
        <f t="shared" si="26"/>
        <v>0</v>
      </c>
      <c r="AX55" s="269">
        <f t="shared" si="26"/>
        <v>0</v>
      </c>
      <c r="AY55" s="269">
        <f t="shared" si="26"/>
        <v>0</v>
      </c>
      <c r="AZ55" s="269">
        <f t="shared" si="26"/>
        <v>0</v>
      </c>
      <c r="BA55" s="269">
        <f t="shared" si="26"/>
        <v>0</v>
      </c>
      <c r="BB55" s="269">
        <f t="shared" si="26"/>
        <v>0</v>
      </c>
      <c r="BC55" s="269">
        <f t="shared" si="26"/>
        <v>0</v>
      </c>
      <c r="BD55" s="269">
        <f t="shared" si="26"/>
        <v>50</v>
      </c>
      <c r="BE55" s="269">
        <f t="shared" si="26"/>
        <v>0</v>
      </c>
      <c r="BF55" s="269">
        <f t="shared" si="26"/>
        <v>0</v>
      </c>
      <c r="BG55" s="269">
        <f t="shared" si="26"/>
        <v>0</v>
      </c>
      <c r="BH55" s="269">
        <f t="shared" si="26"/>
        <v>0</v>
      </c>
      <c r="BI55" s="269">
        <f t="shared" si="26"/>
        <v>0</v>
      </c>
      <c r="BJ55" s="269">
        <f t="shared" si="26"/>
        <v>57</v>
      </c>
      <c r="BK55" s="269">
        <f t="shared" si="26"/>
        <v>7.6</v>
      </c>
      <c r="BL55" s="269">
        <f t="shared" si="26"/>
        <v>16</v>
      </c>
      <c r="BM55" s="269">
        <f t="shared" si="26"/>
        <v>0</v>
      </c>
      <c r="BN55" s="269">
        <f t="shared" si="26"/>
        <v>0</v>
      </c>
      <c r="BO55" s="269">
        <f t="shared" si="26"/>
        <v>0</v>
      </c>
      <c r="BP55" s="269">
        <f t="shared" si="26"/>
        <v>0</v>
      </c>
      <c r="BQ55" s="269">
        <f t="shared" si="26"/>
        <v>0</v>
      </c>
      <c r="BR55" s="269">
        <f t="shared" si="26"/>
        <v>0</v>
      </c>
      <c r="BS55" s="269">
        <f t="shared" si="26"/>
        <v>0</v>
      </c>
      <c r="BT55" s="269">
        <f t="shared" si="26"/>
        <v>0</v>
      </c>
      <c r="BU55" s="269">
        <f t="shared" si="26"/>
        <v>0</v>
      </c>
      <c r="BV55" s="269">
        <f t="shared" si="26"/>
        <v>0</v>
      </c>
      <c r="BW55" s="269">
        <f t="shared" si="26"/>
        <v>0</v>
      </c>
      <c r="BX55" s="269">
        <f t="shared" si="26"/>
        <v>60</v>
      </c>
      <c r="BY55" s="269">
        <f t="shared" ref="BY55" si="27">SUM(BY39:BY45)</f>
        <v>0</v>
      </c>
    </row>
    <row r="56" spans="1:77" ht="13.9" hidden="1" customHeight="1">
      <c r="A56" s="577" t="s">
        <v>74</v>
      </c>
      <c r="B56" s="578"/>
      <c r="C56" s="269">
        <f>C57</f>
        <v>42</v>
      </c>
      <c r="D56" s="374">
        <f>C56</f>
        <v>42</v>
      </c>
      <c r="E56" s="374">
        <f t="shared" ref="E56:BP56" si="28">D56</f>
        <v>42</v>
      </c>
      <c r="F56" s="374">
        <f t="shared" si="28"/>
        <v>42</v>
      </c>
      <c r="G56" s="374">
        <f t="shared" si="28"/>
        <v>42</v>
      </c>
      <c r="H56" s="374">
        <f t="shared" si="28"/>
        <v>42</v>
      </c>
      <c r="I56" s="374">
        <f t="shared" si="28"/>
        <v>42</v>
      </c>
      <c r="J56" s="374">
        <f t="shared" si="28"/>
        <v>42</v>
      </c>
      <c r="K56" s="374">
        <f t="shared" si="28"/>
        <v>42</v>
      </c>
      <c r="L56" s="374">
        <f t="shared" si="28"/>
        <v>42</v>
      </c>
      <c r="M56" s="374">
        <f t="shared" si="28"/>
        <v>42</v>
      </c>
      <c r="N56" s="374">
        <f t="shared" si="28"/>
        <v>42</v>
      </c>
      <c r="O56" s="374">
        <f t="shared" si="28"/>
        <v>42</v>
      </c>
      <c r="P56" s="374">
        <f t="shared" si="28"/>
        <v>42</v>
      </c>
      <c r="Q56" s="374">
        <f t="shared" si="28"/>
        <v>42</v>
      </c>
      <c r="R56" s="374">
        <f t="shared" si="28"/>
        <v>42</v>
      </c>
      <c r="S56" s="374">
        <f t="shared" si="28"/>
        <v>42</v>
      </c>
      <c r="T56" s="374">
        <f t="shared" si="28"/>
        <v>42</v>
      </c>
      <c r="U56" s="374">
        <f t="shared" si="28"/>
        <v>42</v>
      </c>
      <c r="V56" s="374">
        <f t="shared" si="28"/>
        <v>42</v>
      </c>
      <c r="W56" s="374">
        <f t="shared" si="28"/>
        <v>42</v>
      </c>
      <c r="X56" s="374">
        <f t="shared" si="28"/>
        <v>42</v>
      </c>
      <c r="Y56" s="374">
        <f t="shared" si="28"/>
        <v>42</v>
      </c>
      <c r="Z56" s="374">
        <f t="shared" si="28"/>
        <v>42</v>
      </c>
      <c r="AA56" s="374">
        <f t="shared" si="28"/>
        <v>42</v>
      </c>
      <c r="AB56" s="374">
        <f t="shared" si="28"/>
        <v>42</v>
      </c>
      <c r="AC56" s="374">
        <f t="shared" si="28"/>
        <v>42</v>
      </c>
      <c r="AD56" s="374">
        <f t="shared" si="28"/>
        <v>42</v>
      </c>
      <c r="AE56" s="374">
        <f t="shared" si="28"/>
        <v>42</v>
      </c>
      <c r="AF56" s="374">
        <f t="shared" si="28"/>
        <v>42</v>
      </c>
      <c r="AG56" s="374">
        <f t="shared" si="28"/>
        <v>42</v>
      </c>
      <c r="AH56" s="374">
        <f t="shared" si="28"/>
        <v>42</v>
      </c>
      <c r="AI56" s="374">
        <f t="shared" si="28"/>
        <v>42</v>
      </c>
      <c r="AJ56" s="374">
        <f t="shared" si="28"/>
        <v>42</v>
      </c>
      <c r="AK56" s="374">
        <f t="shared" si="28"/>
        <v>42</v>
      </c>
      <c r="AL56" s="374">
        <f t="shared" si="28"/>
        <v>42</v>
      </c>
      <c r="AM56" s="374">
        <f t="shared" si="28"/>
        <v>42</v>
      </c>
      <c r="AN56" s="374">
        <f t="shared" si="28"/>
        <v>42</v>
      </c>
      <c r="AO56" s="374">
        <f t="shared" si="28"/>
        <v>42</v>
      </c>
      <c r="AP56" s="374">
        <f t="shared" si="28"/>
        <v>42</v>
      </c>
      <c r="AQ56" s="374">
        <f t="shared" si="28"/>
        <v>42</v>
      </c>
      <c r="AR56" s="374">
        <f t="shared" si="28"/>
        <v>42</v>
      </c>
      <c r="AS56" s="374">
        <f t="shared" si="28"/>
        <v>42</v>
      </c>
      <c r="AT56" s="374">
        <f t="shared" si="28"/>
        <v>42</v>
      </c>
      <c r="AU56" s="374">
        <f t="shared" si="28"/>
        <v>42</v>
      </c>
      <c r="AV56" s="374">
        <f t="shared" si="28"/>
        <v>42</v>
      </c>
      <c r="AW56" s="374">
        <f t="shared" si="28"/>
        <v>42</v>
      </c>
      <c r="AX56" s="374">
        <f t="shared" si="28"/>
        <v>42</v>
      </c>
      <c r="AY56" s="374">
        <f t="shared" si="28"/>
        <v>42</v>
      </c>
      <c r="AZ56" s="374">
        <f t="shared" si="28"/>
        <v>42</v>
      </c>
      <c r="BA56" s="374">
        <f t="shared" si="28"/>
        <v>42</v>
      </c>
      <c r="BB56" s="374">
        <f t="shared" si="28"/>
        <v>42</v>
      </c>
      <c r="BC56" s="374">
        <f t="shared" si="28"/>
        <v>42</v>
      </c>
      <c r="BD56" s="374">
        <f t="shared" si="28"/>
        <v>42</v>
      </c>
      <c r="BE56" s="374">
        <f t="shared" si="28"/>
        <v>42</v>
      </c>
      <c r="BF56" s="374">
        <f t="shared" si="28"/>
        <v>42</v>
      </c>
      <c r="BG56" s="374">
        <f t="shared" si="28"/>
        <v>42</v>
      </c>
      <c r="BH56" s="374">
        <f t="shared" si="28"/>
        <v>42</v>
      </c>
      <c r="BI56" s="374">
        <f t="shared" si="28"/>
        <v>42</v>
      </c>
      <c r="BJ56" s="374">
        <f t="shared" si="28"/>
        <v>42</v>
      </c>
      <c r="BK56" s="374">
        <f t="shared" si="28"/>
        <v>42</v>
      </c>
      <c r="BL56" s="374">
        <f t="shared" si="28"/>
        <v>42</v>
      </c>
      <c r="BM56" s="374">
        <f t="shared" si="28"/>
        <v>42</v>
      </c>
      <c r="BN56" s="374">
        <f t="shared" si="28"/>
        <v>42</v>
      </c>
      <c r="BO56" s="374">
        <f t="shared" si="28"/>
        <v>42</v>
      </c>
      <c r="BP56" s="374">
        <f t="shared" si="28"/>
        <v>42</v>
      </c>
      <c r="BQ56" s="374">
        <f t="shared" ref="BQ56:BY56" si="29">BP56</f>
        <v>42</v>
      </c>
      <c r="BR56" s="374">
        <f t="shared" si="29"/>
        <v>42</v>
      </c>
      <c r="BS56" s="374">
        <f t="shared" si="29"/>
        <v>42</v>
      </c>
      <c r="BT56" s="374">
        <f t="shared" si="29"/>
        <v>42</v>
      </c>
      <c r="BU56" s="374">
        <f t="shared" si="29"/>
        <v>42</v>
      </c>
      <c r="BV56" s="374">
        <f t="shared" si="29"/>
        <v>42</v>
      </c>
      <c r="BW56" s="374">
        <f t="shared" si="29"/>
        <v>42</v>
      </c>
      <c r="BX56" s="374">
        <f t="shared" si="29"/>
        <v>42</v>
      </c>
      <c r="BY56" s="374">
        <f t="shared" si="29"/>
        <v>42</v>
      </c>
    </row>
    <row r="57" spans="1:77" ht="21" hidden="1" customHeight="1" thickBot="1">
      <c r="A57" s="579" t="s">
        <v>138</v>
      </c>
      <c r="B57" s="580"/>
      <c r="C57" s="343">
        <f>VLOOKUP(B4,Общее_количество_учащихся,3,FALSE)</f>
        <v>42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375"/>
    </row>
    <row r="58" spans="1:77" ht="14.45" hidden="1" customHeight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30">H55*H56/1000</f>
        <v>0</v>
      </c>
      <c r="I58" s="376">
        <f t="shared" si="30"/>
        <v>0</v>
      </c>
      <c r="J58" s="377">
        <f t="shared" si="30"/>
        <v>0</v>
      </c>
      <c r="K58" s="377">
        <f>K55*K56</f>
        <v>0</v>
      </c>
      <c r="L58" s="377">
        <f>L55*L56/1000</f>
        <v>0.12179999999999999</v>
      </c>
      <c r="M58" s="377">
        <f t="shared" si="30"/>
        <v>0.42</v>
      </c>
      <c r="N58" s="377">
        <f t="shared" si="30"/>
        <v>0.18816000000000002</v>
      </c>
      <c r="O58" s="377">
        <f t="shared" si="30"/>
        <v>0</v>
      </c>
      <c r="P58" s="377">
        <f t="shared" si="30"/>
        <v>4.2000000000000003E-2</v>
      </c>
      <c r="Q58" s="377">
        <f>Q55*Q56</f>
        <v>42</v>
      </c>
      <c r="R58" s="377">
        <f t="shared" si="30"/>
        <v>0</v>
      </c>
      <c r="S58" s="377">
        <f>S55*S56</f>
        <v>0</v>
      </c>
      <c r="T58" s="377">
        <f t="shared" si="30"/>
        <v>1.3440000000000001</v>
      </c>
      <c r="U58" s="377">
        <f t="shared" si="30"/>
        <v>0</v>
      </c>
      <c r="V58" s="377">
        <f t="shared" si="30"/>
        <v>0</v>
      </c>
      <c r="W58" s="377">
        <f t="shared" si="30"/>
        <v>0</v>
      </c>
      <c r="X58" s="377">
        <f t="shared" si="30"/>
        <v>0</v>
      </c>
      <c r="Y58" s="377">
        <f t="shared" si="30"/>
        <v>0</v>
      </c>
      <c r="Z58" s="377">
        <f t="shared" si="30"/>
        <v>0</v>
      </c>
      <c r="AA58" s="377">
        <f t="shared" si="30"/>
        <v>0</v>
      </c>
      <c r="AB58" s="377">
        <f t="shared" si="30"/>
        <v>0</v>
      </c>
      <c r="AC58" s="377">
        <f t="shared" si="30"/>
        <v>0</v>
      </c>
      <c r="AD58" s="377">
        <f t="shared" si="30"/>
        <v>0</v>
      </c>
      <c r="AE58" s="377">
        <f>AE55*AE56</f>
        <v>84</v>
      </c>
      <c r="AF58" s="377">
        <f t="shared" si="30"/>
        <v>0</v>
      </c>
      <c r="AG58" s="377">
        <f t="shared" si="30"/>
        <v>0</v>
      </c>
      <c r="AH58" s="377">
        <f t="shared" si="30"/>
        <v>0</v>
      </c>
      <c r="AI58" s="377">
        <f t="shared" si="30"/>
        <v>0</v>
      </c>
      <c r="AJ58" s="377">
        <f t="shared" si="30"/>
        <v>0</v>
      </c>
      <c r="AK58" s="377">
        <f t="shared" si="30"/>
        <v>0</v>
      </c>
      <c r="AL58" s="377">
        <f t="shared" si="30"/>
        <v>0</v>
      </c>
      <c r="AM58" s="377">
        <f t="shared" si="30"/>
        <v>0</v>
      </c>
      <c r="AN58" s="377">
        <f t="shared" si="30"/>
        <v>0.16800000000000001</v>
      </c>
      <c r="AO58" s="377">
        <f t="shared" si="30"/>
        <v>0</v>
      </c>
      <c r="AP58" s="377">
        <f t="shared" si="30"/>
        <v>0</v>
      </c>
      <c r="AQ58" s="377">
        <f t="shared" si="30"/>
        <v>0</v>
      </c>
      <c r="AR58" s="377">
        <f t="shared" si="30"/>
        <v>0</v>
      </c>
      <c r="AS58" s="377">
        <f t="shared" si="30"/>
        <v>0</v>
      </c>
      <c r="AT58" s="377">
        <f t="shared" si="30"/>
        <v>0.126</v>
      </c>
      <c r="AU58" s="377">
        <f t="shared" si="30"/>
        <v>0</v>
      </c>
      <c r="AV58" s="377">
        <f t="shared" si="30"/>
        <v>1.89</v>
      </c>
      <c r="AW58" s="377">
        <f t="shared" si="30"/>
        <v>0</v>
      </c>
      <c r="AX58" s="377">
        <f t="shared" si="30"/>
        <v>0</v>
      </c>
      <c r="AY58" s="377">
        <f t="shared" si="30"/>
        <v>0</v>
      </c>
      <c r="AZ58" s="377">
        <f t="shared" si="30"/>
        <v>0</v>
      </c>
      <c r="BA58" s="377">
        <f t="shared" si="30"/>
        <v>0</v>
      </c>
      <c r="BB58" s="377">
        <f t="shared" si="30"/>
        <v>0</v>
      </c>
      <c r="BC58" s="377">
        <f t="shared" si="30"/>
        <v>0</v>
      </c>
      <c r="BD58" s="377">
        <f t="shared" si="30"/>
        <v>2.1</v>
      </c>
      <c r="BE58" s="377">
        <f t="shared" si="30"/>
        <v>0</v>
      </c>
      <c r="BF58" s="377">
        <f t="shared" si="30"/>
        <v>0</v>
      </c>
      <c r="BG58" s="377">
        <f t="shared" si="30"/>
        <v>0</v>
      </c>
      <c r="BH58" s="377">
        <f>BH55*BH56</f>
        <v>0</v>
      </c>
      <c r="BI58" s="377">
        <f t="shared" si="30"/>
        <v>0</v>
      </c>
      <c r="BJ58" s="377">
        <f t="shared" si="30"/>
        <v>2.3940000000000001</v>
      </c>
      <c r="BK58" s="377">
        <f t="shared" si="30"/>
        <v>0.31919999999999998</v>
      </c>
      <c r="BL58" s="377">
        <f t="shared" si="30"/>
        <v>0.67200000000000004</v>
      </c>
      <c r="BM58" s="377">
        <f t="shared" si="30"/>
        <v>0</v>
      </c>
      <c r="BN58" s="377">
        <f t="shared" si="30"/>
        <v>0</v>
      </c>
      <c r="BO58" s="377">
        <f t="shared" si="30"/>
        <v>0</v>
      </c>
      <c r="BP58" s="377">
        <f t="shared" si="30"/>
        <v>0</v>
      </c>
      <c r="BQ58" s="377">
        <f t="shared" si="30"/>
        <v>0</v>
      </c>
      <c r="BR58" s="377">
        <f t="shared" si="30"/>
        <v>0</v>
      </c>
      <c r="BS58" s="377">
        <f t="shared" si="30"/>
        <v>0</v>
      </c>
      <c r="BT58" s="377">
        <f t="shared" ref="BT58:BY58" si="31">BT55*BT56/1000</f>
        <v>0</v>
      </c>
      <c r="BU58" s="377">
        <f t="shared" si="31"/>
        <v>0</v>
      </c>
      <c r="BV58" s="377">
        <f t="shared" si="31"/>
        <v>0</v>
      </c>
      <c r="BW58" s="377">
        <f t="shared" si="31"/>
        <v>0</v>
      </c>
      <c r="BX58" s="377">
        <f t="shared" si="31"/>
        <v>2.52</v>
      </c>
      <c r="BY58" s="377">
        <f t="shared" si="31"/>
        <v>0</v>
      </c>
    </row>
    <row r="59" spans="1:77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369">
        <f>ССЫЛКИ!BW3</f>
        <v>210</v>
      </c>
    </row>
    <row r="60" spans="1:77" ht="13.9" hidden="1" customHeight="1">
      <c r="A60" s="572" t="s">
        <v>76</v>
      </c>
      <c r="B60" s="573"/>
      <c r="C60" s="378">
        <f>SUM(D60:BZ60)</f>
        <v>2562</v>
      </c>
      <c r="D60" s="371">
        <f>D58*D59</f>
        <v>0</v>
      </c>
      <c r="E60" s="371">
        <f t="shared" ref="E60:BP60" si="32">E58*E59</f>
        <v>0</v>
      </c>
      <c r="F60" s="368">
        <f>F58*F59</f>
        <v>0</v>
      </c>
      <c r="G60" s="368">
        <f t="shared" si="32"/>
        <v>0</v>
      </c>
      <c r="H60" s="368">
        <f t="shared" si="32"/>
        <v>0</v>
      </c>
      <c r="I60" s="368">
        <f t="shared" si="32"/>
        <v>0</v>
      </c>
      <c r="J60" s="368">
        <f t="shared" si="32"/>
        <v>0</v>
      </c>
      <c r="K60" s="379">
        <f t="shared" si="32"/>
        <v>0</v>
      </c>
      <c r="L60" s="379">
        <f t="shared" si="32"/>
        <v>17.052</v>
      </c>
      <c r="M60" s="379">
        <f t="shared" si="32"/>
        <v>23.52</v>
      </c>
      <c r="N60" s="379">
        <f t="shared" si="32"/>
        <v>1.8816000000000002</v>
      </c>
      <c r="O60" s="379">
        <f t="shared" si="32"/>
        <v>0</v>
      </c>
      <c r="P60" s="379">
        <f t="shared" si="32"/>
        <v>29.400000000000002</v>
      </c>
      <c r="Q60" s="379">
        <f t="shared" si="32"/>
        <v>336</v>
      </c>
      <c r="R60" s="379">
        <f t="shared" si="32"/>
        <v>0</v>
      </c>
      <c r="S60" s="379">
        <f t="shared" si="32"/>
        <v>0</v>
      </c>
      <c r="T60" s="379">
        <f t="shared" si="32"/>
        <v>201.60000000000002</v>
      </c>
      <c r="U60" s="379">
        <f t="shared" si="32"/>
        <v>0</v>
      </c>
      <c r="V60" s="379">
        <f t="shared" si="32"/>
        <v>0</v>
      </c>
      <c r="W60" s="379">
        <f t="shared" si="32"/>
        <v>0</v>
      </c>
      <c r="X60" s="379">
        <f t="shared" si="32"/>
        <v>0</v>
      </c>
      <c r="Y60" s="379">
        <f t="shared" si="32"/>
        <v>0</v>
      </c>
      <c r="Z60" s="379">
        <f t="shared" si="32"/>
        <v>0</v>
      </c>
      <c r="AA60" s="379">
        <f t="shared" si="32"/>
        <v>0</v>
      </c>
      <c r="AB60" s="379">
        <f t="shared" si="32"/>
        <v>0</v>
      </c>
      <c r="AC60" s="379">
        <f t="shared" si="32"/>
        <v>0</v>
      </c>
      <c r="AD60" s="379">
        <f t="shared" si="32"/>
        <v>0</v>
      </c>
      <c r="AE60" s="379">
        <f t="shared" si="32"/>
        <v>882</v>
      </c>
      <c r="AF60" s="379">
        <f t="shared" si="32"/>
        <v>0</v>
      </c>
      <c r="AG60" s="379">
        <f t="shared" si="32"/>
        <v>0</v>
      </c>
      <c r="AH60" s="379">
        <f t="shared" si="32"/>
        <v>0</v>
      </c>
      <c r="AI60" s="379">
        <f t="shared" si="32"/>
        <v>0</v>
      </c>
      <c r="AJ60" s="379">
        <f t="shared" si="32"/>
        <v>0</v>
      </c>
      <c r="AK60" s="379">
        <f t="shared" si="32"/>
        <v>0</v>
      </c>
      <c r="AL60" s="379">
        <f t="shared" si="32"/>
        <v>0</v>
      </c>
      <c r="AM60" s="379">
        <f t="shared" si="32"/>
        <v>0</v>
      </c>
      <c r="AN60" s="379">
        <f t="shared" si="32"/>
        <v>10.08</v>
      </c>
      <c r="AO60" s="379">
        <f t="shared" si="32"/>
        <v>0</v>
      </c>
      <c r="AP60" s="379">
        <f t="shared" si="32"/>
        <v>0</v>
      </c>
      <c r="AQ60" s="379">
        <f t="shared" si="32"/>
        <v>0</v>
      </c>
      <c r="AR60" s="379">
        <f t="shared" si="32"/>
        <v>0</v>
      </c>
      <c r="AS60" s="379">
        <f t="shared" si="32"/>
        <v>0</v>
      </c>
      <c r="AT60" s="379">
        <f t="shared" si="32"/>
        <v>75.599999999999994</v>
      </c>
      <c r="AU60" s="379">
        <f t="shared" si="32"/>
        <v>0</v>
      </c>
      <c r="AV60" s="379">
        <f t="shared" si="32"/>
        <v>141.75</v>
      </c>
      <c r="AW60" s="379">
        <f t="shared" si="32"/>
        <v>0</v>
      </c>
      <c r="AX60" s="379">
        <f t="shared" si="32"/>
        <v>0</v>
      </c>
      <c r="AY60" s="379">
        <f t="shared" si="32"/>
        <v>0</v>
      </c>
      <c r="AZ60" s="379">
        <f t="shared" si="32"/>
        <v>0</v>
      </c>
      <c r="BA60" s="379">
        <f t="shared" si="32"/>
        <v>0</v>
      </c>
      <c r="BB60" s="379">
        <f t="shared" si="32"/>
        <v>0</v>
      </c>
      <c r="BC60" s="379">
        <f t="shared" si="32"/>
        <v>0</v>
      </c>
      <c r="BD60" s="379">
        <f t="shared" si="32"/>
        <v>630</v>
      </c>
      <c r="BE60" s="379">
        <f t="shared" si="32"/>
        <v>0</v>
      </c>
      <c r="BF60" s="379">
        <f t="shared" si="32"/>
        <v>0</v>
      </c>
      <c r="BG60" s="379">
        <f t="shared" si="32"/>
        <v>0</v>
      </c>
      <c r="BH60" s="379">
        <f t="shared" si="32"/>
        <v>0</v>
      </c>
      <c r="BI60" s="379">
        <f t="shared" si="32"/>
        <v>0</v>
      </c>
      <c r="BJ60" s="379">
        <f t="shared" si="32"/>
        <v>83.79</v>
      </c>
      <c r="BK60" s="379">
        <f t="shared" si="32"/>
        <v>7.0223999999999993</v>
      </c>
      <c r="BL60" s="379">
        <f t="shared" si="32"/>
        <v>21.504000000000001</v>
      </c>
      <c r="BM60" s="379">
        <f t="shared" si="32"/>
        <v>0</v>
      </c>
      <c r="BN60" s="379">
        <f t="shared" si="32"/>
        <v>0</v>
      </c>
      <c r="BO60" s="379">
        <f t="shared" si="32"/>
        <v>0</v>
      </c>
      <c r="BP60" s="379">
        <f t="shared" si="32"/>
        <v>0</v>
      </c>
      <c r="BQ60" s="379">
        <f t="shared" ref="BQ60:BW60" si="33">BQ58*BQ59</f>
        <v>0</v>
      </c>
      <c r="BR60" s="379">
        <f t="shared" si="33"/>
        <v>0</v>
      </c>
      <c r="BS60" s="379">
        <f t="shared" si="33"/>
        <v>0</v>
      </c>
      <c r="BT60" s="379">
        <f t="shared" si="33"/>
        <v>0</v>
      </c>
      <c r="BU60" s="379">
        <f t="shared" si="33"/>
        <v>0</v>
      </c>
      <c r="BV60" s="379">
        <f>BV58*BV59</f>
        <v>0</v>
      </c>
      <c r="BW60" s="379">
        <f t="shared" si="33"/>
        <v>0</v>
      </c>
      <c r="BX60" s="379">
        <f>BX58*BX59</f>
        <v>100.8</v>
      </c>
      <c r="BY60" s="379">
        <f>BY58*BY59</f>
        <v>0</v>
      </c>
    </row>
    <row r="61" spans="1:77" ht="13.9" hidden="1" customHeight="1">
      <c r="A61" s="572" t="s">
        <v>77</v>
      </c>
      <c r="B61" s="574"/>
      <c r="C61" s="380">
        <f>C60/C57</f>
        <v>61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7" ht="15.75" hidden="1" customHeight="1">
      <c r="A62" s="340">
        <f ca="1">SUMPRODUCT(SIGN(CELL("width",OFFSET(D52,,N(INDEX(COLUMN(D52:BZ52)-COLUMN(D52),))))),D52:BZ52)</f>
        <v>2562</v>
      </c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7" ht="15.75" customHeight="1">
      <c r="A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7" ht="15.75" customHeight="1">
      <c r="A64" s="340"/>
      <c r="B64" s="271" t="s">
        <v>78</v>
      </c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340"/>
      <c r="B65" s="340"/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</row>
    <row r="66" spans="1:76" ht="15.75" customHeight="1">
      <c r="B66" s="271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  <mergeCell ref="A44:B44"/>
    <mergeCell ref="A45:B45"/>
    <mergeCell ref="A40:B40"/>
    <mergeCell ref="A61:B61"/>
    <mergeCell ref="A39:B39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7:B17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" footer="0"/>
  <pageSetup paperSize="9" scale="52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topLeftCell="A10" zoomScale="80" zoomScaleNormal="80" workbookViewId="0">
      <selection activeCell="N69" sqref="N69"/>
    </sheetView>
  </sheetViews>
  <sheetFormatPr defaultColWidth="12.625" defaultRowHeight="15" customHeight="1"/>
  <cols>
    <col min="1" max="1" width="3.25" style="280" customWidth="1"/>
    <col min="2" max="2" width="26.625" style="280" customWidth="1"/>
    <col min="3" max="3" width="10.125" style="280" customWidth="1"/>
    <col min="4" max="7" width="4.25" style="280" hidden="1" customWidth="1"/>
    <col min="8" max="9" width="4.5" style="280" hidden="1" customWidth="1"/>
    <col min="10" max="10" width="4.25" style="280" hidden="1" customWidth="1"/>
    <col min="11" max="11" width="8.5" style="280" bestFit="1" customWidth="1"/>
    <col min="12" max="12" width="8.375" style="280" bestFit="1" customWidth="1"/>
    <col min="13" max="14" width="7.375" style="280" bestFit="1" customWidth="1"/>
    <col min="15" max="15" width="8.375" style="280" bestFit="1" customWidth="1"/>
    <col min="16" max="16" width="4.5" style="280" hidden="1" customWidth="1"/>
    <col min="17" max="17" width="7.75" style="280" bestFit="1" customWidth="1"/>
    <col min="18" max="18" width="4.5" style="280" hidden="1" customWidth="1"/>
    <col min="19" max="19" width="4.25" style="280" hidden="1" customWidth="1"/>
    <col min="20" max="24" width="8.375" style="280" bestFit="1" customWidth="1"/>
    <col min="25" max="25" width="6.75" style="280" hidden="1" customWidth="1"/>
    <col min="26" max="27" width="4.25" style="280" hidden="1" customWidth="1"/>
    <col min="28" max="28" width="8.625" style="280" bestFit="1" customWidth="1"/>
    <col min="29" max="29" width="7.75" style="280" hidden="1" customWidth="1"/>
    <col min="30" max="31" width="4.5" style="280" hidden="1" customWidth="1"/>
    <col min="32" max="39" width="4.25" style="280" hidden="1" customWidth="1"/>
    <col min="40" max="40" width="8.125" style="280" customWidth="1"/>
    <col min="41" max="41" width="7.375" style="280" bestFit="1" customWidth="1"/>
    <col min="42" max="44" width="4.5" style="280" hidden="1" customWidth="1"/>
    <col min="45" max="45" width="4.25" style="280" hidden="1" customWidth="1"/>
    <col min="46" max="46" width="8.375" style="280" bestFit="1" customWidth="1"/>
    <col min="47" max="47" width="4.25" style="280" hidden="1" customWidth="1"/>
    <col min="48" max="48" width="7.375" style="280" bestFit="1" customWidth="1"/>
    <col min="49" max="49" width="4.5" style="280" hidden="1" customWidth="1"/>
    <col min="50" max="50" width="7.625" style="280" hidden="1" customWidth="1"/>
    <col min="51" max="52" width="4.5" style="280" hidden="1" customWidth="1"/>
    <col min="53" max="53" width="8.375" style="280" bestFit="1" customWidth="1"/>
    <col min="54" max="55" width="8.375" style="280" hidden="1" customWidth="1"/>
    <col min="56" max="56" width="8.375" style="280" customWidth="1"/>
    <col min="57" max="58" width="8.375" style="280" hidden="1" customWidth="1"/>
    <col min="59" max="59" width="8.375" style="280" bestFit="1" customWidth="1"/>
    <col min="60" max="60" width="7.375" style="280" hidden="1" customWidth="1"/>
    <col min="61" max="61" width="7.375" style="280" bestFit="1" customWidth="1"/>
    <col min="62" max="62" width="7.75" style="280" bestFit="1" customWidth="1"/>
    <col min="63" max="64" width="7.125" style="280" customWidth="1"/>
    <col min="65" max="66" width="4.25" style="280" hidden="1" customWidth="1"/>
    <col min="67" max="67" width="7.125" style="280" customWidth="1"/>
    <col min="68" max="73" width="4.5" style="280" hidden="1" customWidth="1"/>
    <col min="74" max="74" width="9" style="280" customWidth="1"/>
    <col min="75" max="75" width="4.25" style="280" hidden="1" customWidth="1"/>
    <col min="76" max="76" width="7.625" style="280" bestFit="1" customWidth="1"/>
    <col min="77" max="77" width="3.875" style="280" hidden="1" customWidth="1"/>
    <col min="78" max="78" width="4.25" style="280" hidden="1" customWidth="1"/>
    <col min="79" max="79" width="7.625" style="280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</row>
    <row r="2" spans="1:79" ht="15.75">
      <c r="A2" s="565" t="s">
        <v>65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Q3" s="36"/>
      <c r="BR3" s="36"/>
      <c r="BS3" s="36"/>
      <c r="BT3" s="36"/>
      <c r="BU3" s="36"/>
      <c r="BV3" s="36"/>
      <c r="BW3" s="36"/>
    </row>
    <row r="4" spans="1:79" ht="15.75">
      <c r="B4" s="37">
        <v>12</v>
      </c>
      <c r="C4" s="566" t="str">
        <f>ССЫЛКИ!A5</f>
        <v>Март 2021 г.</v>
      </c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566"/>
      <c r="BB4" s="566"/>
      <c r="BC4" s="566"/>
      <c r="BD4" s="566"/>
      <c r="BE4" s="566"/>
      <c r="BF4" s="566"/>
      <c r="BG4" s="566"/>
      <c r="BH4" s="566"/>
      <c r="BI4" s="566"/>
      <c r="BJ4" s="566"/>
      <c r="BK4" s="566"/>
      <c r="BL4" s="566"/>
      <c r="BM4" s="566"/>
      <c r="BN4" s="566"/>
      <c r="BO4" s="566"/>
      <c r="BP4" s="566"/>
      <c r="BQ4" s="566"/>
      <c r="BR4" s="566"/>
      <c r="BS4" s="566"/>
      <c r="BT4" s="566"/>
      <c r="BU4" s="566"/>
      <c r="BV4" s="566"/>
      <c r="BW4" s="566"/>
      <c r="BX4" s="566"/>
    </row>
    <row r="5" spans="1:79" ht="23.25">
      <c r="B5" s="289" t="s">
        <v>395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613" t="str">
        <f>VLOOKUP(B4,Общее_количество_учащихся,2,FALSE)</f>
        <v>Пятница</v>
      </c>
      <c r="N5" s="613"/>
      <c r="O5" s="613"/>
      <c r="P5" s="613"/>
      <c r="Q5" s="613"/>
      <c r="R5" s="613"/>
      <c r="S5" s="613"/>
      <c r="T5" s="36"/>
      <c r="U5" s="36"/>
      <c r="V5" s="36"/>
      <c r="W5" s="36"/>
      <c r="X5" s="36"/>
      <c r="Y5" s="36"/>
      <c r="Z5" s="36"/>
      <c r="AA5" s="36"/>
      <c r="AB5" s="36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551" t="s">
        <v>68</v>
      </c>
      <c r="B6" s="552"/>
      <c r="C6" s="40"/>
      <c r="D6" s="547" t="s">
        <v>69</v>
      </c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  <c r="AH6" s="548"/>
      <c r="AI6" s="548"/>
      <c r="AJ6" s="548"/>
      <c r="AK6" s="548"/>
      <c r="AL6" s="548"/>
      <c r="AM6" s="548"/>
      <c r="AN6" s="548"/>
      <c r="AO6" s="548"/>
      <c r="AP6" s="548"/>
      <c r="AQ6" s="548"/>
      <c r="AR6" s="548"/>
      <c r="AS6" s="548"/>
      <c r="AT6" s="548"/>
      <c r="AU6" s="548"/>
      <c r="AV6" s="548"/>
      <c r="AW6" s="548"/>
      <c r="AX6" s="548"/>
      <c r="AY6" s="548"/>
      <c r="AZ6" s="548"/>
      <c r="BA6" s="548"/>
      <c r="BB6" s="548"/>
      <c r="BC6" s="548"/>
      <c r="BD6" s="548"/>
      <c r="BE6" s="548"/>
      <c r="BF6" s="548"/>
      <c r="BG6" s="548"/>
      <c r="BH6" s="548"/>
      <c r="BI6" s="548"/>
      <c r="BJ6" s="548"/>
      <c r="BK6" s="548"/>
      <c r="BL6" s="548"/>
      <c r="BM6" s="548"/>
      <c r="BN6" s="548"/>
      <c r="BO6" s="548"/>
      <c r="BP6" s="548"/>
      <c r="BQ6" s="548"/>
      <c r="BR6" s="548"/>
      <c r="BS6" s="548"/>
      <c r="BT6" s="548"/>
      <c r="BU6" s="548"/>
      <c r="BV6" s="548"/>
      <c r="BW6" s="548"/>
      <c r="BX6" s="548"/>
    </row>
    <row r="7" spans="1:79" ht="162.6" customHeight="1">
      <c r="A7" s="553"/>
      <c r="B7" s="55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614" t="s">
        <v>390</v>
      </c>
      <c r="B8" s="55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544" t="s">
        <v>391</v>
      </c>
      <c r="B9" s="55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57" t="s">
        <v>61</v>
      </c>
      <c r="B10" s="55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544" t="s">
        <v>367</v>
      </c>
      <c r="B11" s="55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544" t="s">
        <v>106</v>
      </c>
      <c r="B12" s="55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1"/>
      <c r="B13" s="283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57"/>
      <c r="B14" s="55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557"/>
      <c r="B15" s="55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557"/>
      <c r="B16" s="558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559" t="s">
        <v>74</v>
      </c>
      <c r="B17" s="560"/>
      <c r="C17" s="42">
        <f>C18</f>
        <v>79</v>
      </c>
      <c r="D17" s="42">
        <f t="shared" ref="D17:BO17" si="2">C17</f>
        <v>79</v>
      </c>
      <c r="E17" s="42">
        <f t="shared" si="2"/>
        <v>79</v>
      </c>
      <c r="F17" s="42">
        <f t="shared" si="2"/>
        <v>79</v>
      </c>
      <c r="G17" s="42">
        <f t="shared" si="2"/>
        <v>79</v>
      </c>
      <c r="H17" s="42">
        <f t="shared" si="2"/>
        <v>79</v>
      </c>
      <c r="I17" s="42">
        <f t="shared" si="2"/>
        <v>79</v>
      </c>
      <c r="J17" s="42">
        <f t="shared" si="2"/>
        <v>79</v>
      </c>
      <c r="K17" s="42">
        <f t="shared" si="2"/>
        <v>79</v>
      </c>
      <c r="L17" s="42">
        <f t="shared" si="2"/>
        <v>79</v>
      </c>
      <c r="M17" s="42">
        <f t="shared" si="2"/>
        <v>79</v>
      </c>
      <c r="N17" s="42">
        <f t="shared" si="2"/>
        <v>79</v>
      </c>
      <c r="O17" s="42">
        <f t="shared" si="2"/>
        <v>79</v>
      </c>
      <c r="P17" s="42">
        <f t="shared" si="2"/>
        <v>79</v>
      </c>
      <c r="Q17" s="42">
        <f t="shared" si="2"/>
        <v>79</v>
      </c>
      <c r="R17" s="42">
        <f t="shared" si="2"/>
        <v>79</v>
      </c>
      <c r="S17" s="42">
        <f t="shared" si="2"/>
        <v>79</v>
      </c>
      <c r="T17" s="42">
        <f t="shared" si="2"/>
        <v>79</v>
      </c>
      <c r="U17" s="42">
        <f t="shared" si="2"/>
        <v>79</v>
      </c>
      <c r="V17" s="42">
        <f t="shared" si="2"/>
        <v>79</v>
      </c>
      <c r="W17" s="42">
        <f t="shared" si="2"/>
        <v>79</v>
      </c>
      <c r="X17" s="42">
        <f t="shared" si="2"/>
        <v>79</v>
      </c>
      <c r="Y17" s="42">
        <f t="shared" si="2"/>
        <v>79</v>
      </c>
      <c r="Z17" s="42">
        <f t="shared" si="2"/>
        <v>79</v>
      </c>
      <c r="AA17" s="42">
        <f t="shared" si="2"/>
        <v>79</v>
      </c>
      <c r="AB17" s="42">
        <f t="shared" si="2"/>
        <v>79</v>
      </c>
      <c r="AC17" s="42">
        <f t="shared" si="2"/>
        <v>79</v>
      </c>
      <c r="AD17" s="42">
        <f t="shared" si="2"/>
        <v>79</v>
      </c>
      <c r="AE17" s="42">
        <f t="shared" si="2"/>
        <v>79</v>
      </c>
      <c r="AF17" s="42">
        <f t="shared" si="2"/>
        <v>79</v>
      </c>
      <c r="AG17" s="42">
        <f t="shared" si="2"/>
        <v>79</v>
      </c>
      <c r="AH17" s="42">
        <f t="shared" si="2"/>
        <v>79</v>
      </c>
      <c r="AI17" s="42">
        <f t="shared" si="2"/>
        <v>79</v>
      </c>
      <c r="AJ17" s="42">
        <f t="shared" si="2"/>
        <v>79</v>
      </c>
      <c r="AK17" s="42">
        <f t="shared" si="2"/>
        <v>79</v>
      </c>
      <c r="AL17" s="42">
        <f t="shared" si="2"/>
        <v>79</v>
      </c>
      <c r="AM17" s="42">
        <f t="shared" si="2"/>
        <v>79</v>
      </c>
      <c r="AN17" s="42">
        <f t="shared" si="2"/>
        <v>79</v>
      </c>
      <c r="AO17" s="42">
        <f t="shared" si="2"/>
        <v>79</v>
      </c>
      <c r="AP17" s="42">
        <f t="shared" si="2"/>
        <v>79</v>
      </c>
      <c r="AQ17" s="42">
        <f t="shared" si="2"/>
        <v>79</v>
      </c>
      <c r="AR17" s="42">
        <f t="shared" si="2"/>
        <v>79</v>
      </c>
      <c r="AS17" s="42">
        <f t="shared" si="2"/>
        <v>79</v>
      </c>
      <c r="AT17" s="42">
        <f t="shared" si="2"/>
        <v>79</v>
      </c>
      <c r="AU17" s="42">
        <f t="shared" si="2"/>
        <v>79</v>
      </c>
      <c r="AV17" s="42">
        <f t="shared" si="2"/>
        <v>79</v>
      </c>
      <c r="AW17" s="42">
        <f t="shared" si="2"/>
        <v>79</v>
      </c>
      <c r="AX17" s="42">
        <f t="shared" si="2"/>
        <v>79</v>
      </c>
      <c r="AY17" s="42">
        <f t="shared" si="2"/>
        <v>79</v>
      </c>
      <c r="AZ17" s="42">
        <f t="shared" si="2"/>
        <v>79</v>
      </c>
      <c r="BA17" s="42">
        <f t="shared" si="2"/>
        <v>79</v>
      </c>
      <c r="BB17" s="42">
        <f t="shared" si="2"/>
        <v>79</v>
      </c>
      <c r="BC17" s="42">
        <f t="shared" si="2"/>
        <v>79</v>
      </c>
      <c r="BD17" s="42">
        <f t="shared" si="2"/>
        <v>79</v>
      </c>
      <c r="BE17" s="42">
        <f t="shared" si="2"/>
        <v>79</v>
      </c>
      <c r="BF17" s="42">
        <f t="shared" si="2"/>
        <v>79</v>
      </c>
      <c r="BG17" s="42">
        <f t="shared" si="2"/>
        <v>79</v>
      </c>
      <c r="BH17" s="42">
        <f t="shared" si="2"/>
        <v>79</v>
      </c>
      <c r="BI17" s="42">
        <f t="shared" si="2"/>
        <v>79</v>
      </c>
      <c r="BJ17" s="42">
        <f t="shared" si="2"/>
        <v>79</v>
      </c>
      <c r="BK17" s="42">
        <f t="shared" si="2"/>
        <v>79</v>
      </c>
      <c r="BL17" s="42">
        <f t="shared" si="2"/>
        <v>79</v>
      </c>
      <c r="BM17" s="42">
        <f t="shared" si="2"/>
        <v>79</v>
      </c>
      <c r="BN17" s="42">
        <f t="shared" si="2"/>
        <v>79</v>
      </c>
      <c r="BO17" s="42">
        <f t="shared" si="2"/>
        <v>79</v>
      </c>
      <c r="BP17" s="42">
        <f t="shared" ref="BP17:BZ17" si="3">BO17</f>
        <v>79</v>
      </c>
      <c r="BQ17" s="42">
        <f t="shared" si="3"/>
        <v>79</v>
      </c>
      <c r="BR17" s="42">
        <f t="shared" si="3"/>
        <v>79</v>
      </c>
      <c r="BS17" s="42">
        <f t="shared" si="3"/>
        <v>79</v>
      </c>
      <c r="BT17" s="42">
        <f t="shared" si="3"/>
        <v>79</v>
      </c>
      <c r="BU17" s="42">
        <f t="shared" si="3"/>
        <v>79</v>
      </c>
      <c r="BV17" s="42">
        <f t="shared" si="3"/>
        <v>79</v>
      </c>
      <c r="BW17" s="42">
        <f t="shared" si="3"/>
        <v>79</v>
      </c>
      <c r="BX17" s="42">
        <f t="shared" si="3"/>
        <v>79</v>
      </c>
      <c r="BY17" s="42">
        <f t="shared" si="3"/>
        <v>79</v>
      </c>
      <c r="BZ17" s="42">
        <f t="shared" si="3"/>
        <v>79</v>
      </c>
    </row>
    <row r="18" spans="1:79" ht="20.25" thickBot="1">
      <c r="A18" s="549" t="s">
        <v>74</v>
      </c>
      <c r="B18" s="550"/>
      <c r="C18" s="19">
        <f>VLOOKUP(B4, завтрак_факт,3,FALSE)</f>
        <v>79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41"/>
      <c r="BZ18" s="41"/>
    </row>
    <row r="19" spans="1:79" ht="15.75" thickTop="1">
      <c r="A19" s="545" t="s">
        <v>75</v>
      </c>
      <c r="B19" s="546"/>
      <c r="C19" s="43"/>
      <c r="D19" s="127">
        <f t="shared" ref="D19:J19" si="4">D16*D17/1000</f>
        <v>0</v>
      </c>
      <c r="E19" s="127">
        <f t="shared" si="4"/>
        <v>0</v>
      </c>
      <c r="F19" s="127">
        <f t="shared" si="4"/>
        <v>0</v>
      </c>
      <c r="G19" s="127">
        <f t="shared" si="4"/>
        <v>0</v>
      </c>
      <c r="H19" s="127">
        <f t="shared" si="4"/>
        <v>0</v>
      </c>
      <c r="I19" s="127">
        <f t="shared" si="4"/>
        <v>0</v>
      </c>
      <c r="J19" s="127">
        <f t="shared" si="4"/>
        <v>0</v>
      </c>
      <c r="K19" s="122">
        <f>K16*K17</f>
        <v>0</v>
      </c>
      <c r="L19" s="122">
        <f t="shared" ref="L19:P19" si="5">L16*L17/1000</f>
        <v>0</v>
      </c>
      <c r="M19" s="122">
        <f t="shared" si="5"/>
        <v>0</v>
      </c>
      <c r="N19" s="122">
        <f t="shared" si="5"/>
        <v>0</v>
      </c>
      <c r="O19" s="122">
        <f t="shared" si="5"/>
        <v>0</v>
      </c>
      <c r="P19" s="122">
        <f t="shared" si="5"/>
        <v>0</v>
      </c>
      <c r="Q19" s="122">
        <f>Q16*Q17</f>
        <v>79</v>
      </c>
      <c r="R19" s="122">
        <f t="shared" ref="R19:BZ19" si="6">R16*R17/1000</f>
        <v>0</v>
      </c>
      <c r="S19" s="122">
        <f t="shared" si="6"/>
        <v>0</v>
      </c>
      <c r="T19" s="122">
        <f t="shared" si="6"/>
        <v>3.7919999999999998</v>
      </c>
      <c r="U19" s="122">
        <f t="shared" si="6"/>
        <v>0</v>
      </c>
      <c r="V19" s="122">
        <f t="shared" si="6"/>
        <v>0</v>
      </c>
      <c r="W19" s="122">
        <f t="shared" si="6"/>
        <v>3.95</v>
      </c>
      <c r="X19" s="122">
        <f t="shared" si="6"/>
        <v>0</v>
      </c>
      <c r="Y19" s="122">
        <f t="shared" si="6"/>
        <v>0</v>
      </c>
      <c r="Z19" s="122">
        <f t="shared" si="6"/>
        <v>0</v>
      </c>
      <c r="AA19" s="122">
        <f t="shared" si="6"/>
        <v>0</v>
      </c>
      <c r="AB19" s="122">
        <f t="shared" si="6"/>
        <v>15.8</v>
      </c>
      <c r="AC19" s="122">
        <f t="shared" si="6"/>
        <v>0</v>
      </c>
      <c r="AD19" s="122">
        <f t="shared" si="6"/>
        <v>0</v>
      </c>
      <c r="AE19" s="122">
        <f t="shared" si="6"/>
        <v>0</v>
      </c>
      <c r="AF19" s="122">
        <f t="shared" si="6"/>
        <v>0</v>
      </c>
      <c r="AG19" s="122">
        <f t="shared" si="6"/>
        <v>0</v>
      </c>
      <c r="AH19" s="122">
        <f t="shared" si="6"/>
        <v>0</v>
      </c>
      <c r="AI19" s="122">
        <f t="shared" si="6"/>
        <v>0</v>
      </c>
      <c r="AJ19" s="122">
        <f t="shared" si="6"/>
        <v>0</v>
      </c>
      <c r="AK19" s="122">
        <f t="shared" si="6"/>
        <v>0</v>
      </c>
      <c r="AL19" s="122">
        <f t="shared" si="6"/>
        <v>0</v>
      </c>
      <c r="AM19" s="122">
        <f t="shared" si="6"/>
        <v>0</v>
      </c>
      <c r="AN19" s="122">
        <f t="shared" si="6"/>
        <v>0</v>
      </c>
      <c r="AO19" s="122">
        <f t="shared" si="6"/>
        <v>0</v>
      </c>
      <c r="AP19" s="122">
        <f t="shared" si="6"/>
        <v>0</v>
      </c>
      <c r="AQ19" s="122">
        <f t="shared" si="6"/>
        <v>0</v>
      </c>
      <c r="AR19" s="122">
        <f t="shared" si="6"/>
        <v>0</v>
      </c>
      <c r="AS19" s="122">
        <f t="shared" si="6"/>
        <v>0</v>
      </c>
      <c r="AT19" s="122">
        <f t="shared" si="6"/>
        <v>0.39500000000000002</v>
      </c>
      <c r="AU19" s="122">
        <f t="shared" si="6"/>
        <v>0</v>
      </c>
      <c r="AV19" s="122">
        <f t="shared" si="6"/>
        <v>4.1079999999999997</v>
      </c>
      <c r="AW19" s="122">
        <f t="shared" si="6"/>
        <v>0</v>
      </c>
      <c r="AX19" s="122">
        <f t="shared" si="6"/>
        <v>0</v>
      </c>
      <c r="AY19" s="122">
        <f t="shared" si="6"/>
        <v>0</v>
      </c>
      <c r="AZ19" s="122">
        <f t="shared" si="6"/>
        <v>0</v>
      </c>
      <c r="BA19" s="122">
        <f t="shared" si="6"/>
        <v>0</v>
      </c>
      <c r="BB19" s="122">
        <f t="shared" si="6"/>
        <v>0</v>
      </c>
      <c r="BC19" s="122">
        <f t="shared" si="6"/>
        <v>0</v>
      </c>
      <c r="BD19" s="122">
        <f t="shared" si="6"/>
        <v>3.95</v>
      </c>
      <c r="BE19" s="122">
        <f t="shared" si="6"/>
        <v>0</v>
      </c>
      <c r="BF19" s="122">
        <f t="shared" si="6"/>
        <v>0</v>
      </c>
      <c r="BG19" s="122">
        <f t="shared" si="6"/>
        <v>0</v>
      </c>
      <c r="BH19" s="122">
        <f t="shared" si="6"/>
        <v>0</v>
      </c>
      <c r="BI19" s="122">
        <f t="shared" si="6"/>
        <v>0</v>
      </c>
      <c r="BJ19" s="122">
        <f t="shared" si="6"/>
        <v>0</v>
      </c>
      <c r="BK19" s="122">
        <f t="shared" si="6"/>
        <v>0</v>
      </c>
      <c r="BL19" s="122">
        <f t="shared" si="6"/>
        <v>0</v>
      </c>
      <c r="BM19" s="122">
        <f t="shared" si="6"/>
        <v>0</v>
      </c>
      <c r="BN19" s="122">
        <f t="shared" si="6"/>
        <v>0</v>
      </c>
      <c r="BO19" s="122">
        <f t="shared" si="6"/>
        <v>0</v>
      </c>
      <c r="BP19" s="122">
        <f t="shared" si="6"/>
        <v>0</v>
      </c>
      <c r="BQ19" s="122">
        <f t="shared" si="6"/>
        <v>0</v>
      </c>
      <c r="BR19" s="122">
        <f t="shared" si="6"/>
        <v>0</v>
      </c>
      <c r="BS19" s="122">
        <f t="shared" si="6"/>
        <v>0</v>
      </c>
      <c r="BT19" s="122">
        <f t="shared" si="6"/>
        <v>0</v>
      </c>
      <c r="BU19" s="122">
        <f t="shared" si="6"/>
        <v>0</v>
      </c>
      <c r="BV19" s="122">
        <f t="shared" si="6"/>
        <v>0</v>
      </c>
      <c r="BW19" s="122">
        <f t="shared" si="6"/>
        <v>0</v>
      </c>
      <c r="BX19" s="122">
        <f t="shared" si="6"/>
        <v>4.74</v>
      </c>
      <c r="BY19" s="44">
        <f t="shared" si="6"/>
        <v>0</v>
      </c>
      <c r="BZ19" s="44">
        <f t="shared" si="6"/>
        <v>0</v>
      </c>
    </row>
    <row r="20" spans="1:79" ht="15.75" customHeight="1">
      <c r="A20" s="545" t="s">
        <v>64</v>
      </c>
      <c r="B20" s="546"/>
      <c r="C20" s="43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46"/>
      <c r="C21" s="336">
        <f>SUM(D21:BZ21)</f>
        <v>4819</v>
      </c>
      <c r="D21" s="337">
        <f t="shared" ref="D21:BZ21" si="7">D19*D20</f>
        <v>0</v>
      </c>
      <c r="E21" s="337">
        <f t="shared" si="7"/>
        <v>0</v>
      </c>
      <c r="F21" s="337">
        <f t="shared" si="7"/>
        <v>0</v>
      </c>
      <c r="G21" s="337">
        <f t="shared" si="7"/>
        <v>0</v>
      </c>
      <c r="H21" s="337">
        <f t="shared" si="7"/>
        <v>0</v>
      </c>
      <c r="I21" s="337">
        <f t="shared" si="7"/>
        <v>0</v>
      </c>
      <c r="J21" s="337">
        <f t="shared" si="7"/>
        <v>0</v>
      </c>
      <c r="K21" s="122">
        <f t="shared" si="7"/>
        <v>0</v>
      </c>
      <c r="L21" s="122">
        <f t="shared" si="7"/>
        <v>0</v>
      </c>
      <c r="M21" s="122">
        <f t="shared" si="7"/>
        <v>0</v>
      </c>
      <c r="N21" s="122">
        <f t="shared" si="7"/>
        <v>0</v>
      </c>
      <c r="O21" s="122">
        <f t="shared" si="7"/>
        <v>0</v>
      </c>
      <c r="P21" s="122">
        <f t="shared" si="7"/>
        <v>0</v>
      </c>
      <c r="Q21" s="122">
        <f t="shared" si="7"/>
        <v>632</v>
      </c>
      <c r="R21" s="122">
        <f t="shared" si="7"/>
        <v>0</v>
      </c>
      <c r="S21" s="122">
        <f t="shared" si="7"/>
        <v>0</v>
      </c>
      <c r="T21" s="122">
        <f t="shared" si="7"/>
        <v>568.79999999999995</v>
      </c>
      <c r="U21" s="122">
        <f t="shared" si="7"/>
        <v>0</v>
      </c>
      <c r="V21" s="122">
        <f t="shared" si="7"/>
        <v>0</v>
      </c>
      <c r="W21" s="122">
        <f t="shared" si="7"/>
        <v>592.5</v>
      </c>
      <c r="X21" s="122">
        <f t="shared" si="7"/>
        <v>0</v>
      </c>
      <c r="Y21" s="122">
        <f t="shared" si="7"/>
        <v>0</v>
      </c>
      <c r="Z21" s="122">
        <f t="shared" si="7"/>
        <v>0</v>
      </c>
      <c r="AA21" s="122">
        <f t="shared" si="7"/>
        <v>0</v>
      </c>
      <c r="AB21" s="122">
        <f t="shared" si="7"/>
        <v>1106</v>
      </c>
      <c r="AC21" s="122">
        <f t="shared" si="7"/>
        <v>0</v>
      </c>
      <c r="AD21" s="122">
        <f t="shared" si="7"/>
        <v>0</v>
      </c>
      <c r="AE21" s="122">
        <f t="shared" si="7"/>
        <v>0</v>
      </c>
      <c r="AF21" s="122">
        <f t="shared" si="7"/>
        <v>0</v>
      </c>
      <c r="AG21" s="122">
        <f t="shared" si="7"/>
        <v>0</v>
      </c>
      <c r="AH21" s="122">
        <f t="shared" si="7"/>
        <v>0</v>
      </c>
      <c r="AI21" s="122">
        <f t="shared" si="7"/>
        <v>0</v>
      </c>
      <c r="AJ21" s="122">
        <f t="shared" si="7"/>
        <v>0</v>
      </c>
      <c r="AK21" s="122">
        <f t="shared" si="7"/>
        <v>0</v>
      </c>
      <c r="AL21" s="122">
        <f t="shared" si="7"/>
        <v>0</v>
      </c>
      <c r="AM21" s="122">
        <f t="shared" si="7"/>
        <v>0</v>
      </c>
      <c r="AN21" s="122">
        <f t="shared" si="7"/>
        <v>0</v>
      </c>
      <c r="AO21" s="122">
        <f t="shared" si="7"/>
        <v>0</v>
      </c>
      <c r="AP21" s="122">
        <f t="shared" si="7"/>
        <v>0</v>
      </c>
      <c r="AQ21" s="122">
        <f t="shared" si="7"/>
        <v>0</v>
      </c>
      <c r="AR21" s="122">
        <f t="shared" si="7"/>
        <v>0</v>
      </c>
      <c r="AS21" s="122">
        <f t="shared" si="7"/>
        <v>0</v>
      </c>
      <c r="AT21" s="122">
        <f t="shared" si="7"/>
        <v>237</v>
      </c>
      <c r="AU21" s="122">
        <f t="shared" si="7"/>
        <v>0</v>
      </c>
      <c r="AV21" s="122">
        <f t="shared" si="7"/>
        <v>308.09999999999997</v>
      </c>
      <c r="AW21" s="122">
        <f t="shared" si="7"/>
        <v>0</v>
      </c>
      <c r="AX21" s="122">
        <f t="shared" si="7"/>
        <v>0</v>
      </c>
      <c r="AY21" s="122">
        <f t="shared" si="7"/>
        <v>0</v>
      </c>
      <c r="AZ21" s="122">
        <f t="shared" si="7"/>
        <v>0</v>
      </c>
      <c r="BA21" s="122">
        <f t="shared" si="7"/>
        <v>0</v>
      </c>
      <c r="BB21" s="122">
        <f t="shared" si="7"/>
        <v>0</v>
      </c>
      <c r="BC21" s="122">
        <f t="shared" si="7"/>
        <v>0</v>
      </c>
      <c r="BD21" s="122">
        <f t="shared" si="7"/>
        <v>1185</v>
      </c>
      <c r="BE21" s="122">
        <f t="shared" si="7"/>
        <v>0</v>
      </c>
      <c r="BF21" s="122">
        <f t="shared" si="7"/>
        <v>0</v>
      </c>
      <c r="BG21" s="122">
        <f t="shared" si="7"/>
        <v>0</v>
      </c>
      <c r="BH21" s="122">
        <f t="shared" si="7"/>
        <v>0</v>
      </c>
      <c r="BI21" s="122">
        <f t="shared" si="7"/>
        <v>0</v>
      </c>
      <c r="BJ21" s="122">
        <f t="shared" si="7"/>
        <v>0</v>
      </c>
      <c r="BK21" s="122">
        <f t="shared" si="7"/>
        <v>0</v>
      </c>
      <c r="BL21" s="122">
        <f t="shared" si="7"/>
        <v>0</v>
      </c>
      <c r="BM21" s="122">
        <f t="shared" si="7"/>
        <v>0</v>
      </c>
      <c r="BN21" s="122">
        <f t="shared" si="7"/>
        <v>0</v>
      </c>
      <c r="BO21" s="122">
        <f t="shared" si="7"/>
        <v>0</v>
      </c>
      <c r="BP21" s="122">
        <f t="shared" si="7"/>
        <v>0</v>
      </c>
      <c r="BQ21" s="122">
        <f t="shared" si="7"/>
        <v>0</v>
      </c>
      <c r="BR21" s="122">
        <f t="shared" si="7"/>
        <v>0</v>
      </c>
      <c r="BS21" s="122">
        <f t="shared" si="7"/>
        <v>0</v>
      </c>
      <c r="BT21" s="122">
        <f t="shared" si="7"/>
        <v>0</v>
      </c>
      <c r="BU21" s="122">
        <f t="shared" si="7"/>
        <v>0</v>
      </c>
      <c r="BV21" s="122">
        <f t="shared" si="7"/>
        <v>0</v>
      </c>
      <c r="BW21" s="122">
        <f t="shared" si="7"/>
        <v>0</v>
      </c>
      <c r="BX21" s="122">
        <f t="shared" si="7"/>
        <v>189.60000000000002</v>
      </c>
      <c r="BY21" s="49">
        <f t="shared" si="7"/>
        <v>0</v>
      </c>
      <c r="BZ21" s="49">
        <f t="shared" si="7"/>
        <v>0</v>
      </c>
    </row>
    <row r="22" spans="1:79" ht="15.75" customHeight="1">
      <c r="A22" s="545" t="s">
        <v>77</v>
      </c>
      <c r="B22" s="546"/>
      <c r="C22" s="338">
        <f>C21/C18</f>
        <v>61</v>
      </c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</row>
    <row r="23" spans="1:79" ht="15.75" customHeight="1"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</row>
    <row r="24" spans="1:79" ht="15.75" hidden="1" customHeight="1">
      <c r="B24" s="29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  <c r="AL24" s="395"/>
      <c r="AM24" s="395"/>
      <c r="AN24" s="395"/>
      <c r="AO24" s="395"/>
      <c r="AP24" s="395"/>
      <c r="AQ24" s="395"/>
      <c r="AR24" s="395"/>
      <c r="AS24" s="395"/>
      <c r="AT24" s="395"/>
      <c r="AU24" s="395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</row>
    <row r="25" spans="1:79" ht="15.75" hidden="1" customHeight="1"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</row>
    <row r="26" spans="1:79" ht="15.75" hidden="1" customHeight="1">
      <c r="B26" s="29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</row>
    <row r="27" spans="1:79" ht="15.75" hidden="1">
      <c r="B27" s="29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395"/>
      <c r="AP27" s="395"/>
      <c r="AQ27" s="395"/>
      <c r="AR27" s="395"/>
      <c r="AS27" s="395"/>
      <c r="AT27" s="395"/>
      <c r="AU27" s="395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</row>
    <row r="28" spans="1:79" hidden="1">
      <c r="A28" s="507"/>
      <c r="B28" s="508"/>
      <c r="C28" s="325"/>
      <c r="D28" s="325">
        <f t="shared" ref="D28:BO28" si="8">SUM(D8:D14)</f>
        <v>0</v>
      </c>
      <c r="E28" s="325">
        <f t="shared" si="8"/>
        <v>0</v>
      </c>
      <c r="F28" s="325">
        <f t="shared" si="8"/>
        <v>0</v>
      </c>
      <c r="G28" s="325">
        <f t="shared" si="8"/>
        <v>0</v>
      </c>
      <c r="H28" s="325">
        <f t="shared" si="8"/>
        <v>0</v>
      </c>
      <c r="I28" s="325">
        <f t="shared" si="8"/>
        <v>0</v>
      </c>
      <c r="J28" s="325">
        <f t="shared" si="8"/>
        <v>0</v>
      </c>
      <c r="K28" s="325">
        <f t="shared" si="8"/>
        <v>0</v>
      </c>
      <c r="L28" s="325">
        <f t="shared" si="8"/>
        <v>0</v>
      </c>
      <c r="M28" s="325">
        <f t="shared" si="8"/>
        <v>0</v>
      </c>
      <c r="N28" s="325">
        <f t="shared" si="8"/>
        <v>0</v>
      </c>
      <c r="O28" s="325">
        <f t="shared" si="8"/>
        <v>0</v>
      </c>
      <c r="P28" s="325">
        <f t="shared" si="8"/>
        <v>0</v>
      </c>
      <c r="Q28" s="325">
        <f t="shared" si="8"/>
        <v>1</v>
      </c>
      <c r="R28" s="325">
        <f t="shared" si="8"/>
        <v>0</v>
      </c>
      <c r="S28" s="325">
        <f t="shared" si="8"/>
        <v>0</v>
      </c>
      <c r="T28" s="325">
        <f t="shared" si="8"/>
        <v>48</v>
      </c>
      <c r="U28" s="325">
        <f t="shared" si="8"/>
        <v>0</v>
      </c>
      <c r="V28" s="325">
        <f t="shared" si="8"/>
        <v>0</v>
      </c>
      <c r="W28" s="325">
        <f t="shared" si="8"/>
        <v>50</v>
      </c>
      <c r="X28" s="325">
        <f t="shared" si="8"/>
        <v>0</v>
      </c>
      <c r="Y28" s="325">
        <f t="shared" si="8"/>
        <v>0</v>
      </c>
      <c r="Z28" s="325">
        <f t="shared" si="8"/>
        <v>0</v>
      </c>
      <c r="AA28" s="325">
        <f t="shared" si="8"/>
        <v>0</v>
      </c>
      <c r="AB28" s="325">
        <f t="shared" si="8"/>
        <v>200</v>
      </c>
      <c r="AC28" s="325">
        <f t="shared" si="8"/>
        <v>0</v>
      </c>
      <c r="AD28" s="325">
        <f t="shared" si="8"/>
        <v>0</v>
      </c>
      <c r="AE28" s="325">
        <f t="shared" si="8"/>
        <v>0</v>
      </c>
      <c r="AF28" s="325">
        <f t="shared" si="8"/>
        <v>0</v>
      </c>
      <c r="AG28" s="325">
        <f t="shared" si="8"/>
        <v>0</v>
      </c>
      <c r="AH28" s="325">
        <f t="shared" si="8"/>
        <v>0</v>
      </c>
      <c r="AI28" s="325">
        <f t="shared" si="8"/>
        <v>0</v>
      </c>
      <c r="AJ28" s="325">
        <f t="shared" si="8"/>
        <v>0</v>
      </c>
      <c r="AK28" s="325">
        <f t="shared" si="8"/>
        <v>0</v>
      </c>
      <c r="AL28" s="325">
        <f t="shared" si="8"/>
        <v>0</v>
      </c>
      <c r="AM28" s="325">
        <f t="shared" si="8"/>
        <v>0</v>
      </c>
      <c r="AN28" s="325">
        <f t="shared" si="8"/>
        <v>0</v>
      </c>
      <c r="AO28" s="325">
        <f t="shared" si="8"/>
        <v>0</v>
      </c>
      <c r="AP28" s="325">
        <f t="shared" si="8"/>
        <v>0</v>
      </c>
      <c r="AQ28" s="325">
        <f t="shared" si="8"/>
        <v>0</v>
      </c>
      <c r="AR28" s="325">
        <f t="shared" si="8"/>
        <v>0</v>
      </c>
      <c r="AS28" s="325">
        <f t="shared" si="8"/>
        <v>0</v>
      </c>
      <c r="AT28" s="325">
        <f t="shared" si="8"/>
        <v>5</v>
      </c>
      <c r="AU28" s="325">
        <f t="shared" si="8"/>
        <v>0</v>
      </c>
      <c r="AV28" s="325">
        <f t="shared" si="8"/>
        <v>52</v>
      </c>
      <c r="AW28" s="325">
        <f t="shared" si="8"/>
        <v>0</v>
      </c>
      <c r="AX28" s="325">
        <f t="shared" si="8"/>
        <v>0</v>
      </c>
      <c r="AY28" s="325">
        <f t="shared" si="8"/>
        <v>0</v>
      </c>
      <c r="AZ28" s="325">
        <f t="shared" si="8"/>
        <v>0</v>
      </c>
      <c r="BA28" s="325">
        <f t="shared" si="8"/>
        <v>0</v>
      </c>
      <c r="BB28" s="325">
        <f t="shared" si="8"/>
        <v>0</v>
      </c>
      <c r="BC28" s="325">
        <f t="shared" si="8"/>
        <v>0</v>
      </c>
      <c r="BD28" s="325">
        <f t="shared" si="8"/>
        <v>50</v>
      </c>
      <c r="BE28" s="325">
        <f t="shared" si="8"/>
        <v>0</v>
      </c>
      <c r="BF28" s="325">
        <f t="shared" si="8"/>
        <v>0</v>
      </c>
      <c r="BG28" s="325">
        <f t="shared" si="8"/>
        <v>0</v>
      </c>
      <c r="BH28" s="325">
        <f t="shared" si="8"/>
        <v>0</v>
      </c>
      <c r="BI28" s="325">
        <f t="shared" si="8"/>
        <v>0</v>
      </c>
      <c r="BJ28" s="325">
        <f t="shared" si="8"/>
        <v>0</v>
      </c>
      <c r="BK28" s="325">
        <f t="shared" si="8"/>
        <v>0</v>
      </c>
      <c r="BL28" s="325">
        <f t="shared" si="8"/>
        <v>0</v>
      </c>
      <c r="BM28" s="325">
        <f t="shared" si="8"/>
        <v>0</v>
      </c>
      <c r="BN28" s="325">
        <f t="shared" si="8"/>
        <v>0</v>
      </c>
      <c r="BO28" s="325">
        <f t="shared" si="8"/>
        <v>0</v>
      </c>
      <c r="BP28" s="325">
        <f t="shared" ref="BP28:BZ28" si="9">SUM(BP8:BP14)</f>
        <v>0</v>
      </c>
      <c r="BQ28" s="325">
        <f t="shared" si="9"/>
        <v>0</v>
      </c>
      <c r="BR28" s="325">
        <f t="shared" si="9"/>
        <v>0</v>
      </c>
      <c r="BS28" s="325">
        <f t="shared" si="9"/>
        <v>0</v>
      </c>
      <c r="BT28" s="325">
        <f t="shared" si="9"/>
        <v>0</v>
      </c>
      <c r="BU28" s="325">
        <f t="shared" si="9"/>
        <v>0</v>
      </c>
      <c r="BV28" s="325">
        <f t="shared" si="9"/>
        <v>0</v>
      </c>
      <c r="BW28" s="325">
        <f t="shared" si="9"/>
        <v>0</v>
      </c>
      <c r="BX28" s="32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509" t="s">
        <v>74</v>
      </c>
      <c r="B29" s="510"/>
      <c r="C29" s="325">
        <f>C30</f>
        <v>79</v>
      </c>
      <c r="D29" s="341">
        <f>C29</f>
        <v>79</v>
      </c>
      <c r="E29" s="341">
        <f t="shared" ref="E29:BP29" si="10">D29</f>
        <v>79</v>
      </c>
      <c r="F29" s="341">
        <f t="shared" si="10"/>
        <v>79</v>
      </c>
      <c r="G29" s="341">
        <f t="shared" si="10"/>
        <v>79</v>
      </c>
      <c r="H29" s="341">
        <f t="shared" si="10"/>
        <v>79</v>
      </c>
      <c r="I29" s="341">
        <f t="shared" si="10"/>
        <v>79</v>
      </c>
      <c r="J29" s="341">
        <f t="shared" si="10"/>
        <v>79</v>
      </c>
      <c r="K29" s="341">
        <f t="shared" si="10"/>
        <v>79</v>
      </c>
      <c r="L29" s="341">
        <f t="shared" si="10"/>
        <v>79</v>
      </c>
      <c r="M29" s="341">
        <f t="shared" si="10"/>
        <v>79</v>
      </c>
      <c r="N29" s="341">
        <f t="shared" si="10"/>
        <v>79</v>
      </c>
      <c r="O29" s="341">
        <f t="shared" si="10"/>
        <v>79</v>
      </c>
      <c r="P29" s="341">
        <f t="shared" si="10"/>
        <v>79</v>
      </c>
      <c r="Q29" s="341">
        <f t="shared" si="10"/>
        <v>79</v>
      </c>
      <c r="R29" s="341">
        <f t="shared" si="10"/>
        <v>79</v>
      </c>
      <c r="S29" s="341">
        <f t="shared" si="10"/>
        <v>79</v>
      </c>
      <c r="T29" s="341">
        <f t="shared" si="10"/>
        <v>79</v>
      </c>
      <c r="U29" s="341">
        <f t="shared" si="10"/>
        <v>79</v>
      </c>
      <c r="V29" s="341">
        <f t="shared" si="10"/>
        <v>79</v>
      </c>
      <c r="W29" s="341">
        <f t="shared" si="10"/>
        <v>79</v>
      </c>
      <c r="X29" s="341">
        <f t="shared" si="10"/>
        <v>79</v>
      </c>
      <c r="Y29" s="341">
        <f t="shared" si="10"/>
        <v>79</v>
      </c>
      <c r="Z29" s="341">
        <f t="shared" si="10"/>
        <v>79</v>
      </c>
      <c r="AA29" s="341">
        <f t="shared" si="10"/>
        <v>79</v>
      </c>
      <c r="AB29" s="341">
        <f t="shared" si="10"/>
        <v>79</v>
      </c>
      <c r="AC29" s="341">
        <f t="shared" si="10"/>
        <v>79</v>
      </c>
      <c r="AD29" s="341">
        <f t="shared" si="10"/>
        <v>79</v>
      </c>
      <c r="AE29" s="341">
        <f t="shared" si="10"/>
        <v>79</v>
      </c>
      <c r="AF29" s="341">
        <f t="shared" si="10"/>
        <v>79</v>
      </c>
      <c r="AG29" s="341">
        <f t="shared" si="10"/>
        <v>79</v>
      </c>
      <c r="AH29" s="341">
        <f t="shared" si="10"/>
        <v>79</v>
      </c>
      <c r="AI29" s="341">
        <f t="shared" si="10"/>
        <v>79</v>
      </c>
      <c r="AJ29" s="341">
        <f t="shared" si="10"/>
        <v>79</v>
      </c>
      <c r="AK29" s="341">
        <f t="shared" si="10"/>
        <v>79</v>
      </c>
      <c r="AL29" s="341">
        <f t="shared" si="10"/>
        <v>79</v>
      </c>
      <c r="AM29" s="341">
        <f t="shared" si="10"/>
        <v>79</v>
      </c>
      <c r="AN29" s="341">
        <f t="shared" si="10"/>
        <v>79</v>
      </c>
      <c r="AO29" s="341">
        <f t="shared" si="10"/>
        <v>79</v>
      </c>
      <c r="AP29" s="341">
        <f t="shared" si="10"/>
        <v>79</v>
      </c>
      <c r="AQ29" s="341">
        <f t="shared" si="10"/>
        <v>79</v>
      </c>
      <c r="AR29" s="341">
        <f t="shared" si="10"/>
        <v>79</v>
      </c>
      <c r="AS29" s="341">
        <f t="shared" si="10"/>
        <v>79</v>
      </c>
      <c r="AT29" s="341">
        <f t="shared" si="10"/>
        <v>79</v>
      </c>
      <c r="AU29" s="341">
        <f t="shared" si="10"/>
        <v>79</v>
      </c>
      <c r="AV29" s="341">
        <f t="shared" si="10"/>
        <v>79</v>
      </c>
      <c r="AW29" s="341">
        <f t="shared" si="10"/>
        <v>79</v>
      </c>
      <c r="AX29" s="341">
        <f t="shared" si="10"/>
        <v>79</v>
      </c>
      <c r="AY29" s="341">
        <f t="shared" si="10"/>
        <v>79</v>
      </c>
      <c r="AZ29" s="341">
        <f t="shared" si="10"/>
        <v>79</v>
      </c>
      <c r="BA29" s="341">
        <f t="shared" si="10"/>
        <v>79</v>
      </c>
      <c r="BB29" s="341">
        <f t="shared" si="10"/>
        <v>79</v>
      </c>
      <c r="BC29" s="341">
        <f t="shared" si="10"/>
        <v>79</v>
      </c>
      <c r="BD29" s="341">
        <f t="shared" si="10"/>
        <v>79</v>
      </c>
      <c r="BE29" s="341">
        <f t="shared" si="10"/>
        <v>79</v>
      </c>
      <c r="BF29" s="341">
        <f t="shared" si="10"/>
        <v>79</v>
      </c>
      <c r="BG29" s="341">
        <f t="shared" si="10"/>
        <v>79</v>
      </c>
      <c r="BH29" s="341">
        <f t="shared" si="10"/>
        <v>79</v>
      </c>
      <c r="BI29" s="341">
        <f t="shared" si="10"/>
        <v>79</v>
      </c>
      <c r="BJ29" s="341">
        <f t="shared" si="10"/>
        <v>79</v>
      </c>
      <c r="BK29" s="341">
        <f t="shared" si="10"/>
        <v>79</v>
      </c>
      <c r="BL29" s="341">
        <f t="shared" si="10"/>
        <v>79</v>
      </c>
      <c r="BM29" s="341">
        <f t="shared" si="10"/>
        <v>79</v>
      </c>
      <c r="BN29" s="341">
        <f t="shared" si="10"/>
        <v>79</v>
      </c>
      <c r="BO29" s="341">
        <f t="shared" si="10"/>
        <v>79</v>
      </c>
      <c r="BP29" s="341">
        <f t="shared" si="10"/>
        <v>79</v>
      </c>
      <c r="BQ29" s="341">
        <f t="shared" ref="BQ29:BZ29" si="11">BP29</f>
        <v>79</v>
      </c>
      <c r="BR29" s="341">
        <f t="shared" si="11"/>
        <v>79</v>
      </c>
      <c r="BS29" s="341">
        <f t="shared" si="11"/>
        <v>79</v>
      </c>
      <c r="BT29" s="341">
        <f t="shared" si="11"/>
        <v>79</v>
      </c>
      <c r="BU29" s="341">
        <f t="shared" si="11"/>
        <v>79</v>
      </c>
      <c r="BV29" s="341">
        <f t="shared" si="11"/>
        <v>79</v>
      </c>
      <c r="BW29" s="341">
        <f t="shared" si="11"/>
        <v>79</v>
      </c>
      <c r="BX29" s="341">
        <f t="shared" si="11"/>
        <v>79</v>
      </c>
      <c r="BY29" s="18">
        <f t="shared" si="11"/>
        <v>79</v>
      </c>
      <c r="BZ29" s="18">
        <f t="shared" si="11"/>
        <v>79</v>
      </c>
      <c r="CA29" s="1"/>
    </row>
    <row r="30" spans="1:79" ht="21" hidden="1" thickBot="1">
      <c r="A30" s="505" t="s">
        <v>138</v>
      </c>
      <c r="B30" s="506"/>
      <c r="C30" s="343">
        <f>VLOOKUP(B4,завтрак_общ,3,FALSE)</f>
        <v>79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112"/>
      <c r="BZ30" s="16"/>
      <c r="CA30" s="1"/>
    </row>
    <row r="31" spans="1:79" hidden="1">
      <c r="A31" s="511" t="s">
        <v>75</v>
      </c>
      <c r="B31" s="512"/>
      <c r="C31" s="346"/>
      <c r="D31" s="347">
        <f>D28*D29/1000</f>
        <v>0</v>
      </c>
      <c r="E31" s="347">
        <f t="shared" ref="E31:BP31" si="12">E28*E29/1000</f>
        <v>0</v>
      </c>
      <c r="F31" s="347">
        <f t="shared" si="12"/>
        <v>0</v>
      </c>
      <c r="G31" s="347">
        <f t="shared" si="12"/>
        <v>0</v>
      </c>
      <c r="H31" s="347">
        <f t="shared" si="12"/>
        <v>0</v>
      </c>
      <c r="I31" s="347">
        <f t="shared" si="12"/>
        <v>0</v>
      </c>
      <c r="J31" s="347">
        <f t="shared" si="12"/>
        <v>0</v>
      </c>
      <c r="K31" s="348">
        <f>K28*K29</f>
        <v>0</v>
      </c>
      <c r="L31" s="348">
        <f t="shared" si="12"/>
        <v>0</v>
      </c>
      <c r="M31" s="348">
        <f t="shared" si="12"/>
        <v>0</v>
      </c>
      <c r="N31" s="348">
        <f t="shared" si="12"/>
        <v>0</v>
      </c>
      <c r="O31" s="348">
        <f t="shared" si="12"/>
        <v>0</v>
      </c>
      <c r="P31" s="348">
        <f t="shared" si="12"/>
        <v>0</v>
      </c>
      <c r="Q31" s="348">
        <f>Q28*Q29</f>
        <v>79</v>
      </c>
      <c r="R31" s="348">
        <f t="shared" si="12"/>
        <v>0</v>
      </c>
      <c r="S31" s="348">
        <f>S28*S29</f>
        <v>0</v>
      </c>
      <c r="T31" s="348">
        <f t="shared" si="12"/>
        <v>3.7919999999999998</v>
      </c>
      <c r="U31" s="348">
        <f t="shared" si="12"/>
        <v>0</v>
      </c>
      <c r="V31" s="348">
        <f t="shared" si="12"/>
        <v>0</v>
      </c>
      <c r="W31" s="348">
        <f t="shared" si="12"/>
        <v>3.95</v>
      </c>
      <c r="X31" s="348">
        <f t="shared" si="12"/>
        <v>0</v>
      </c>
      <c r="Y31" s="348">
        <f t="shared" si="12"/>
        <v>0</v>
      </c>
      <c r="Z31" s="348">
        <f t="shared" si="12"/>
        <v>0</v>
      </c>
      <c r="AA31" s="348">
        <f t="shared" si="12"/>
        <v>0</v>
      </c>
      <c r="AB31" s="348">
        <f t="shared" si="12"/>
        <v>15.8</v>
      </c>
      <c r="AC31" s="348">
        <f t="shared" si="12"/>
        <v>0</v>
      </c>
      <c r="AD31" s="348">
        <f t="shared" si="12"/>
        <v>0</v>
      </c>
      <c r="AE31" s="348">
        <f t="shared" si="12"/>
        <v>0</v>
      </c>
      <c r="AF31" s="348">
        <f t="shared" si="12"/>
        <v>0</v>
      </c>
      <c r="AG31" s="348">
        <f t="shared" si="12"/>
        <v>0</v>
      </c>
      <c r="AH31" s="348">
        <f t="shared" si="12"/>
        <v>0</v>
      </c>
      <c r="AI31" s="348">
        <f t="shared" si="12"/>
        <v>0</v>
      </c>
      <c r="AJ31" s="348">
        <f t="shared" si="12"/>
        <v>0</v>
      </c>
      <c r="AK31" s="348">
        <f t="shared" si="12"/>
        <v>0</v>
      </c>
      <c r="AL31" s="348">
        <f t="shared" si="12"/>
        <v>0</v>
      </c>
      <c r="AM31" s="348">
        <f t="shared" si="12"/>
        <v>0</v>
      </c>
      <c r="AN31" s="348">
        <f t="shared" si="12"/>
        <v>0</v>
      </c>
      <c r="AO31" s="348">
        <f t="shared" si="12"/>
        <v>0</v>
      </c>
      <c r="AP31" s="348">
        <f t="shared" si="12"/>
        <v>0</v>
      </c>
      <c r="AQ31" s="348">
        <f t="shared" si="12"/>
        <v>0</v>
      </c>
      <c r="AR31" s="348">
        <f t="shared" si="12"/>
        <v>0</v>
      </c>
      <c r="AS31" s="348">
        <f t="shared" si="12"/>
        <v>0</v>
      </c>
      <c r="AT31" s="348">
        <f t="shared" si="12"/>
        <v>0.39500000000000002</v>
      </c>
      <c r="AU31" s="348">
        <f t="shared" si="12"/>
        <v>0</v>
      </c>
      <c r="AV31" s="348">
        <f t="shared" si="12"/>
        <v>4.1079999999999997</v>
      </c>
      <c r="AW31" s="348">
        <f t="shared" si="12"/>
        <v>0</v>
      </c>
      <c r="AX31" s="348">
        <f t="shared" si="12"/>
        <v>0</v>
      </c>
      <c r="AY31" s="348">
        <f t="shared" si="12"/>
        <v>0</v>
      </c>
      <c r="AZ31" s="348">
        <f t="shared" si="12"/>
        <v>0</v>
      </c>
      <c r="BA31" s="348">
        <f t="shared" si="12"/>
        <v>0</v>
      </c>
      <c r="BB31" s="348">
        <f t="shared" si="12"/>
        <v>0</v>
      </c>
      <c r="BC31" s="348">
        <f t="shared" si="12"/>
        <v>0</v>
      </c>
      <c r="BD31" s="348">
        <f t="shared" si="12"/>
        <v>3.95</v>
      </c>
      <c r="BE31" s="348">
        <f t="shared" si="12"/>
        <v>0</v>
      </c>
      <c r="BF31" s="348">
        <f t="shared" si="12"/>
        <v>0</v>
      </c>
      <c r="BG31" s="348">
        <f t="shared" si="12"/>
        <v>0</v>
      </c>
      <c r="BH31" s="348">
        <f>BH28*BH29</f>
        <v>0</v>
      </c>
      <c r="BI31" s="348">
        <f t="shared" si="12"/>
        <v>0</v>
      </c>
      <c r="BJ31" s="348">
        <f t="shared" si="12"/>
        <v>0</v>
      </c>
      <c r="BK31" s="348">
        <f t="shared" si="12"/>
        <v>0</v>
      </c>
      <c r="BL31" s="348">
        <f t="shared" si="12"/>
        <v>0</v>
      </c>
      <c r="BM31" s="348">
        <f t="shared" si="12"/>
        <v>0</v>
      </c>
      <c r="BN31" s="348">
        <f t="shared" si="12"/>
        <v>0</v>
      </c>
      <c r="BO31" s="348">
        <f t="shared" si="12"/>
        <v>0</v>
      </c>
      <c r="BP31" s="348">
        <f t="shared" si="12"/>
        <v>0</v>
      </c>
      <c r="BQ31" s="348">
        <f t="shared" ref="BQ31:BY31" si="13">BQ28*BQ29/1000</f>
        <v>0</v>
      </c>
      <c r="BR31" s="348">
        <f t="shared" si="13"/>
        <v>0</v>
      </c>
      <c r="BS31" s="348">
        <f t="shared" si="13"/>
        <v>0</v>
      </c>
      <c r="BT31" s="348">
        <f t="shared" si="13"/>
        <v>0</v>
      </c>
      <c r="BU31" s="348">
        <f t="shared" si="13"/>
        <v>0</v>
      </c>
      <c r="BV31" s="348">
        <f t="shared" si="13"/>
        <v>0</v>
      </c>
      <c r="BW31" s="348">
        <f t="shared" si="13"/>
        <v>0</v>
      </c>
      <c r="BX31" s="348">
        <f t="shared" si="13"/>
        <v>4.74</v>
      </c>
      <c r="BY31" s="110">
        <f t="shared" si="13"/>
        <v>0</v>
      </c>
      <c r="BZ31" s="110">
        <f>BZ28*BZ29</f>
        <v>0</v>
      </c>
      <c r="CA31" s="1"/>
    </row>
    <row r="32" spans="1:79" hidden="1">
      <c r="A32" s="511" t="s">
        <v>64</v>
      </c>
      <c r="B32" s="512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12"/>
      <c r="C33" s="350">
        <f>SUM(D33:BZ33)</f>
        <v>4819</v>
      </c>
      <c r="D33" s="351">
        <f>D31*D32</f>
        <v>0</v>
      </c>
      <c r="E33" s="351">
        <f t="shared" ref="E33:BP33" si="14">E31*E32</f>
        <v>0</v>
      </c>
      <c r="F33" s="351">
        <f t="shared" si="14"/>
        <v>0</v>
      </c>
      <c r="G33" s="351">
        <f t="shared" si="14"/>
        <v>0</v>
      </c>
      <c r="H33" s="351">
        <f t="shared" si="14"/>
        <v>0</v>
      </c>
      <c r="I33" s="351">
        <f t="shared" si="14"/>
        <v>0</v>
      </c>
      <c r="J33" s="351">
        <f t="shared" si="14"/>
        <v>0</v>
      </c>
      <c r="K33" s="353">
        <f t="shared" si="14"/>
        <v>0</v>
      </c>
      <c r="L33" s="353">
        <f t="shared" si="14"/>
        <v>0</v>
      </c>
      <c r="M33" s="353">
        <f t="shared" si="14"/>
        <v>0</v>
      </c>
      <c r="N33" s="353">
        <f t="shared" si="14"/>
        <v>0</v>
      </c>
      <c r="O33" s="353">
        <f t="shared" si="14"/>
        <v>0</v>
      </c>
      <c r="P33" s="353">
        <f t="shared" si="14"/>
        <v>0</v>
      </c>
      <c r="Q33" s="353">
        <f t="shared" si="14"/>
        <v>632</v>
      </c>
      <c r="R33" s="353">
        <f t="shared" si="14"/>
        <v>0</v>
      </c>
      <c r="S33" s="353">
        <f t="shared" si="14"/>
        <v>0</v>
      </c>
      <c r="T33" s="353">
        <f t="shared" si="14"/>
        <v>568.79999999999995</v>
      </c>
      <c r="U33" s="353">
        <f t="shared" si="14"/>
        <v>0</v>
      </c>
      <c r="V33" s="353">
        <f t="shared" si="14"/>
        <v>0</v>
      </c>
      <c r="W33" s="353">
        <f t="shared" si="14"/>
        <v>592.5</v>
      </c>
      <c r="X33" s="353">
        <f t="shared" si="14"/>
        <v>0</v>
      </c>
      <c r="Y33" s="353">
        <f t="shared" si="14"/>
        <v>0</v>
      </c>
      <c r="Z33" s="353">
        <f t="shared" si="14"/>
        <v>0</v>
      </c>
      <c r="AA33" s="353">
        <f t="shared" si="14"/>
        <v>0</v>
      </c>
      <c r="AB33" s="353">
        <f t="shared" si="14"/>
        <v>1106</v>
      </c>
      <c r="AC33" s="353">
        <f t="shared" si="14"/>
        <v>0</v>
      </c>
      <c r="AD33" s="353">
        <f t="shared" si="14"/>
        <v>0</v>
      </c>
      <c r="AE33" s="353">
        <f t="shared" si="14"/>
        <v>0</v>
      </c>
      <c r="AF33" s="353">
        <f t="shared" si="14"/>
        <v>0</v>
      </c>
      <c r="AG33" s="353">
        <f t="shared" si="14"/>
        <v>0</v>
      </c>
      <c r="AH33" s="353">
        <f t="shared" si="14"/>
        <v>0</v>
      </c>
      <c r="AI33" s="353">
        <f t="shared" si="14"/>
        <v>0</v>
      </c>
      <c r="AJ33" s="353">
        <f t="shared" si="14"/>
        <v>0</v>
      </c>
      <c r="AK33" s="353">
        <f t="shared" si="14"/>
        <v>0</v>
      </c>
      <c r="AL33" s="353">
        <f t="shared" si="14"/>
        <v>0</v>
      </c>
      <c r="AM33" s="353">
        <f t="shared" si="14"/>
        <v>0</v>
      </c>
      <c r="AN33" s="353">
        <f t="shared" si="14"/>
        <v>0</v>
      </c>
      <c r="AO33" s="353">
        <f t="shared" si="14"/>
        <v>0</v>
      </c>
      <c r="AP33" s="353">
        <f t="shared" si="14"/>
        <v>0</v>
      </c>
      <c r="AQ33" s="353">
        <f t="shared" si="14"/>
        <v>0</v>
      </c>
      <c r="AR33" s="353">
        <f t="shared" si="14"/>
        <v>0</v>
      </c>
      <c r="AS33" s="353">
        <f t="shared" si="14"/>
        <v>0</v>
      </c>
      <c r="AT33" s="353">
        <f t="shared" si="14"/>
        <v>237</v>
      </c>
      <c r="AU33" s="353">
        <f t="shared" si="14"/>
        <v>0</v>
      </c>
      <c r="AV33" s="353">
        <f t="shared" si="14"/>
        <v>308.09999999999997</v>
      </c>
      <c r="AW33" s="353">
        <f t="shared" si="14"/>
        <v>0</v>
      </c>
      <c r="AX33" s="353">
        <f t="shared" si="14"/>
        <v>0</v>
      </c>
      <c r="AY33" s="353">
        <f t="shared" si="14"/>
        <v>0</v>
      </c>
      <c r="AZ33" s="353">
        <f t="shared" si="14"/>
        <v>0</v>
      </c>
      <c r="BA33" s="353">
        <f t="shared" si="14"/>
        <v>0</v>
      </c>
      <c r="BB33" s="353">
        <f t="shared" si="14"/>
        <v>0</v>
      </c>
      <c r="BC33" s="353">
        <f t="shared" si="14"/>
        <v>0</v>
      </c>
      <c r="BD33" s="353">
        <f t="shared" si="14"/>
        <v>1185</v>
      </c>
      <c r="BE33" s="353">
        <f t="shared" si="14"/>
        <v>0</v>
      </c>
      <c r="BF33" s="353">
        <f t="shared" si="14"/>
        <v>0</v>
      </c>
      <c r="BG33" s="353">
        <f t="shared" si="14"/>
        <v>0</v>
      </c>
      <c r="BH33" s="353">
        <f t="shared" si="14"/>
        <v>0</v>
      </c>
      <c r="BI33" s="353">
        <f t="shared" si="14"/>
        <v>0</v>
      </c>
      <c r="BJ33" s="353">
        <f t="shared" si="14"/>
        <v>0</v>
      </c>
      <c r="BK33" s="353">
        <f t="shared" si="14"/>
        <v>0</v>
      </c>
      <c r="BL33" s="353">
        <f t="shared" si="14"/>
        <v>0</v>
      </c>
      <c r="BM33" s="353">
        <f t="shared" si="14"/>
        <v>0</v>
      </c>
      <c r="BN33" s="353">
        <f t="shared" si="14"/>
        <v>0</v>
      </c>
      <c r="BO33" s="353">
        <f t="shared" si="14"/>
        <v>0</v>
      </c>
      <c r="BP33" s="353">
        <f t="shared" si="14"/>
        <v>0</v>
      </c>
      <c r="BQ33" s="353">
        <f t="shared" ref="BQ33:BW33" si="15">BQ31*BQ32</f>
        <v>0</v>
      </c>
      <c r="BR33" s="353">
        <f t="shared" si="15"/>
        <v>0</v>
      </c>
      <c r="BS33" s="353">
        <f t="shared" si="15"/>
        <v>0</v>
      </c>
      <c r="BT33" s="353">
        <f t="shared" si="15"/>
        <v>0</v>
      </c>
      <c r="BU33" s="353">
        <f t="shared" si="15"/>
        <v>0</v>
      </c>
      <c r="BV33" s="353">
        <f>BV31*BV32</f>
        <v>0</v>
      </c>
      <c r="BW33" s="353">
        <f t="shared" si="15"/>
        <v>0</v>
      </c>
      <c r="BX33" s="353">
        <f>BX31*BX32</f>
        <v>189.60000000000002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1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1"/>
      <c r="BZ34" s="1"/>
      <c r="CA34" s="1"/>
    </row>
    <row r="35" spans="1:79" ht="14.25" hidden="1"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5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</row>
    <row r="36" spans="1:79" ht="15.75" customHeight="1">
      <c r="A36" s="229"/>
      <c r="B36" s="272" t="s">
        <v>397</v>
      </c>
      <c r="C36" s="357"/>
      <c r="D36" s="357" t="str">
        <f>IF(D33=D50,"x")</f>
        <v>x</v>
      </c>
      <c r="E36" s="357" t="str">
        <f t="shared" ref="E36:J36" si="16">IF(E33=E50,"x")</f>
        <v>x</v>
      </c>
      <c r="F36" s="357" t="str">
        <f t="shared" si="16"/>
        <v>x</v>
      </c>
      <c r="G36" s="357" t="str">
        <f t="shared" si="16"/>
        <v>x</v>
      </c>
      <c r="H36" s="357" t="str">
        <f t="shared" si="16"/>
        <v>x</v>
      </c>
      <c r="I36" s="357" t="str">
        <f t="shared" si="16"/>
        <v>x</v>
      </c>
      <c r="J36" s="357" t="str">
        <f t="shared" si="16"/>
        <v>x</v>
      </c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229"/>
      <c r="BZ36" s="229"/>
    </row>
    <row r="37" spans="1:79" ht="15.75" customHeight="1">
      <c r="A37" s="513" t="s">
        <v>68</v>
      </c>
      <c r="B37" s="514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  <c r="BY37" s="1"/>
    </row>
    <row r="38" spans="1:79" ht="160.15" customHeight="1">
      <c r="A38" s="515"/>
      <c r="B38" s="516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</row>
    <row r="39" spans="1:79" s="255" customFormat="1">
      <c r="A39" s="614" t="s">
        <v>107</v>
      </c>
      <c r="B39" s="615"/>
      <c r="C39" s="384"/>
      <c r="D39" s="384"/>
      <c r="E39" s="384"/>
      <c r="F39" s="384"/>
      <c r="G39" s="384"/>
      <c r="H39" s="384"/>
      <c r="I39" s="384"/>
      <c r="J39" s="384"/>
      <c r="K39" s="384"/>
      <c r="L39" s="384">
        <v>4</v>
      </c>
      <c r="M39" s="384"/>
      <c r="N39" s="384">
        <v>2</v>
      </c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/>
      <c r="AO39" s="384">
        <v>8</v>
      </c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>
        <v>37</v>
      </c>
      <c r="BB39" s="384"/>
      <c r="BC39" s="384"/>
      <c r="BD39" s="384"/>
      <c r="BE39" s="384"/>
      <c r="BF39" s="384"/>
      <c r="BG39" s="384">
        <v>1</v>
      </c>
      <c r="BH39" s="384"/>
      <c r="BI39" s="384">
        <v>30</v>
      </c>
      <c r="BJ39" s="384">
        <v>20</v>
      </c>
      <c r="BK39" s="384">
        <v>9</v>
      </c>
      <c r="BL39" s="384">
        <v>7</v>
      </c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261"/>
      <c r="BZ39" s="261"/>
    </row>
    <row r="40" spans="1:79" s="255" customFormat="1">
      <c r="A40" s="544" t="s">
        <v>108</v>
      </c>
      <c r="B40" s="561"/>
      <c r="C40" s="384"/>
      <c r="D40" s="384"/>
      <c r="E40" s="384"/>
      <c r="F40" s="384"/>
      <c r="G40" s="384"/>
      <c r="H40" s="384"/>
      <c r="I40" s="384"/>
      <c r="J40" s="384"/>
      <c r="K40" s="384">
        <v>1</v>
      </c>
      <c r="L40" s="384"/>
      <c r="M40" s="384"/>
      <c r="N40" s="384">
        <v>2</v>
      </c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>
        <v>30</v>
      </c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/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/>
      <c r="BX40" s="384"/>
      <c r="BY40" s="261"/>
      <c r="BZ40" s="261"/>
    </row>
    <row r="41" spans="1:79" s="255" customFormat="1">
      <c r="A41" s="285" t="s">
        <v>72</v>
      </c>
      <c r="B41" s="286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>
        <v>9</v>
      </c>
      <c r="N41" s="269"/>
      <c r="O41" s="269">
        <v>13</v>
      </c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/>
      <c r="BP41" s="269"/>
      <c r="BQ41" s="269"/>
      <c r="BR41" s="269"/>
      <c r="BS41" s="269"/>
      <c r="BT41" s="269"/>
      <c r="BU41" s="269"/>
      <c r="BV41" s="269"/>
      <c r="BW41" s="269"/>
      <c r="BX41" s="269"/>
      <c r="BY41" s="261"/>
      <c r="BZ41" s="261"/>
    </row>
    <row r="42" spans="1:79" s="255" customFormat="1">
      <c r="A42" s="284" t="s">
        <v>110</v>
      </c>
      <c r="B42" s="287"/>
      <c r="C42" s="384"/>
      <c r="D42" s="384"/>
      <c r="E42" s="384"/>
      <c r="F42" s="384"/>
      <c r="G42" s="384"/>
      <c r="H42" s="384"/>
      <c r="I42" s="384"/>
      <c r="J42" s="384"/>
      <c r="K42" s="384"/>
      <c r="L42" s="384">
        <v>3</v>
      </c>
      <c r="M42" s="384"/>
      <c r="N42" s="384">
        <v>1.6</v>
      </c>
      <c r="O42" s="384"/>
      <c r="P42" s="384"/>
      <c r="Q42" s="384"/>
      <c r="R42" s="384"/>
      <c r="S42" s="384"/>
      <c r="T42" s="384"/>
      <c r="U42" s="384"/>
      <c r="V42" s="384">
        <v>10</v>
      </c>
      <c r="W42" s="384"/>
      <c r="X42" s="384">
        <v>10</v>
      </c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>
        <v>20</v>
      </c>
      <c r="BK42" s="384">
        <v>8</v>
      </c>
      <c r="BL42" s="384">
        <v>11</v>
      </c>
      <c r="BM42" s="384"/>
      <c r="BN42" s="384"/>
      <c r="BO42" s="384">
        <v>15</v>
      </c>
      <c r="BP42" s="384"/>
      <c r="BQ42" s="384"/>
      <c r="BR42" s="384"/>
      <c r="BS42" s="384"/>
      <c r="BT42" s="384"/>
      <c r="BU42" s="384"/>
      <c r="BV42" s="384"/>
      <c r="BW42" s="384"/>
      <c r="BX42" s="384"/>
      <c r="BY42" s="261"/>
      <c r="BZ42" s="261"/>
    </row>
    <row r="43" spans="1:79" s="255" customFormat="1">
      <c r="A43" s="284" t="s">
        <v>61</v>
      </c>
      <c r="B43" s="287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>
        <v>60</v>
      </c>
      <c r="BY43" s="261"/>
      <c r="BZ43" s="261"/>
    </row>
    <row r="44" spans="1:79" s="255" customFormat="1">
      <c r="A44" s="284" t="s">
        <v>98</v>
      </c>
      <c r="B44" s="287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/>
      <c r="BT44" s="384"/>
      <c r="BU44" s="384"/>
      <c r="BV44" s="384">
        <v>140</v>
      </c>
      <c r="BW44" s="384"/>
      <c r="BX44" s="384"/>
      <c r="BY44" s="261"/>
      <c r="BZ44" s="261"/>
    </row>
    <row r="45" spans="1:79" s="255" customFormat="1">
      <c r="A45" s="544" t="s">
        <v>111</v>
      </c>
      <c r="B45" s="561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>
        <v>45</v>
      </c>
      <c r="V45" s="384"/>
      <c r="W45" s="384"/>
      <c r="X45" s="384"/>
      <c r="Y45" s="384"/>
      <c r="Z45" s="384"/>
      <c r="AA45" s="384"/>
      <c r="AB45" s="384"/>
      <c r="AC45" s="384"/>
      <c r="AD45" s="384"/>
      <c r="AE45" s="384"/>
      <c r="AF45" s="384"/>
      <c r="AG45" s="384"/>
      <c r="AH45" s="384"/>
      <c r="AI45" s="384"/>
      <c r="AJ45" s="384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4"/>
      <c r="AZ45" s="384"/>
      <c r="BA45" s="384"/>
      <c r="BB45" s="384"/>
      <c r="BC45" s="384"/>
      <c r="BD45" s="384"/>
      <c r="BE45" s="384"/>
      <c r="BF45" s="384"/>
      <c r="BG45" s="384"/>
      <c r="BH45" s="384"/>
      <c r="BI45" s="384"/>
      <c r="BJ45" s="384"/>
      <c r="BK45" s="384"/>
      <c r="BL45" s="384"/>
      <c r="BM45" s="384"/>
      <c r="BN45" s="384"/>
      <c r="BO45" s="384"/>
      <c r="BP45" s="384"/>
      <c r="BQ45" s="384"/>
      <c r="BR45" s="384"/>
      <c r="BS45" s="384"/>
      <c r="BT45" s="384"/>
      <c r="BU45" s="384"/>
      <c r="BV45" s="384"/>
      <c r="BW45" s="384"/>
      <c r="BX45" s="384"/>
      <c r="BY45" s="261"/>
      <c r="BZ45" s="261"/>
      <c r="CA45" s="262"/>
    </row>
    <row r="46" spans="1:79" ht="15.75" customHeight="1">
      <c r="A46" s="285"/>
      <c r="B46" s="286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235"/>
      <c r="BZ46" s="235"/>
    </row>
    <row r="47" spans="1:79" ht="15.75" hidden="1" customHeight="1">
      <c r="A47" s="501"/>
      <c r="B47" s="502"/>
      <c r="C47" s="269"/>
      <c r="D47" s="269">
        <f t="shared" ref="D47:AI47" si="17">SUM(D39:D45)</f>
        <v>0</v>
      </c>
      <c r="E47" s="269">
        <f t="shared" si="17"/>
        <v>0</v>
      </c>
      <c r="F47" s="269">
        <f t="shared" si="17"/>
        <v>0</v>
      </c>
      <c r="G47" s="269">
        <f t="shared" si="17"/>
        <v>0</v>
      </c>
      <c r="H47" s="269">
        <f t="shared" si="17"/>
        <v>0</v>
      </c>
      <c r="I47" s="269">
        <f t="shared" si="17"/>
        <v>0</v>
      </c>
      <c r="J47" s="269">
        <f t="shared" si="17"/>
        <v>0</v>
      </c>
      <c r="K47" s="269">
        <f t="shared" si="17"/>
        <v>1</v>
      </c>
      <c r="L47" s="269">
        <f t="shared" si="17"/>
        <v>7</v>
      </c>
      <c r="M47" s="269">
        <f t="shared" si="17"/>
        <v>9</v>
      </c>
      <c r="N47" s="269">
        <f t="shared" si="17"/>
        <v>5.6</v>
      </c>
      <c r="O47" s="269">
        <f t="shared" si="17"/>
        <v>13</v>
      </c>
      <c r="P47" s="269">
        <f t="shared" si="17"/>
        <v>0</v>
      </c>
      <c r="Q47" s="269">
        <f t="shared" si="17"/>
        <v>0</v>
      </c>
      <c r="R47" s="269">
        <f t="shared" si="17"/>
        <v>0</v>
      </c>
      <c r="S47" s="269">
        <f t="shared" si="17"/>
        <v>0</v>
      </c>
      <c r="T47" s="269">
        <f t="shared" si="17"/>
        <v>0</v>
      </c>
      <c r="U47" s="269">
        <f t="shared" si="17"/>
        <v>45</v>
      </c>
      <c r="V47" s="269">
        <f t="shared" si="17"/>
        <v>10</v>
      </c>
      <c r="W47" s="269">
        <f t="shared" si="17"/>
        <v>0</v>
      </c>
      <c r="X47" s="269">
        <f t="shared" si="17"/>
        <v>10</v>
      </c>
      <c r="Y47" s="269">
        <f t="shared" si="17"/>
        <v>0</v>
      </c>
      <c r="Z47" s="269">
        <f t="shared" si="17"/>
        <v>0</v>
      </c>
      <c r="AA47" s="269">
        <f t="shared" si="17"/>
        <v>0</v>
      </c>
      <c r="AB47" s="269">
        <f t="shared" si="17"/>
        <v>0</v>
      </c>
      <c r="AC47" s="269">
        <f t="shared" si="17"/>
        <v>0</v>
      </c>
      <c r="AD47" s="269">
        <f t="shared" si="17"/>
        <v>0</v>
      </c>
      <c r="AE47" s="269">
        <f t="shared" si="17"/>
        <v>0</v>
      </c>
      <c r="AF47" s="269">
        <f t="shared" si="17"/>
        <v>0</v>
      </c>
      <c r="AG47" s="269">
        <f t="shared" si="17"/>
        <v>0</v>
      </c>
      <c r="AH47" s="269">
        <f t="shared" si="17"/>
        <v>0</v>
      </c>
      <c r="AI47" s="269">
        <f t="shared" si="17"/>
        <v>0</v>
      </c>
      <c r="AJ47" s="269">
        <f t="shared" ref="AJ47:BZ47" si="18">SUM(AJ39:AJ45)</f>
        <v>0</v>
      </c>
      <c r="AK47" s="269">
        <f t="shared" si="18"/>
        <v>0</v>
      </c>
      <c r="AL47" s="269">
        <f t="shared" si="18"/>
        <v>0</v>
      </c>
      <c r="AM47" s="269">
        <f t="shared" si="18"/>
        <v>0</v>
      </c>
      <c r="AN47" s="269">
        <f t="shared" si="18"/>
        <v>30</v>
      </c>
      <c r="AO47" s="269">
        <f t="shared" si="18"/>
        <v>8</v>
      </c>
      <c r="AP47" s="269">
        <f t="shared" si="18"/>
        <v>0</v>
      </c>
      <c r="AQ47" s="269">
        <f t="shared" si="18"/>
        <v>0</v>
      </c>
      <c r="AR47" s="269">
        <f t="shared" si="18"/>
        <v>0</v>
      </c>
      <c r="AS47" s="269">
        <f t="shared" si="18"/>
        <v>0</v>
      </c>
      <c r="AT47" s="269">
        <f t="shared" si="18"/>
        <v>0</v>
      </c>
      <c r="AU47" s="269">
        <f t="shared" si="18"/>
        <v>0</v>
      </c>
      <c r="AV47" s="269">
        <f t="shared" si="18"/>
        <v>0</v>
      </c>
      <c r="AW47" s="269">
        <f t="shared" si="18"/>
        <v>0</v>
      </c>
      <c r="AX47" s="269">
        <f t="shared" si="18"/>
        <v>0</v>
      </c>
      <c r="AY47" s="269">
        <f t="shared" si="18"/>
        <v>0</v>
      </c>
      <c r="AZ47" s="269">
        <f t="shared" si="18"/>
        <v>0</v>
      </c>
      <c r="BA47" s="269">
        <f t="shared" si="18"/>
        <v>37</v>
      </c>
      <c r="BB47" s="269">
        <f t="shared" si="18"/>
        <v>0</v>
      </c>
      <c r="BC47" s="269">
        <f t="shared" si="18"/>
        <v>0</v>
      </c>
      <c r="BD47" s="269">
        <f t="shared" si="18"/>
        <v>0</v>
      </c>
      <c r="BE47" s="269">
        <f t="shared" si="18"/>
        <v>0</v>
      </c>
      <c r="BF47" s="269">
        <f t="shared" si="18"/>
        <v>0</v>
      </c>
      <c r="BG47" s="269">
        <f t="shared" si="18"/>
        <v>1</v>
      </c>
      <c r="BH47" s="269">
        <f t="shared" si="18"/>
        <v>0</v>
      </c>
      <c r="BI47" s="269">
        <f t="shared" si="18"/>
        <v>30</v>
      </c>
      <c r="BJ47" s="269">
        <f t="shared" si="18"/>
        <v>40</v>
      </c>
      <c r="BK47" s="269">
        <f t="shared" si="18"/>
        <v>17</v>
      </c>
      <c r="BL47" s="269">
        <f t="shared" si="18"/>
        <v>18</v>
      </c>
      <c r="BM47" s="269">
        <f t="shared" si="18"/>
        <v>0</v>
      </c>
      <c r="BN47" s="269">
        <f t="shared" si="18"/>
        <v>0</v>
      </c>
      <c r="BO47" s="269">
        <f t="shared" si="18"/>
        <v>15</v>
      </c>
      <c r="BP47" s="269">
        <f t="shared" si="18"/>
        <v>0</v>
      </c>
      <c r="BQ47" s="269">
        <f t="shared" si="18"/>
        <v>0</v>
      </c>
      <c r="BR47" s="269">
        <f t="shared" si="18"/>
        <v>0</v>
      </c>
      <c r="BS47" s="269">
        <f t="shared" si="18"/>
        <v>0</v>
      </c>
      <c r="BT47" s="269">
        <f t="shared" si="18"/>
        <v>0</v>
      </c>
      <c r="BU47" s="269">
        <f t="shared" si="18"/>
        <v>0</v>
      </c>
      <c r="BV47" s="269">
        <f t="shared" si="18"/>
        <v>140</v>
      </c>
      <c r="BW47" s="269">
        <f t="shared" si="18"/>
        <v>0</v>
      </c>
      <c r="BX47" s="269">
        <f t="shared" si="18"/>
        <v>60</v>
      </c>
      <c r="BY47" s="235">
        <f t="shared" si="18"/>
        <v>0</v>
      </c>
      <c r="BZ47" s="235">
        <f t="shared" si="18"/>
        <v>0</v>
      </c>
    </row>
    <row r="48" spans="1:79" ht="15.75" hidden="1" customHeight="1">
      <c r="A48" s="503" t="s">
        <v>74</v>
      </c>
      <c r="B48" s="504"/>
      <c r="C48" s="269">
        <f>C49</f>
        <v>43</v>
      </c>
      <c r="D48" s="269">
        <f t="shared" ref="D48:BO48" si="19">C48</f>
        <v>43</v>
      </c>
      <c r="E48" s="269">
        <f t="shared" si="19"/>
        <v>43</v>
      </c>
      <c r="F48" s="269">
        <f t="shared" si="19"/>
        <v>43</v>
      </c>
      <c r="G48" s="269">
        <f t="shared" si="19"/>
        <v>43</v>
      </c>
      <c r="H48" s="269">
        <f t="shared" si="19"/>
        <v>43</v>
      </c>
      <c r="I48" s="269">
        <f t="shared" si="19"/>
        <v>43</v>
      </c>
      <c r="J48" s="269">
        <f t="shared" si="19"/>
        <v>43</v>
      </c>
      <c r="K48" s="269">
        <f t="shared" si="19"/>
        <v>43</v>
      </c>
      <c r="L48" s="269">
        <f t="shared" si="19"/>
        <v>43</v>
      </c>
      <c r="M48" s="269">
        <f t="shared" si="19"/>
        <v>43</v>
      </c>
      <c r="N48" s="269">
        <f t="shared" si="19"/>
        <v>43</v>
      </c>
      <c r="O48" s="269">
        <f t="shared" si="19"/>
        <v>43</v>
      </c>
      <c r="P48" s="269">
        <f t="shared" si="19"/>
        <v>43</v>
      </c>
      <c r="Q48" s="269">
        <f t="shared" si="19"/>
        <v>43</v>
      </c>
      <c r="R48" s="269">
        <f t="shared" si="19"/>
        <v>43</v>
      </c>
      <c r="S48" s="269">
        <f t="shared" si="19"/>
        <v>43</v>
      </c>
      <c r="T48" s="269">
        <f t="shared" si="19"/>
        <v>43</v>
      </c>
      <c r="U48" s="269">
        <f t="shared" si="19"/>
        <v>43</v>
      </c>
      <c r="V48" s="269">
        <f t="shared" si="19"/>
        <v>43</v>
      </c>
      <c r="W48" s="269">
        <f t="shared" si="19"/>
        <v>43</v>
      </c>
      <c r="X48" s="269">
        <f t="shared" si="19"/>
        <v>43</v>
      </c>
      <c r="Y48" s="269">
        <f t="shared" si="19"/>
        <v>43</v>
      </c>
      <c r="Z48" s="269">
        <f t="shared" si="19"/>
        <v>43</v>
      </c>
      <c r="AA48" s="269">
        <f t="shared" si="19"/>
        <v>43</v>
      </c>
      <c r="AB48" s="269">
        <f t="shared" si="19"/>
        <v>43</v>
      </c>
      <c r="AC48" s="269">
        <f t="shared" si="19"/>
        <v>43</v>
      </c>
      <c r="AD48" s="269">
        <f t="shared" si="19"/>
        <v>43</v>
      </c>
      <c r="AE48" s="269">
        <f t="shared" si="19"/>
        <v>43</v>
      </c>
      <c r="AF48" s="269">
        <f t="shared" si="19"/>
        <v>43</v>
      </c>
      <c r="AG48" s="269">
        <f t="shared" si="19"/>
        <v>43</v>
      </c>
      <c r="AH48" s="269">
        <f t="shared" si="19"/>
        <v>43</v>
      </c>
      <c r="AI48" s="269">
        <f t="shared" si="19"/>
        <v>43</v>
      </c>
      <c r="AJ48" s="269">
        <f t="shared" si="19"/>
        <v>43</v>
      </c>
      <c r="AK48" s="269">
        <f t="shared" si="19"/>
        <v>43</v>
      </c>
      <c r="AL48" s="269">
        <f t="shared" si="19"/>
        <v>43</v>
      </c>
      <c r="AM48" s="269">
        <f t="shared" si="19"/>
        <v>43</v>
      </c>
      <c r="AN48" s="269">
        <f t="shared" si="19"/>
        <v>43</v>
      </c>
      <c r="AO48" s="269">
        <f t="shared" si="19"/>
        <v>43</v>
      </c>
      <c r="AP48" s="269">
        <f t="shared" si="19"/>
        <v>43</v>
      </c>
      <c r="AQ48" s="269">
        <f t="shared" si="19"/>
        <v>43</v>
      </c>
      <c r="AR48" s="269">
        <f t="shared" si="19"/>
        <v>43</v>
      </c>
      <c r="AS48" s="269">
        <f t="shared" si="19"/>
        <v>43</v>
      </c>
      <c r="AT48" s="269">
        <f t="shared" si="19"/>
        <v>43</v>
      </c>
      <c r="AU48" s="269">
        <f t="shared" si="19"/>
        <v>43</v>
      </c>
      <c r="AV48" s="269">
        <f t="shared" si="19"/>
        <v>43</v>
      </c>
      <c r="AW48" s="269">
        <f t="shared" si="19"/>
        <v>43</v>
      </c>
      <c r="AX48" s="269">
        <f t="shared" si="19"/>
        <v>43</v>
      </c>
      <c r="AY48" s="269">
        <f t="shared" si="19"/>
        <v>43</v>
      </c>
      <c r="AZ48" s="269">
        <f t="shared" si="19"/>
        <v>43</v>
      </c>
      <c r="BA48" s="269">
        <f t="shared" si="19"/>
        <v>43</v>
      </c>
      <c r="BB48" s="269">
        <f t="shared" si="19"/>
        <v>43</v>
      </c>
      <c r="BC48" s="269">
        <f t="shared" si="19"/>
        <v>43</v>
      </c>
      <c r="BD48" s="269">
        <f t="shared" si="19"/>
        <v>43</v>
      </c>
      <c r="BE48" s="269">
        <f t="shared" si="19"/>
        <v>43</v>
      </c>
      <c r="BF48" s="269">
        <f t="shared" si="19"/>
        <v>43</v>
      </c>
      <c r="BG48" s="269">
        <f t="shared" si="19"/>
        <v>43</v>
      </c>
      <c r="BH48" s="269">
        <f t="shared" si="19"/>
        <v>43</v>
      </c>
      <c r="BI48" s="269">
        <f t="shared" si="19"/>
        <v>43</v>
      </c>
      <c r="BJ48" s="269">
        <f t="shared" si="19"/>
        <v>43</v>
      </c>
      <c r="BK48" s="269">
        <f t="shared" si="19"/>
        <v>43</v>
      </c>
      <c r="BL48" s="269">
        <f t="shared" si="19"/>
        <v>43</v>
      </c>
      <c r="BM48" s="269">
        <f t="shared" si="19"/>
        <v>43</v>
      </c>
      <c r="BN48" s="269">
        <f t="shared" si="19"/>
        <v>43</v>
      </c>
      <c r="BO48" s="269">
        <f t="shared" si="19"/>
        <v>43</v>
      </c>
      <c r="BP48" s="269">
        <f t="shared" ref="BP48:BZ48" si="20">BO48</f>
        <v>43</v>
      </c>
      <c r="BQ48" s="269">
        <f t="shared" si="20"/>
        <v>43</v>
      </c>
      <c r="BR48" s="269">
        <f t="shared" si="20"/>
        <v>43</v>
      </c>
      <c r="BS48" s="269">
        <f t="shared" si="20"/>
        <v>43</v>
      </c>
      <c r="BT48" s="269">
        <f t="shared" si="20"/>
        <v>43</v>
      </c>
      <c r="BU48" s="269">
        <f t="shared" si="20"/>
        <v>43</v>
      </c>
      <c r="BV48" s="269">
        <f t="shared" si="20"/>
        <v>43</v>
      </c>
      <c r="BW48" s="269">
        <f t="shared" si="20"/>
        <v>43</v>
      </c>
      <c r="BX48" s="269">
        <f t="shared" si="20"/>
        <v>43</v>
      </c>
      <c r="BY48" s="235">
        <f t="shared" si="20"/>
        <v>43</v>
      </c>
      <c r="BZ48" s="235">
        <f t="shared" si="20"/>
        <v>43</v>
      </c>
    </row>
    <row r="49" spans="1:78" ht="15.75" customHeight="1" thickBot="1">
      <c r="A49" s="498" t="s">
        <v>74</v>
      </c>
      <c r="B49" s="499"/>
      <c r="C49" s="365">
        <f>VLOOKUP(B4,Фактически_присутствующих,3,FALSE)</f>
        <v>43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235"/>
      <c r="BZ49" s="235"/>
    </row>
    <row r="50" spans="1:78" ht="15.75" customHeight="1" thickTop="1">
      <c r="A50" s="498" t="s">
        <v>75</v>
      </c>
      <c r="B50" s="499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43</v>
      </c>
      <c r="L50" s="368">
        <f t="shared" ref="L50:BW50" si="21">L47*L48/1000</f>
        <v>0.30099999999999999</v>
      </c>
      <c r="M50" s="368">
        <f t="shared" si="21"/>
        <v>0.38700000000000001</v>
      </c>
      <c r="N50" s="368">
        <f t="shared" si="21"/>
        <v>0.24079999999999999</v>
      </c>
      <c r="O50" s="368">
        <f t="shared" si="21"/>
        <v>0.55900000000000005</v>
      </c>
      <c r="P50" s="368">
        <f t="shared" si="21"/>
        <v>0</v>
      </c>
      <c r="Q50" s="368">
        <f t="shared" si="21"/>
        <v>0</v>
      </c>
      <c r="R50" s="368">
        <f t="shared" si="21"/>
        <v>0</v>
      </c>
      <c r="S50" s="368">
        <f t="shared" si="21"/>
        <v>0</v>
      </c>
      <c r="T50" s="368">
        <f t="shared" si="21"/>
        <v>0</v>
      </c>
      <c r="U50" s="368">
        <f t="shared" si="21"/>
        <v>1.9350000000000001</v>
      </c>
      <c r="V50" s="368">
        <f t="shared" si="21"/>
        <v>0.43</v>
      </c>
      <c r="W50" s="368">
        <f t="shared" si="21"/>
        <v>0</v>
      </c>
      <c r="X50" s="368">
        <f t="shared" si="21"/>
        <v>0.43</v>
      </c>
      <c r="Y50" s="368">
        <f t="shared" si="21"/>
        <v>0</v>
      </c>
      <c r="Z50" s="368">
        <f t="shared" si="21"/>
        <v>0</v>
      </c>
      <c r="AA50" s="368">
        <f t="shared" si="21"/>
        <v>0</v>
      </c>
      <c r="AB50" s="368">
        <f t="shared" si="21"/>
        <v>0</v>
      </c>
      <c r="AC50" s="368">
        <f t="shared" si="21"/>
        <v>0</v>
      </c>
      <c r="AD50" s="368">
        <f t="shared" si="21"/>
        <v>0</v>
      </c>
      <c r="AE50" s="368">
        <f t="shared" si="21"/>
        <v>0</v>
      </c>
      <c r="AF50" s="368">
        <f t="shared" si="21"/>
        <v>0</v>
      </c>
      <c r="AG50" s="368">
        <f t="shared" si="21"/>
        <v>0</v>
      </c>
      <c r="AH50" s="368">
        <f t="shared" si="21"/>
        <v>0</v>
      </c>
      <c r="AI50" s="368">
        <f t="shared" si="21"/>
        <v>0</v>
      </c>
      <c r="AJ50" s="368">
        <f t="shared" si="21"/>
        <v>0</v>
      </c>
      <c r="AK50" s="368">
        <f t="shared" si="21"/>
        <v>0</v>
      </c>
      <c r="AL50" s="368">
        <f t="shared" si="21"/>
        <v>0</v>
      </c>
      <c r="AM50" s="368">
        <f t="shared" si="21"/>
        <v>0</v>
      </c>
      <c r="AN50" s="368">
        <f t="shared" si="21"/>
        <v>1.29</v>
      </c>
      <c r="AO50" s="368">
        <f t="shared" si="21"/>
        <v>0.34399999999999997</v>
      </c>
      <c r="AP50" s="368">
        <f t="shared" si="21"/>
        <v>0</v>
      </c>
      <c r="AQ50" s="368">
        <f t="shared" si="21"/>
        <v>0</v>
      </c>
      <c r="AR50" s="368">
        <f t="shared" si="21"/>
        <v>0</v>
      </c>
      <c r="AS50" s="368">
        <f t="shared" si="21"/>
        <v>0</v>
      </c>
      <c r="AT50" s="368">
        <f t="shared" si="21"/>
        <v>0</v>
      </c>
      <c r="AU50" s="368">
        <f t="shared" si="21"/>
        <v>0</v>
      </c>
      <c r="AV50" s="368">
        <f t="shared" si="21"/>
        <v>0</v>
      </c>
      <c r="AW50" s="368">
        <f t="shared" si="21"/>
        <v>0</v>
      </c>
      <c r="AX50" s="368">
        <f t="shared" si="21"/>
        <v>0</v>
      </c>
      <c r="AY50" s="368">
        <f t="shared" si="21"/>
        <v>0</v>
      </c>
      <c r="AZ50" s="368">
        <f t="shared" si="21"/>
        <v>0</v>
      </c>
      <c r="BA50" s="368">
        <f t="shared" si="21"/>
        <v>1.591</v>
      </c>
      <c r="BB50" s="368">
        <f t="shared" si="21"/>
        <v>0</v>
      </c>
      <c r="BC50" s="368">
        <f t="shared" si="21"/>
        <v>0</v>
      </c>
      <c r="BD50" s="368">
        <f t="shared" si="21"/>
        <v>0</v>
      </c>
      <c r="BE50" s="368">
        <f t="shared" si="21"/>
        <v>0</v>
      </c>
      <c r="BF50" s="368">
        <f t="shared" si="21"/>
        <v>0</v>
      </c>
      <c r="BG50" s="368">
        <f t="shared" si="21"/>
        <v>4.2999999999999997E-2</v>
      </c>
      <c r="BH50" s="368">
        <f t="shared" si="21"/>
        <v>0</v>
      </c>
      <c r="BI50" s="368">
        <f t="shared" si="21"/>
        <v>1.29</v>
      </c>
      <c r="BJ50" s="368">
        <f t="shared" si="21"/>
        <v>1.72</v>
      </c>
      <c r="BK50" s="368">
        <f t="shared" si="21"/>
        <v>0.73099999999999998</v>
      </c>
      <c r="BL50" s="368">
        <f t="shared" si="21"/>
        <v>0.77400000000000002</v>
      </c>
      <c r="BM50" s="368">
        <f t="shared" si="21"/>
        <v>0</v>
      </c>
      <c r="BN50" s="368">
        <f t="shared" si="21"/>
        <v>0</v>
      </c>
      <c r="BO50" s="368">
        <f t="shared" si="21"/>
        <v>0.64500000000000002</v>
      </c>
      <c r="BP50" s="368">
        <f t="shared" si="21"/>
        <v>0</v>
      </c>
      <c r="BQ50" s="368">
        <f t="shared" si="21"/>
        <v>0</v>
      </c>
      <c r="BR50" s="368">
        <f t="shared" si="21"/>
        <v>0</v>
      </c>
      <c r="BS50" s="368">
        <f t="shared" si="21"/>
        <v>0</v>
      </c>
      <c r="BT50" s="368">
        <f t="shared" si="21"/>
        <v>0</v>
      </c>
      <c r="BU50" s="368">
        <f t="shared" si="21"/>
        <v>0</v>
      </c>
      <c r="BV50" s="368">
        <f t="shared" si="21"/>
        <v>6.02</v>
      </c>
      <c r="BW50" s="368">
        <f t="shared" si="21"/>
        <v>0</v>
      </c>
      <c r="BX50" s="368">
        <f t="shared" ref="BX50:BZ50" si="22">BX47*BX48/1000</f>
        <v>2.58</v>
      </c>
      <c r="BY50" s="239">
        <f t="shared" si="22"/>
        <v>0</v>
      </c>
      <c r="BZ50" s="239">
        <f t="shared" si="22"/>
        <v>0</v>
      </c>
    </row>
    <row r="51" spans="1:78" ht="15.75" customHeight="1">
      <c r="A51" s="498" t="s">
        <v>64</v>
      </c>
      <c r="B51" s="499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240">
        <f>ССЫЛКИ!BW3</f>
        <v>210</v>
      </c>
      <c r="BZ51" s="240">
        <f>ССЫЛКИ!BX3</f>
        <v>8</v>
      </c>
    </row>
    <row r="52" spans="1:78" ht="15.75" customHeight="1">
      <c r="A52" s="498" t="s">
        <v>76</v>
      </c>
      <c r="B52" s="499"/>
      <c r="C52" s="370">
        <f>SUM(D52:BZ52)</f>
        <v>2623</v>
      </c>
      <c r="D52" s="371">
        <f t="shared" ref="D52:BX52" si="23">D50*D51</f>
        <v>0</v>
      </c>
      <c r="E52" s="371">
        <f t="shared" si="23"/>
        <v>0</v>
      </c>
      <c r="F52" s="368">
        <f t="shared" si="23"/>
        <v>0</v>
      </c>
      <c r="G52" s="368">
        <f t="shared" si="23"/>
        <v>0</v>
      </c>
      <c r="H52" s="368">
        <f t="shared" si="23"/>
        <v>0</v>
      </c>
      <c r="I52" s="368">
        <f t="shared" si="23"/>
        <v>0</v>
      </c>
      <c r="J52" s="368">
        <f t="shared" si="23"/>
        <v>0</v>
      </c>
      <c r="K52" s="368">
        <f t="shared" si="23"/>
        <v>903</v>
      </c>
      <c r="L52" s="368">
        <f t="shared" si="23"/>
        <v>42.14</v>
      </c>
      <c r="M52" s="368">
        <f t="shared" si="23"/>
        <v>21.672000000000001</v>
      </c>
      <c r="N52" s="368">
        <f t="shared" si="23"/>
        <v>2.4079999999999999</v>
      </c>
      <c r="O52" s="368">
        <f t="shared" si="23"/>
        <v>134.16000000000003</v>
      </c>
      <c r="P52" s="368">
        <f t="shared" si="23"/>
        <v>0</v>
      </c>
      <c r="Q52" s="368">
        <f t="shared" si="23"/>
        <v>0</v>
      </c>
      <c r="R52" s="368">
        <f t="shared" si="23"/>
        <v>0</v>
      </c>
      <c r="S52" s="368">
        <f t="shared" si="23"/>
        <v>0</v>
      </c>
      <c r="T52" s="368">
        <f t="shared" si="23"/>
        <v>0</v>
      </c>
      <c r="U52" s="368">
        <f t="shared" si="23"/>
        <v>212.85</v>
      </c>
      <c r="V52" s="368">
        <f t="shared" si="23"/>
        <v>55.9</v>
      </c>
      <c r="W52" s="368">
        <f t="shared" si="23"/>
        <v>0</v>
      </c>
      <c r="X52" s="368">
        <f t="shared" si="23"/>
        <v>64.5</v>
      </c>
      <c r="Y52" s="368">
        <f t="shared" si="23"/>
        <v>0</v>
      </c>
      <c r="Z52" s="368">
        <f t="shared" si="23"/>
        <v>0</v>
      </c>
      <c r="AA52" s="368">
        <f t="shared" si="23"/>
        <v>0</v>
      </c>
      <c r="AB52" s="368">
        <f t="shared" si="23"/>
        <v>0</v>
      </c>
      <c r="AC52" s="368">
        <f t="shared" si="23"/>
        <v>0</v>
      </c>
      <c r="AD52" s="368">
        <f t="shared" si="23"/>
        <v>0</v>
      </c>
      <c r="AE52" s="368">
        <f t="shared" si="23"/>
        <v>0</v>
      </c>
      <c r="AF52" s="368">
        <f t="shared" si="23"/>
        <v>0</v>
      </c>
      <c r="AG52" s="368">
        <f t="shared" si="23"/>
        <v>0</v>
      </c>
      <c r="AH52" s="368">
        <f t="shared" si="23"/>
        <v>0</v>
      </c>
      <c r="AI52" s="368">
        <f t="shared" si="23"/>
        <v>0</v>
      </c>
      <c r="AJ52" s="368">
        <f t="shared" si="23"/>
        <v>0</v>
      </c>
      <c r="AK52" s="368">
        <f t="shared" si="23"/>
        <v>0</v>
      </c>
      <c r="AL52" s="368">
        <f t="shared" si="23"/>
        <v>0</v>
      </c>
      <c r="AM52" s="368">
        <f t="shared" si="23"/>
        <v>0</v>
      </c>
      <c r="AN52" s="368">
        <f t="shared" si="23"/>
        <v>77.400000000000006</v>
      </c>
      <c r="AO52" s="368">
        <f t="shared" si="23"/>
        <v>17.2</v>
      </c>
      <c r="AP52" s="368">
        <f t="shared" si="23"/>
        <v>0</v>
      </c>
      <c r="AQ52" s="368">
        <f t="shared" si="23"/>
        <v>0</v>
      </c>
      <c r="AR52" s="368">
        <f t="shared" si="23"/>
        <v>0</v>
      </c>
      <c r="AS52" s="368">
        <f t="shared" si="23"/>
        <v>0</v>
      </c>
      <c r="AT52" s="368">
        <f t="shared" si="23"/>
        <v>0</v>
      </c>
      <c r="AU52" s="368">
        <f t="shared" si="23"/>
        <v>0</v>
      </c>
      <c r="AV52" s="368">
        <f t="shared" si="23"/>
        <v>0</v>
      </c>
      <c r="AW52" s="368">
        <f t="shared" si="23"/>
        <v>0</v>
      </c>
      <c r="AX52" s="368">
        <f t="shared" si="23"/>
        <v>0</v>
      </c>
      <c r="AY52" s="368">
        <f t="shared" si="23"/>
        <v>0</v>
      </c>
      <c r="AZ52" s="368">
        <f t="shared" si="23"/>
        <v>0</v>
      </c>
      <c r="BA52" s="368">
        <f t="shared" si="23"/>
        <v>286.38</v>
      </c>
      <c r="BB52" s="368">
        <f t="shared" si="23"/>
        <v>0</v>
      </c>
      <c r="BC52" s="368">
        <f t="shared" si="23"/>
        <v>0</v>
      </c>
      <c r="BD52" s="368">
        <f t="shared" si="23"/>
        <v>0</v>
      </c>
      <c r="BE52" s="368">
        <f t="shared" si="23"/>
        <v>0</v>
      </c>
      <c r="BF52" s="368">
        <f t="shared" si="23"/>
        <v>0</v>
      </c>
      <c r="BG52" s="368">
        <f t="shared" si="23"/>
        <v>12.899999999999999</v>
      </c>
      <c r="BH52" s="368">
        <f t="shared" si="23"/>
        <v>0</v>
      </c>
      <c r="BI52" s="368">
        <f t="shared" si="23"/>
        <v>27.09</v>
      </c>
      <c r="BJ52" s="368">
        <f t="shared" si="23"/>
        <v>60.199999999999996</v>
      </c>
      <c r="BK52" s="368">
        <f t="shared" si="23"/>
        <v>16.082000000000001</v>
      </c>
      <c r="BL52" s="368">
        <f t="shared" si="23"/>
        <v>24.768000000000001</v>
      </c>
      <c r="BM52" s="368">
        <f t="shared" si="23"/>
        <v>0</v>
      </c>
      <c r="BN52" s="368">
        <f t="shared" si="23"/>
        <v>0</v>
      </c>
      <c r="BO52" s="368">
        <f t="shared" si="23"/>
        <v>19.350000000000001</v>
      </c>
      <c r="BP52" s="368">
        <f t="shared" si="23"/>
        <v>0</v>
      </c>
      <c r="BQ52" s="368">
        <f t="shared" si="23"/>
        <v>0</v>
      </c>
      <c r="BR52" s="368">
        <f t="shared" si="23"/>
        <v>0</v>
      </c>
      <c r="BS52" s="368">
        <f t="shared" si="23"/>
        <v>0</v>
      </c>
      <c r="BT52" s="368">
        <f t="shared" si="23"/>
        <v>0</v>
      </c>
      <c r="BU52" s="368">
        <f t="shared" si="23"/>
        <v>0</v>
      </c>
      <c r="BV52" s="368">
        <f t="shared" si="23"/>
        <v>541.79999999999995</v>
      </c>
      <c r="BW52" s="368">
        <f t="shared" si="23"/>
        <v>0</v>
      </c>
      <c r="BX52" s="368">
        <f t="shared" si="23"/>
        <v>103.2</v>
      </c>
      <c r="BY52" s="239">
        <f t="shared" ref="BY52:BZ52" si="24">BY50*BY51</f>
        <v>0</v>
      </c>
      <c r="BZ52" s="239">
        <f t="shared" si="24"/>
        <v>0</v>
      </c>
    </row>
    <row r="53" spans="1:78" ht="15.75" customHeight="1">
      <c r="A53" s="498" t="s">
        <v>77</v>
      </c>
      <c r="B53" s="499"/>
      <c r="C53" s="372">
        <f>C52/C49</f>
        <v>61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8" ht="13.9" hidden="1" customHeight="1">
      <c r="A54" s="1"/>
      <c r="B54" s="232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8" ht="13.9" hidden="1" customHeight="1">
      <c r="A55" s="501"/>
      <c r="B55" s="502"/>
      <c r="C55" s="269"/>
      <c r="D55" s="269">
        <f t="shared" ref="D55:K55" si="25">SUM(D39:D45)</f>
        <v>0</v>
      </c>
      <c r="E55" s="269">
        <f t="shared" si="25"/>
        <v>0</v>
      </c>
      <c r="F55" s="269">
        <f t="shared" si="25"/>
        <v>0</v>
      </c>
      <c r="G55" s="269">
        <f t="shared" si="25"/>
        <v>0</v>
      </c>
      <c r="H55" s="269">
        <f t="shared" si="25"/>
        <v>0</v>
      </c>
      <c r="I55" s="269">
        <f t="shared" si="25"/>
        <v>0</v>
      </c>
      <c r="J55" s="269">
        <f t="shared" si="25"/>
        <v>0</v>
      </c>
      <c r="K55" s="269">
        <f t="shared" si="25"/>
        <v>1</v>
      </c>
      <c r="L55" s="269">
        <f>SUM(L39:L45)</f>
        <v>7</v>
      </c>
      <c r="M55" s="269">
        <f t="shared" ref="M55:BX55" si="26">SUM(M39:M45)</f>
        <v>9</v>
      </c>
      <c r="N55" s="269">
        <f t="shared" si="26"/>
        <v>5.6</v>
      </c>
      <c r="O55" s="269">
        <f t="shared" si="26"/>
        <v>13</v>
      </c>
      <c r="P55" s="269">
        <f t="shared" si="26"/>
        <v>0</v>
      </c>
      <c r="Q55" s="269">
        <f t="shared" si="26"/>
        <v>0</v>
      </c>
      <c r="R55" s="269">
        <f t="shared" si="26"/>
        <v>0</v>
      </c>
      <c r="S55" s="269">
        <f t="shared" si="26"/>
        <v>0</v>
      </c>
      <c r="T55" s="269">
        <f t="shared" si="26"/>
        <v>0</v>
      </c>
      <c r="U55" s="269">
        <f t="shared" si="26"/>
        <v>45</v>
      </c>
      <c r="V55" s="269">
        <f t="shared" si="26"/>
        <v>10</v>
      </c>
      <c r="W55" s="269">
        <f t="shared" si="26"/>
        <v>0</v>
      </c>
      <c r="X55" s="269">
        <f t="shared" si="26"/>
        <v>10</v>
      </c>
      <c r="Y55" s="269">
        <f t="shared" si="26"/>
        <v>0</v>
      </c>
      <c r="Z55" s="269">
        <f t="shared" si="26"/>
        <v>0</v>
      </c>
      <c r="AA55" s="269">
        <f t="shared" si="26"/>
        <v>0</v>
      </c>
      <c r="AB55" s="269">
        <f t="shared" si="26"/>
        <v>0</v>
      </c>
      <c r="AC55" s="269">
        <f t="shared" si="26"/>
        <v>0</v>
      </c>
      <c r="AD55" s="269">
        <f t="shared" si="26"/>
        <v>0</v>
      </c>
      <c r="AE55" s="269">
        <f t="shared" si="26"/>
        <v>0</v>
      </c>
      <c r="AF55" s="269">
        <f t="shared" si="26"/>
        <v>0</v>
      </c>
      <c r="AG55" s="269">
        <f t="shared" si="26"/>
        <v>0</v>
      </c>
      <c r="AH55" s="269">
        <f t="shared" si="26"/>
        <v>0</v>
      </c>
      <c r="AI55" s="269">
        <f t="shared" si="26"/>
        <v>0</v>
      </c>
      <c r="AJ55" s="269">
        <f t="shared" si="26"/>
        <v>0</v>
      </c>
      <c r="AK55" s="269">
        <f t="shared" si="26"/>
        <v>0</v>
      </c>
      <c r="AL55" s="269">
        <f t="shared" si="26"/>
        <v>0</v>
      </c>
      <c r="AM55" s="269">
        <f t="shared" si="26"/>
        <v>0</v>
      </c>
      <c r="AN55" s="269">
        <f t="shared" si="26"/>
        <v>30</v>
      </c>
      <c r="AO55" s="269">
        <f t="shared" si="26"/>
        <v>8</v>
      </c>
      <c r="AP55" s="269">
        <f t="shared" si="26"/>
        <v>0</v>
      </c>
      <c r="AQ55" s="269">
        <f t="shared" si="26"/>
        <v>0</v>
      </c>
      <c r="AR55" s="269">
        <f t="shared" si="26"/>
        <v>0</v>
      </c>
      <c r="AS55" s="269">
        <f t="shared" si="26"/>
        <v>0</v>
      </c>
      <c r="AT55" s="269">
        <f t="shared" si="26"/>
        <v>0</v>
      </c>
      <c r="AU55" s="269">
        <f t="shared" si="26"/>
        <v>0</v>
      </c>
      <c r="AV55" s="269">
        <f t="shared" si="26"/>
        <v>0</v>
      </c>
      <c r="AW55" s="269">
        <f t="shared" si="26"/>
        <v>0</v>
      </c>
      <c r="AX55" s="269">
        <f t="shared" si="26"/>
        <v>0</v>
      </c>
      <c r="AY55" s="269">
        <f t="shared" si="26"/>
        <v>0</v>
      </c>
      <c r="AZ55" s="269">
        <f t="shared" si="26"/>
        <v>0</v>
      </c>
      <c r="BA55" s="269">
        <f t="shared" si="26"/>
        <v>37</v>
      </c>
      <c r="BB55" s="269">
        <f t="shared" si="26"/>
        <v>0</v>
      </c>
      <c r="BC55" s="269">
        <f t="shared" si="26"/>
        <v>0</v>
      </c>
      <c r="BD55" s="269">
        <f t="shared" si="26"/>
        <v>0</v>
      </c>
      <c r="BE55" s="269">
        <f t="shared" si="26"/>
        <v>0</v>
      </c>
      <c r="BF55" s="269">
        <f t="shared" si="26"/>
        <v>0</v>
      </c>
      <c r="BG55" s="269">
        <f t="shared" si="26"/>
        <v>1</v>
      </c>
      <c r="BH55" s="269">
        <f t="shared" si="26"/>
        <v>0</v>
      </c>
      <c r="BI55" s="269">
        <f t="shared" si="26"/>
        <v>30</v>
      </c>
      <c r="BJ55" s="269">
        <f t="shared" si="26"/>
        <v>40</v>
      </c>
      <c r="BK55" s="269">
        <f t="shared" si="26"/>
        <v>17</v>
      </c>
      <c r="BL55" s="269">
        <f t="shared" si="26"/>
        <v>18</v>
      </c>
      <c r="BM55" s="269">
        <f t="shared" si="26"/>
        <v>0</v>
      </c>
      <c r="BN55" s="269">
        <f t="shared" si="26"/>
        <v>0</v>
      </c>
      <c r="BO55" s="269">
        <f t="shared" si="26"/>
        <v>15</v>
      </c>
      <c r="BP55" s="269">
        <f t="shared" si="26"/>
        <v>0</v>
      </c>
      <c r="BQ55" s="269">
        <f t="shared" si="26"/>
        <v>0</v>
      </c>
      <c r="BR55" s="269">
        <f t="shared" si="26"/>
        <v>0</v>
      </c>
      <c r="BS55" s="269">
        <f t="shared" si="26"/>
        <v>0</v>
      </c>
      <c r="BT55" s="269">
        <f t="shared" si="26"/>
        <v>0</v>
      </c>
      <c r="BU55" s="269">
        <f t="shared" si="26"/>
        <v>0</v>
      </c>
      <c r="BV55" s="269">
        <f t="shared" si="26"/>
        <v>140</v>
      </c>
      <c r="BW55" s="269">
        <f t="shared" si="26"/>
        <v>0</v>
      </c>
      <c r="BX55" s="269">
        <f t="shared" si="26"/>
        <v>60</v>
      </c>
      <c r="BY55" s="235">
        <f t="shared" ref="BY55:BZ55" si="27">SUM(BY39:BY45)</f>
        <v>0</v>
      </c>
      <c r="BZ55" s="235">
        <f t="shared" si="27"/>
        <v>0</v>
      </c>
    </row>
    <row r="56" spans="1:78" ht="13.9" hidden="1" customHeight="1">
      <c r="A56" s="503" t="s">
        <v>74</v>
      </c>
      <c r="B56" s="504"/>
      <c r="C56" s="269">
        <f>C57</f>
        <v>43</v>
      </c>
      <c r="D56" s="374">
        <f>C56</f>
        <v>43</v>
      </c>
      <c r="E56" s="374">
        <f t="shared" ref="E56:BP56" si="28">D56</f>
        <v>43</v>
      </c>
      <c r="F56" s="374">
        <f t="shared" si="28"/>
        <v>43</v>
      </c>
      <c r="G56" s="374">
        <f t="shared" si="28"/>
        <v>43</v>
      </c>
      <c r="H56" s="374">
        <f t="shared" si="28"/>
        <v>43</v>
      </c>
      <c r="I56" s="374">
        <f t="shared" si="28"/>
        <v>43</v>
      </c>
      <c r="J56" s="374">
        <f t="shared" si="28"/>
        <v>43</v>
      </c>
      <c r="K56" s="374">
        <f t="shared" si="28"/>
        <v>43</v>
      </c>
      <c r="L56" s="374">
        <f t="shared" si="28"/>
        <v>43</v>
      </c>
      <c r="M56" s="374">
        <f t="shared" si="28"/>
        <v>43</v>
      </c>
      <c r="N56" s="374">
        <f t="shared" si="28"/>
        <v>43</v>
      </c>
      <c r="O56" s="374">
        <f t="shared" si="28"/>
        <v>43</v>
      </c>
      <c r="P56" s="374">
        <f t="shared" si="28"/>
        <v>43</v>
      </c>
      <c r="Q56" s="374">
        <f t="shared" si="28"/>
        <v>43</v>
      </c>
      <c r="R56" s="374">
        <f t="shared" si="28"/>
        <v>43</v>
      </c>
      <c r="S56" s="374">
        <f t="shared" si="28"/>
        <v>43</v>
      </c>
      <c r="T56" s="374">
        <f t="shared" si="28"/>
        <v>43</v>
      </c>
      <c r="U56" s="374">
        <f t="shared" si="28"/>
        <v>43</v>
      </c>
      <c r="V56" s="374">
        <f t="shared" si="28"/>
        <v>43</v>
      </c>
      <c r="W56" s="374">
        <f t="shared" si="28"/>
        <v>43</v>
      </c>
      <c r="X56" s="374">
        <f t="shared" si="28"/>
        <v>43</v>
      </c>
      <c r="Y56" s="374">
        <f t="shared" si="28"/>
        <v>43</v>
      </c>
      <c r="Z56" s="374">
        <f t="shared" si="28"/>
        <v>43</v>
      </c>
      <c r="AA56" s="374">
        <f t="shared" si="28"/>
        <v>43</v>
      </c>
      <c r="AB56" s="374">
        <f t="shared" si="28"/>
        <v>43</v>
      </c>
      <c r="AC56" s="374">
        <f t="shared" si="28"/>
        <v>43</v>
      </c>
      <c r="AD56" s="374">
        <f t="shared" si="28"/>
        <v>43</v>
      </c>
      <c r="AE56" s="374">
        <f t="shared" si="28"/>
        <v>43</v>
      </c>
      <c r="AF56" s="374">
        <f t="shared" si="28"/>
        <v>43</v>
      </c>
      <c r="AG56" s="374">
        <f t="shared" si="28"/>
        <v>43</v>
      </c>
      <c r="AH56" s="374">
        <f t="shared" si="28"/>
        <v>43</v>
      </c>
      <c r="AI56" s="374">
        <f t="shared" si="28"/>
        <v>43</v>
      </c>
      <c r="AJ56" s="374">
        <f t="shared" si="28"/>
        <v>43</v>
      </c>
      <c r="AK56" s="374">
        <f t="shared" si="28"/>
        <v>43</v>
      </c>
      <c r="AL56" s="374">
        <f t="shared" si="28"/>
        <v>43</v>
      </c>
      <c r="AM56" s="374">
        <f t="shared" si="28"/>
        <v>43</v>
      </c>
      <c r="AN56" s="374">
        <f t="shared" si="28"/>
        <v>43</v>
      </c>
      <c r="AO56" s="374">
        <f t="shared" si="28"/>
        <v>43</v>
      </c>
      <c r="AP56" s="374">
        <f t="shared" si="28"/>
        <v>43</v>
      </c>
      <c r="AQ56" s="374">
        <f t="shared" si="28"/>
        <v>43</v>
      </c>
      <c r="AR56" s="374">
        <f t="shared" si="28"/>
        <v>43</v>
      </c>
      <c r="AS56" s="374">
        <f t="shared" si="28"/>
        <v>43</v>
      </c>
      <c r="AT56" s="374">
        <f t="shared" si="28"/>
        <v>43</v>
      </c>
      <c r="AU56" s="374">
        <f t="shared" si="28"/>
        <v>43</v>
      </c>
      <c r="AV56" s="374">
        <f t="shared" si="28"/>
        <v>43</v>
      </c>
      <c r="AW56" s="374">
        <f t="shared" si="28"/>
        <v>43</v>
      </c>
      <c r="AX56" s="374">
        <f t="shared" si="28"/>
        <v>43</v>
      </c>
      <c r="AY56" s="374">
        <f t="shared" si="28"/>
        <v>43</v>
      </c>
      <c r="AZ56" s="374">
        <f t="shared" si="28"/>
        <v>43</v>
      </c>
      <c r="BA56" s="374">
        <f t="shared" si="28"/>
        <v>43</v>
      </c>
      <c r="BB56" s="374">
        <f t="shared" si="28"/>
        <v>43</v>
      </c>
      <c r="BC56" s="374">
        <f t="shared" si="28"/>
        <v>43</v>
      </c>
      <c r="BD56" s="374">
        <f t="shared" si="28"/>
        <v>43</v>
      </c>
      <c r="BE56" s="374">
        <f t="shared" si="28"/>
        <v>43</v>
      </c>
      <c r="BF56" s="374">
        <f t="shared" si="28"/>
        <v>43</v>
      </c>
      <c r="BG56" s="374">
        <f t="shared" si="28"/>
        <v>43</v>
      </c>
      <c r="BH56" s="374">
        <f t="shared" si="28"/>
        <v>43</v>
      </c>
      <c r="BI56" s="374">
        <f t="shared" si="28"/>
        <v>43</v>
      </c>
      <c r="BJ56" s="374">
        <f t="shared" si="28"/>
        <v>43</v>
      </c>
      <c r="BK56" s="374">
        <f t="shared" si="28"/>
        <v>43</v>
      </c>
      <c r="BL56" s="374">
        <f t="shared" si="28"/>
        <v>43</v>
      </c>
      <c r="BM56" s="374">
        <f t="shared" si="28"/>
        <v>43</v>
      </c>
      <c r="BN56" s="374">
        <f t="shared" si="28"/>
        <v>43</v>
      </c>
      <c r="BO56" s="374">
        <f t="shared" si="28"/>
        <v>43</v>
      </c>
      <c r="BP56" s="374">
        <f t="shared" si="28"/>
        <v>43</v>
      </c>
      <c r="BQ56" s="374">
        <f t="shared" ref="BQ56:BZ56" si="29">BP56</f>
        <v>43</v>
      </c>
      <c r="BR56" s="374">
        <f t="shared" si="29"/>
        <v>43</v>
      </c>
      <c r="BS56" s="374">
        <f t="shared" si="29"/>
        <v>43</v>
      </c>
      <c r="BT56" s="374">
        <f t="shared" si="29"/>
        <v>43</v>
      </c>
      <c r="BU56" s="374">
        <f t="shared" si="29"/>
        <v>43</v>
      </c>
      <c r="BV56" s="374">
        <f t="shared" si="29"/>
        <v>43</v>
      </c>
      <c r="BW56" s="374">
        <f t="shared" si="29"/>
        <v>43</v>
      </c>
      <c r="BX56" s="374">
        <f t="shared" si="29"/>
        <v>43</v>
      </c>
      <c r="BY56" s="245">
        <f t="shared" si="29"/>
        <v>43</v>
      </c>
      <c r="BZ56" s="245">
        <f t="shared" si="29"/>
        <v>43</v>
      </c>
    </row>
    <row r="57" spans="1:78" ht="21" hidden="1" customHeight="1" thickBot="1">
      <c r="A57" s="505" t="s">
        <v>138</v>
      </c>
      <c r="B57" s="506"/>
      <c r="C57" s="343">
        <f>VLOOKUP(B4,Общее_количество_учащихся,3,FALSE)</f>
        <v>43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246"/>
      <c r="BZ57" s="246"/>
    </row>
    <row r="58" spans="1:78" ht="14.45" hidden="1" customHeight="1" thickTop="1">
      <c r="A58" s="498" t="s">
        <v>75</v>
      </c>
      <c r="B58" s="499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30">H55*H56/1000</f>
        <v>0</v>
      </c>
      <c r="I58" s="376">
        <f t="shared" si="30"/>
        <v>0</v>
      </c>
      <c r="J58" s="377">
        <f t="shared" si="30"/>
        <v>0</v>
      </c>
      <c r="K58" s="377">
        <f>K55*K56</f>
        <v>43</v>
      </c>
      <c r="L58" s="377">
        <f>L55*L56/1000</f>
        <v>0.30099999999999999</v>
      </c>
      <c r="M58" s="377">
        <f t="shared" si="30"/>
        <v>0.38700000000000001</v>
      </c>
      <c r="N58" s="377">
        <f t="shared" si="30"/>
        <v>0.24079999999999999</v>
      </c>
      <c r="O58" s="377">
        <f t="shared" si="30"/>
        <v>0.55900000000000005</v>
      </c>
      <c r="P58" s="377">
        <f t="shared" si="30"/>
        <v>0</v>
      </c>
      <c r="Q58" s="377">
        <f>Q55*Q56</f>
        <v>0</v>
      </c>
      <c r="R58" s="377">
        <f t="shared" si="30"/>
        <v>0</v>
      </c>
      <c r="S58" s="377">
        <f>S55*S56</f>
        <v>0</v>
      </c>
      <c r="T58" s="377">
        <f t="shared" si="30"/>
        <v>0</v>
      </c>
      <c r="U58" s="377">
        <f t="shared" si="30"/>
        <v>1.9350000000000001</v>
      </c>
      <c r="V58" s="377">
        <f t="shared" si="30"/>
        <v>0.43</v>
      </c>
      <c r="W58" s="377">
        <f t="shared" si="30"/>
        <v>0</v>
      </c>
      <c r="X58" s="377">
        <f t="shared" si="30"/>
        <v>0.43</v>
      </c>
      <c r="Y58" s="377">
        <f t="shared" si="30"/>
        <v>0</v>
      </c>
      <c r="Z58" s="377">
        <f t="shared" si="30"/>
        <v>0</v>
      </c>
      <c r="AA58" s="377">
        <f t="shared" si="30"/>
        <v>0</v>
      </c>
      <c r="AB58" s="377">
        <f t="shared" si="30"/>
        <v>0</v>
      </c>
      <c r="AC58" s="377">
        <f t="shared" si="30"/>
        <v>0</v>
      </c>
      <c r="AD58" s="377">
        <f t="shared" si="30"/>
        <v>0</v>
      </c>
      <c r="AE58" s="377">
        <f t="shared" si="30"/>
        <v>0</v>
      </c>
      <c r="AF58" s="377">
        <f t="shared" si="30"/>
        <v>0</v>
      </c>
      <c r="AG58" s="377">
        <f t="shared" si="30"/>
        <v>0</v>
      </c>
      <c r="AH58" s="377">
        <f t="shared" si="30"/>
        <v>0</v>
      </c>
      <c r="AI58" s="377">
        <f t="shared" si="30"/>
        <v>0</v>
      </c>
      <c r="AJ58" s="377">
        <f t="shared" si="30"/>
        <v>0</v>
      </c>
      <c r="AK58" s="377">
        <f t="shared" si="30"/>
        <v>0</v>
      </c>
      <c r="AL58" s="377">
        <f t="shared" si="30"/>
        <v>0</v>
      </c>
      <c r="AM58" s="377">
        <f t="shared" si="30"/>
        <v>0</v>
      </c>
      <c r="AN58" s="377">
        <f t="shared" si="30"/>
        <v>1.29</v>
      </c>
      <c r="AO58" s="377">
        <f t="shared" si="30"/>
        <v>0.34399999999999997</v>
      </c>
      <c r="AP58" s="377">
        <f t="shared" si="30"/>
        <v>0</v>
      </c>
      <c r="AQ58" s="377">
        <f t="shared" si="30"/>
        <v>0</v>
      </c>
      <c r="AR58" s="377">
        <f t="shared" si="30"/>
        <v>0</v>
      </c>
      <c r="AS58" s="377">
        <f t="shared" si="30"/>
        <v>0</v>
      </c>
      <c r="AT58" s="377">
        <f t="shared" si="30"/>
        <v>0</v>
      </c>
      <c r="AU58" s="377">
        <f t="shared" si="30"/>
        <v>0</v>
      </c>
      <c r="AV58" s="377">
        <f t="shared" si="30"/>
        <v>0</v>
      </c>
      <c r="AW58" s="377">
        <f t="shared" si="30"/>
        <v>0</v>
      </c>
      <c r="AX58" s="377">
        <f t="shared" si="30"/>
        <v>0</v>
      </c>
      <c r="AY58" s="377">
        <f t="shared" si="30"/>
        <v>0</v>
      </c>
      <c r="AZ58" s="377">
        <f t="shared" si="30"/>
        <v>0</v>
      </c>
      <c r="BA58" s="377">
        <f t="shared" si="30"/>
        <v>1.591</v>
      </c>
      <c r="BB58" s="377">
        <f t="shared" si="30"/>
        <v>0</v>
      </c>
      <c r="BC58" s="377">
        <f t="shared" si="30"/>
        <v>0</v>
      </c>
      <c r="BD58" s="377">
        <f t="shared" si="30"/>
        <v>0</v>
      </c>
      <c r="BE58" s="377">
        <f t="shared" si="30"/>
        <v>0</v>
      </c>
      <c r="BF58" s="377">
        <f t="shared" si="30"/>
        <v>0</v>
      </c>
      <c r="BG58" s="377">
        <f t="shared" si="30"/>
        <v>4.2999999999999997E-2</v>
      </c>
      <c r="BH58" s="377">
        <f>BH55*BH56</f>
        <v>0</v>
      </c>
      <c r="BI58" s="377">
        <f t="shared" si="30"/>
        <v>1.29</v>
      </c>
      <c r="BJ58" s="377">
        <f t="shared" si="30"/>
        <v>1.72</v>
      </c>
      <c r="BK58" s="377">
        <f t="shared" si="30"/>
        <v>0.73099999999999998</v>
      </c>
      <c r="BL58" s="377">
        <f t="shared" si="30"/>
        <v>0.77400000000000002</v>
      </c>
      <c r="BM58" s="377">
        <f t="shared" si="30"/>
        <v>0</v>
      </c>
      <c r="BN58" s="377">
        <f t="shared" si="30"/>
        <v>0</v>
      </c>
      <c r="BO58" s="377">
        <f t="shared" si="30"/>
        <v>0.64500000000000002</v>
      </c>
      <c r="BP58" s="377">
        <f t="shared" si="30"/>
        <v>0</v>
      </c>
      <c r="BQ58" s="377">
        <f t="shared" si="30"/>
        <v>0</v>
      </c>
      <c r="BR58" s="377">
        <f t="shared" si="30"/>
        <v>0</v>
      </c>
      <c r="BS58" s="377">
        <f t="shared" si="30"/>
        <v>0</v>
      </c>
      <c r="BT58" s="377">
        <f t="shared" ref="BT58:BZ58" si="31">BT55*BT56/1000</f>
        <v>0</v>
      </c>
      <c r="BU58" s="377">
        <f t="shared" si="31"/>
        <v>0</v>
      </c>
      <c r="BV58" s="377">
        <f t="shared" si="31"/>
        <v>6.02</v>
      </c>
      <c r="BW58" s="377">
        <f t="shared" si="31"/>
        <v>0</v>
      </c>
      <c r="BX58" s="377">
        <f t="shared" si="31"/>
        <v>2.58</v>
      </c>
      <c r="BY58" s="248">
        <f t="shared" si="31"/>
        <v>0</v>
      </c>
      <c r="BZ58" s="248">
        <f t="shared" si="31"/>
        <v>0</v>
      </c>
    </row>
    <row r="59" spans="1:78" ht="13.9" hidden="1" customHeight="1">
      <c r="A59" s="498" t="s">
        <v>64</v>
      </c>
      <c r="B59" s="499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240">
        <f>ССЫЛКИ!BW3</f>
        <v>210</v>
      </c>
      <c r="BZ59" s="240">
        <f>ССЫЛКИ!BX3</f>
        <v>8</v>
      </c>
    </row>
    <row r="60" spans="1:78" ht="13.9" hidden="1" customHeight="1">
      <c r="A60" s="498" t="s">
        <v>76</v>
      </c>
      <c r="B60" s="499"/>
      <c r="C60" s="378">
        <f>SUM(D60:BZ60)</f>
        <v>2623</v>
      </c>
      <c r="D60" s="371">
        <f>D58*D59</f>
        <v>0</v>
      </c>
      <c r="E60" s="371">
        <f t="shared" ref="E60:BP60" si="32">E58*E59</f>
        <v>0</v>
      </c>
      <c r="F60" s="368">
        <f>F58*F59</f>
        <v>0</v>
      </c>
      <c r="G60" s="368">
        <f t="shared" si="32"/>
        <v>0</v>
      </c>
      <c r="H60" s="368">
        <f t="shared" si="32"/>
        <v>0</v>
      </c>
      <c r="I60" s="368">
        <f t="shared" si="32"/>
        <v>0</v>
      </c>
      <c r="J60" s="368">
        <f t="shared" si="32"/>
        <v>0</v>
      </c>
      <c r="K60" s="379">
        <f t="shared" si="32"/>
        <v>903</v>
      </c>
      <c r="L60" s="379">
        <f t="shared" si="32"/>
        <v>42.14</v>
      </c>
      <c r="M60" s="379">
        <f t="shared" si="32"/>
        <v>21.672000000000001</v>
      </c>
      <c r="N60" s="379">
        <f t="shared" si="32"/>
        <v>2.4079999999999999</v>
      </c>
      <c r="O60" s="379">
        <f t="shared" si="32"/>
        <v>134.16000000000003</v>
      </c>
      <c r="P60" s="379">
        <f t="shared" si="32"/>
        <v>0</v>
      </c>
      <c r="Q60" s="379">
        <f t="shared" si="32"/>
        <v>0</v>
      </c>
      <c r="R60" s="379">
        <f t="shared" si="32"/>
        <v>0</v>
      </c>
      <c r="S60" s="379">
        <f t="shared" si="32"/>
        <v>0</v>
      </c>
      <c r="T60" s="379">
        <f t="shared" si="32"/>
        <v>0</v>
      </c>
      <c r="U60" s="379">
        <f t="shared" si="32"/>
        <v>212.85</v>
      </c>
      <c r="V60" s="379">
        <f t="shared" si="32"/>
        <v>55.9</v>
      </c>
      <c r="W60" s="379">
        <f t="shared" si="32"/>
        <v>0</v>
      </c>
      <c r="X60" s="379">
        <f t="shared" si="32"/>
        <v>64.5</v>
      </c>
      <c r="Y60" s="379">
        <f t="shared" si="32"/>
        <v>0</v>
      </c>
      <c r="Z60" s="379">
        <f t="shared" si="32"/>
        <v>0</v>
      </c>
      <c r="AA60" s="379">
        <f t="shared" si="32"/>
        <v>0</v>
      </c>
      <c r="AB60" s="379">
        <f t="shared" si="32"/>
        <v>0</v>
      </c>
      <c r="AC60" s="379">
        <f t="shared" si="32"/>
        <v>0</v>
      </c>
      <c r="AD60" s="379">
        <f t="shared" si="32"/>
        <v>0</v>
      </c>
      <c r="AE60" s="379">
        <f t="shared" si="32"/>
        <v>0</v>
      </c>
      <c r="AF60" s="379">
        <f t="shared" si="32"/>
        <v>0</v>
      </c>
      <c r="AG60" s="379">
        <f t="shared" si="32"/>
        <v>0</v>
      </c>
      <c r="AH60" s="379">
        <f t="shared" si="32"/>
        <v>0</v>
      </c>
      <c r="AI60" s="379">
        <f t="shared" si="32"/>
        <v>0</v>
      </c>
      <c r="AJ60" s="379">
        <f t="shared" si="32"/>
        <v>0</v>
      </c>
      <c r="AK60" s="379">
        <f t="shared" si="32"/>
        <v>0</v>
      </c>
      <c r="AL60" s="379">
        <f t="shared" si="32"/>
        <v>0</v>
      </c>
      <c r="AM60" s="379">
        <f t="shared" si="32"/>
        <v>0</v>
      </c>
      <c r="AN60" s="379">
        <f t="shared" si="32"/>
        <v>77.400000000000006</v>
      </c>
      <c r="AO60" s="379">
        <f t="shared" si="32"/>
        <v>17.2</v>
      </c>
      <c r="AP60" s="379">
        <f t="shared" si="32"/>
        <v>0</v>
      </c>
      <c r="AQ60" s="379">
        <f t="shared" si="32"/>
        <v>0</v>
      </c>
      <c r="AR60" s="379">
        <f t="shared" si="32"/>
        <v>0</v>
      </c>
      <c r="AS60" s="379">
        <f t="shared" si="32"/>
        <v>0</v>
      </c>
      <c r="AT60" s="379">
        <f t="shared" si="32"/>
        <v>0</v>
      </c>
      <c r="AU60" s="379">
        <f t="shared" si="32"/>
        <v>0</v>
      </c>
      <c r="AV60" s="379">
        <f t="shared" si="32"/>
        <v>0</v>
      </c>
      <c r="AW60" s="379">
        <f t="shared" si="32"/>
        <v>0</v>
      </c>
      <c r="AX60" s="379">
        <f t="shared" si="32"/>
        <v>0</v>
      </c>
      <c r="AY60" s="379">
        <f t="shared" si="32"/>
        <v>0</v>
      </c>
      <c r="AZ60" s="379">
        <f t="shared" si="32"/>
        <v>0</v>
      </c>
      <c r="BA60" s="379">
        <f t="shared" si="32"/>
        <v>286.38</v>
      </c>
      <c r="BB60" s="379">
        <f t="shared" si="32"/>
        <v>0</v>
      </c>
      <c r="BC60" s="379">
        <f t="shared" si="32"/>
        <v>0</v>
      </c>
      <c r="BD60" s="379">
        <f t="shared" si="32"/>
        <v>0</v>
      </c>
      <c r="BE60" s="379">
        <f t="shared" si="32"/>
        <v>0</v>
      </c>
      <c r="BF60" s="379">
        <f t="shared" si="32"/>
        <v>0</v>
      </c>
      <c r="BG60" s="379">
        <f t="shared" si="32"/>
        <v>12.899999999999999</v>
      </c>
      <c r="BH60" s="379">
        <f t="shared" si="32"/>
        <v>0</v>
      </c>
      <c r="BI60" s="379">
        <f t="shared" si="32"/>
        <v>27.09</v>
      </c>
      <c r="BJ60" s="379">
        <f t="shared" si="32"/>
        <v>60.199999999999996</v>
      </c>
      <c r="BK60" s="379">
        <f t="shared" si="32"/>
        <v>16.082000000000001</v>
      </c>
      <c r="BL60" s="379">
        <f t="shared" si="32"/>
        <v>24.768000000000001</v>
      </c>
      <c r="BM60" s="379">
        <f t="shared" si="32"/>
        <v>0</v>
      </c>
      <c r="BN60" s="379">
        <f t="shared" si="32"/>
        <v>0</v>
      </c>
      <c r="BO60" s="379">
        <f t="shared" si="32"/>
        <v>19.350000000000001</v>
      </c>
      <c r="BP60" s="379">
        <f t="shared" si="32"/>
        <v>0</v>
      </c>
      <c r="BQ60" s="379">
        <f t="shared" ref="BQ60:BW60" si="33">BQ58*BQ59</f>
        <v>0</v>
      </c>
      <c r="BR60" s="379">
        <f t="shared" si="33"/>
        <v>0</v>
      </c>
      <c r="BS60" s="379">
        <f t="shared" si="33"/>
        <v>0</v>
      </c>
      <c r="BT60" s="379">
        <f t="shared" si="33"/>
        <v>0</v>
      </c>
      <c r="BU60" s="379">
        <f t="shared" si="33"/>
        <v>0</v>
      </c>
      <c r="BV60" s="379">
        <f>BV58*BV59</f>
        <v>541.79999999999995</v>
      </c>
      <c r="BW60" s="379">
        <f t="shared" si="33"/>
        <v>0</v>
      </c>
      <c r="BX60" s="379">
        <f>BX58*BX59</f>
        <v>103.2</v>
      </c>
      <c r="BY60" s="251">
        <f t="shared" ref="BY60:BZ60" si="34">BY58*BY59</f>
        <v>0</v>
      </c>
      <c r="BZ60" s="251">
        <f t="shared" si="34"/>
        <v>0</v>
      </c>
    </row>
    <row r="61" spans="1:78" ht="13.9" hidden="1" customHeight="1">
      <c r="A61" s="498" t="s">
        <v>77</v>
      </c>
      <c r="B61" s="500"/>
      <c r="C61" s="380">
        <f>C60/C57</f>
        <v>61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8" ht="15.75" customHeight="1">
      <c r="A62" s="1"/>
      <c r="B62" s="1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A15:B15"/>
    <mergeCell ref="A17:B17"/>
    <mergeCell ref="A8:B8"/>
    <mergeCell ref="A9:B9"/>
    <mergeCell ref="A22:B22"/>
    <mergeCell ref="A33:B33"/>
    <mergeCell ref="A34:B34"/>
    <mergeCell ref="A28:B28"/>
    <mergeCell ref="A29:B29"/>
    <mergeCell ref="A30:B30"/>
    <mergeCell ref="A31:B31"/>
    <mergeCell ref="A32:B32"/>
    <mergeCell ref="M5:S5"/>
    <mergeCell ref="A18:B18"/>
    <mergeCell ref="A19:B19"/>
    <mergeCell ref="A20:B20"/>
    <mergeCell ref="A21:B21"/>
    <mergeCell ref="A10:B10"/>
    <mergeCell ref="A11:B11"/>
    <mergeCell ref="A12:B12"/>
    <mergeCell ref="A14:B14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1"/>
  <sheetViews>
    <sheetView topLeftCell="A12" zoomScale="80" zoomScaleNormal="80" workbookViewId="0">
      <selection activeCell="AN67" sqref="AN67"/>
    </sheetView>
  </sheetViews>
  <sheetFormatPr defaultColWidth="12.625" defaultRowHeight="15" customHeight="1"/>
  <cols>
    <col min="1" max="1" width="3.25" style="280" customWidth="1"/>
    <col min="2" max="2" width="24.75" style="280" customWidth="1"/>
    <col min="3" max="3" width="7.375" style="280" bestFit="1" customWidth="1"/>
    <col min="4" max="6" width="7.375" style="280" hidden="1" customWidth="1"/>
    <col min="7" max="7" width="6.375" style="280" hidden="1" customWidth="1"/>
    <col min="8" max="9" width="8.375" style="280" hidden="1" customWidth="1"/>
    <col min="10" max="10" width="7.375" style="280" hidden="1" customWidth="1"/>
    <col min="11" max="11" width="8.625" style="280" bestFit="1" customWidth="1"/>
    <col min="12" max="12" width="8.375" style="280" bestFit="1" customWidth="1"/>
    <col min="13" max="14" width="7.375" style="280" bestFit="1" customWidth="1"/>
    <col min="15" max="15" width="8.375" style="280" hidden="1" customWidth="1"/>
    <col min="16" max="16" width="8.375" style="280" bestFit="1" customWidth="1"/>
    <col min="17" max="17" width="6.375" style="280" hidden="1" customWidth="1"/>
    <col min="18" max="18" width="8.375" style="280" hidden="1" customWidth="1"/>
    <col min="19" max="19" width="7.375" style="280" hidden="1" customWidth="1"/>
    <col min="20" max="24" width="8.375" style="280" hidden="1" customWidth="1"/>
    <col min="25" max="25" width="7.375" style="280" hidden="1" customWidth="1"/>
    <col min="26" max="26" width="8.375" style="280" hidden="1" customWidth="1"/>
    <col min="27" max="28" width="7.375" style="280" hidden="1" customWidth="1"/>
    <col min="29" max="29" width="8.375" style="280" hidden="1" customWidth="1"/>
    <col min="30" max="33" width="7.375" style="280" hidden="1" customWidth="1"/>
    <col min="34" max="34" width="7.375" style="280" bestFit="1" customWidth="1"/>
    <col min="35" max="39" width="7.375" style="280" hidden="1" customWidth="1"/>
    <col min="40" max="40" width="7.375" style="280" bestFit="1" customWidth="1"/>
    <col min="41" max="41" width="7.375" style="280" hidden="1" customWidth="1"/>
    <col min="42" max="43" width="8.375" style="280" hidden="1" customWidth="1"/>
    <col min="44" max="44" width="8.625" style="280" bestFit="1" customWidth="1"/>
    <col min="45" max="45" width="7.375" style="280" hidden="1" customWidth="1"/>
    <col min="46" max="46" width="8.375" style="280" bestFit="1" customWidth="1"/>
    <col min="47" max="47" width="7.375" style="280" hidden="1" customWidth="1"/>
    <col min="48" max="48" width="7.75" style="280" bestFit="1" customWidth="1"/>
    <col min="49" max="49" width="8.375" style="280" customWidth="1"/>
    <col min="50" max="50" width="8.375" style="280" hidden="1" customWidth="1"/>
    <col min="51" max="51" width="8.375" style="280" customWidth="1"/>
    <col min="52" max="59" width="8.375" style="280" hidden="1" customWidth="1"/>
    <col min="60" max="64" width="7.375" style="280" hidden="1" customWidth="1"/>
    <col min="65" max="66" width="8.375" style="280" hidden="1" customWidth="1"/>
    <col min="67" max="67" width="7.375" style="280" hidden="1" customWidth="1"/>
    <col min="68" max="68" width="6.375" style="280" hidden="1" customWidth="1"/>
    <col min="69" max="72" width="8.375" style="280" hidden="1" customWidth="1"/>
    <col min="73" max="73" width="8.375" style="280" bestFit="1" customWidth="1"/>
    <col min="74" max="74" width="7.375" style="280" hidden="1" customWidth="1"/>
    <col min="75" max="75" width="8.625" style="280" bestFit="1" customWidth="1"/>
    <col min="76" max="76" width="7.75" style="280" customWidth="1"/>
    <col min="77" max="77" width="8.375" style="280" hidden="1" customWidth="1"/>
    <col min="78" max="78" width="6.375" style="280" hidden="1" customWidth="1"/>
    <col min="79" max="79" width="7.625" style="280" hidden="1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13</v>
      </c>
      <c r="C4" s="566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4" customHeight="1">
      <c r="B5" s="289" t="s">
        <v>395</v>
      </c>
      <c r="C5" s="36"/>
      <c r="D5" s="36"/>
      <c r="E5" s="36"/>
      <c r="F5" s="36"/>
      <c r="G5" s="36"/>
      <c r="H5" s="36"/>
      <c r="I5" s="36"/>
      <c r="J5" s="36"/>
      <c r="K5" s="616" t="str">
        <f>VLOOKUP(B4,Общее_количество_учащихся,2,FALSE)</f>
        <v>Суббота</v>
      </c>
      <c r="L5" s="542"/>
      <c r="M5" s="542"/>
      <c r="N5" s="542"/>
      <c r="O5" s="542"/>
      <c r="P5" s="542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551" t="s">
        <v>68</v>
      </c>
      <c r="B6" s="537"/>
      <c r="C6" s="40"/>
      <c r="D6" s="547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151.15" customHeight="1">
      <c r="A7" s="538"/>
      <c r="B7" s="53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44" t="s">
        <v>392</v>
      </c>
      <c r="B8" s="535"/>
      <c r="C8" s="41"/>
      <c r="D8" s="41"/>
      <c r="E8" s="41"/>
      <c r="F8" s="41"/>
      <c r="G8" s="41"/>
      <c r="H8" s="41"/>
      <c r="I8" s="41"/>
      <c r="J8" s="41"/>
      <c r="K8" s="41"/>
      <c r="L8" s="41">
        <v>1.35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9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544" t="s">
        <v>393</v>
      </c>
      <c r="B9" s="535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44" t="s">
        <v>363</v>
      </c>
      <c r="B10" s="535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10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544" t="s">
        <v>362</v>
      </c>
      <c r="B11" s="53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544" t="s">
        <v>373</v>
      </c>
      <c r="B12" s="535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557"/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57"/>
      <c r="B14" s="535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557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1.35</v>
      </c>
      <c r="M16" s="41">
        <f t="shared" si="0"/>
        <v>10</v>
      </c>
      <c r="N16" s="41">
        <f t="shared" si="0"/>
        <v>0.1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9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559" t="s">
        <v>74</v>
      </c>
      <c r="B17" s="535"/>
      <c r="C17" s="42">
        <f>C18</f>
        <v>104</v>
      </c>
      <c r="D17" s="42">
        <f t="shared" ref="D17:BO17" si="1">C17</f>
        <v>104</v>
      </c>
      <c r="E17" s="42">
        <f t="shared" si="1"/>
        <v>104</v>
      </c>
      <c r="F17" s="42">
        <f t="shared" si="1"/>
        <v>104</v>
      </c>
      <c r="G17" s="42">
        <f t="shared" si="1"/>
        <v>104</v>
      </c>
      <c r="H17" s="42">
        <f t="shared" si="1"/>
        <v>104</v>
      </c>
      <c r="I17" s="42">
        <f t="shared" si="1"/>
        <v>104</v>
      </c>
      <c r="J17" s="42">
        <f t="shared" si="1"/>
        <v>104</v>
      </c>
      <c r="K17" s="42">
        <f t="shared" si="1"/>
        <v>104</v>
      </c>
      <c r="L17" s="42">
        <f t="shared" si="1"/>
        <v>104</v>
      </c>
      <c r="M17" s="42">
        <f t="shared" si="1"/>
        <v>104</v>
      </c>
      <c r="N17" s="42">
        <f t="shared" si="1"/>
        <v>104</v>
      </c>
      <c r="O17" s="42">
        <f t="shared" si="1"/>
        <v>104</v>
      </c>
      <c r="P17" s="42">
        <f t="shared" si="1"/>
        <v>104</v>
      </c>
      <c r="Q17" s="42">
        <f t="shared" si="1"/>
        <v>104</v>
      </c>
      <c r="R17" s="42">
        <f t="shared" si="1"/>
        <v>104</v>
      </c>
      <c r="S17" s="42">
        <f t="shared" si="1"/>
        <v>104</v>
      </c>
      <c r="T17" s="42">
        <f t="shared" si="1"/>
        <v>104</v>
      </c>
      <c r="U17" s="42">
        <f t="shared" si="1"/>
        <v>104</v>
      </c>
      <c r="V17" s="42">
        <f t="shared" si="1"/>
        <v>104</v>
      </c>
      <c r="W17" s="42">
        <f t="shared" si="1"/>
        <v>104</v>
      </c>
      <c r="X17" s="42">
        <f t="shared" si="1"/>
        <v>104</v>
      </c>
      <c r="Y17" s="42">
        <f t="shared" si="1"/>
        <v>104</v>
      </c>
      <c r="Z17" s="42">
        <f t="shared" si="1"/>
        <v>104</v>
      </c>
      <c r="AA17" s="42">
        <f t="shared" si="1"/>
        <v>104</v>
      </c>
      <c r="AB17" s="42">
        <f t="shared" si="1"/>
        <v>104</v>
      </c>
      <c r="AC17" s="42">
        <f t="shared" si="1"/>
        <v>104</v>
      </c>
      <c r="AD17" s="42">
        <f t="shared" si="1"/>
        <v>104</v>
      </c>
      <c r="AE17" s="42">
        <f t="shared" si="1"/>
        <v>104</v>
      </c>
      <c r="AF17" s="42">
        <f t="shared" si="1"/>
        <v>104</v>
      </c>
      <c r="AG17" s="42">
        <f t="shared" si="1"/>
        <v>104</v>
      </c>
      <c r="AH17" s="42">
        <f t="shared" si="1"/>
        <v>104</v>
      </c>
      <c r="AI17" s="42">
        <f t="shared" si="1"/>
        <v>104</v>
      </c>
      <c r="AJ17" s="42">
        <f t="shared" si="1"/>
        <v>104</v>
      </c>
      <c r="AK17" s="42">
        <f t="shared" si="1"/>
        <v>104</v>
      </c>
      <c r="AL17" s="42">
        <f t="shared" si="1"/>
        <v>104</v>
      </c>
      <c r="AM17" s="42">
        <f t="shared" si="1"/>
        <v>104</v>
      </c>
      <c r="AN17" s="42">
        <f t="shared" si="1"/>
        <v>104</v>
      </c>
      <c r="AO17" s="42">
        <f t="shared" si="1"/>
        <v>104</v>
      </c>
      <c r="AP17" s="42">
        <f t="shared" si="1"/>
        <v>104</v>
      </c>
      <c r="AQ17" s="42">
        <f t="shared" si="1"/>
        <v>104</v>
      </c>
      <c r="AR17" s="42">
        <f t="shared" si="1"/>
        <v>104</v>
      </c>
      <c r="AS17" s="42">
        <f t="shared" si="1"/>
        <v>104</v>
      </c>
      <c r="AT17" s="42">
        <f t="shared" si="1"/>
        <v>104</v>
      </c>
      <c r="AU17" s="42">
        <f t="shared" si="1"/>
        <v>104</v>
      </c>
      <c r="AV17" s="42">
        <f t="shared" si="1"/>
        <v>104</v>
      </c>
      <c r="AW17" s="42">
        <f t="shared" si="1"/>
        <v>104</v>
      </c>
      <c r="AX17" s="42">
        <f t="shared" si="1"/>
        <v>104</v>
      </c>
      <c r="AY17" s="42">
        <f t="shared" si="1"/>
        <v>104</v>
      </c>
      <c r="AZ17" s="42">
        <f t="shared" si="1"/>
        <v>104</v>
      </c>
      <c r="BA17" s="42">
        <f t="shared" si="1"/>
        <v>104</v>
      </c>
      <c r="BB17" s="42">
        <f t="shared" si="1"/>
        <v>104</v>
      </c>
      <c r="BC17" s="42">
        <f t="shared" si="1"/>
        <v>104</v>
      </c>
      <c r="BD17" s="42">
        <f t="shared" si="1"/>
        <v>104</v>
      </c>
      <c r="BE17" s="42">
        <f t="shared" si="1"/>
        <v>104</v>
      </c>
      <c r="BF17" s="42">
        <f t="shared" si="1"/>
        <v>104</v>
      </c>
      <c r="BG17" s="42">
        <f t="shared" si="1"/>
        <v>104</v>
      </c>
      <c r="BH17" s="42">
        <f t="shared" si="1"/>
        <v>104</v>
      </c>
      <c r="BI17" s="42">
        <f t="shared" si="1"/>
        <v>104</v>
      </c>
      <c r="BJ17" s="42">
        <f t="shared" si="1"/>
        <v>104</v>
      </c>
      <c r="BK17" s="42">
        <f t="shared" si="1"/>
        <v>104</v>
      </c>
      <c r="BL17" s="42">
        <f t="shared" si="1"/>
        <v>104</v>
      </c>
      <c r="BM17" s="42">
        <f t="shared" si="1"/>
        <v>104</v>
      </c>
      <c r="BN17" s="42">
        <f t="shared" si="1"/>
        <v>104</v>
      </c>
      <c r="BO17" s="42">
        <f t="shared" si="1"/>
        <v>104</v>
      </c>
      <c r="BP17" s="42">
        <f t="shared" ref="BP17:BZ17" si="2">BO17</f>
        <v>104</v>
      </c>
      <c r="BQ17" s="42">
        <f t="shared" si="2"/>
        <v>104</v>
      </c>
      <c r="BR17" s="42">
        <f t="shared" si="2"/>
        <v>104</v>
      </c>
      <c r="BS17" s="42">
        <f t="shared" si="2"/>
        <v>104</v>
      </c>
      <c r="BT17" s="42">
        <f t="shared" si="2"/>
        <v>104</v>
      </c>
      <c r="BU17" s="42">
        <f t="shared" si="2"/>
        <v>104</v>
      </c>
      <c r="BV17" s="42">
        <f t="shared" si="2"/>
        <v>104</v>
      </c>
      <c r="BW17" s="42">
        <f t="shared" si="2"/>
        <v>104</v>
      </c>
      <c r="BX17" s="42">
        <f t="shared" si="2"/>
        <v>104</v>
      </c>
      <c r="BY17" s="42">
        <f t="shared" si="2"/>
        <v>104</v>
      </c>
      <c r="BZ17" s="42">
        <f t="shared" si="2"/>
        <v>104</v>
      </c>
    </row>
    <row r="18" spans="1:79" ht="20.25" thickBot="1">
      <c r="A18" s="545" t="s">
        <v>74</v>
      </c>
      <c r="B18" s="535"/>
      <c r="C18" s="333">
        <f>VLOOKUP(B4, завтрак_факт,3,FALSE)</f>
        <v>104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41"/>
      <c r="BZ18" s="41"/>
    </row>
    <row r="19" spans="1:79" ht="15.75" thickTop="1">
      <c r="A19" s="545" t="s">
        <v>75</v>
      </c>
      <c r="B19" s="535"/>
      <c r="C19" s="334"/>
      <c r="D19" s="122">
        <f t="shared" ref="D19:BY19" si="3">D16*D17/1000</f>
        <v>0</v>
      </c>
      <c r="E19" s="122">
        <f t="shared" si="3"/>
        <v>0</v>
      </c>
      <c r="F19" s="122">
        <f t="shared" si="3"/>
        <v>0</v>
      </c>
      <c r="G19" s="122">
        <f t="shared" si="3"/>
        <v>0</v>
      </c>
      <c r="H19" s="122">
        <f t="shared" si="3"/>
        <v>0</v>
      </c>
      <c r="I19" s="122">
        <f t="shared" si="3"/>
        <v>0</v>
      </c>
      <c r="J19" s="122">
        <f t="shared" si="3"/>
        <v>0</v>
      </c>
      <c r="K19" s="122">
        <f t="shared" si="3"/>
        <v>0</v>
      </c>
      <c r="L19" s="122">
        <f t="shared" si="3"/>
        <v>0.1404</v>
      </c>
      <c r="M19" s="122">
        <f t="shared" si="3"/>
        <v>1.04</v>
      </c>
      <c r="N19" s="122">
        <f t="shared" si="3"/>
        <v>1.04E-2</v>
      </c>
      <c r="O19" s="122">
        <f t="shared" si="3"/>
        <v>0</v>
      </c>
      <c r="P19" s="122">
        <f t="shared" si="3"/>
        <v>0.104</v>
      </c>
      <c r="Q19" s="122">
        <f t="shared" si="3"/>
        <v>0</v>
      </c>
      <c r="R19" s="122">
        <f t="shared" si="3"/>
        <v>0</v>
      </c>
      <c r="S19" s="122">
        <f t="shared" si="3"/>
        <v>0</v>
      </c>
      <c r="T19" s="122">
        <f t="shared" si="3"/>
        <v>0</v>
      </c>
      <c r="U19" s="122">
        <f t="shared" si="3"/>
        <v>0</v>
      </c>
      <c r="V19" s="122">
        <f t="shared" si="3"/>
        <v>0</v>
      </c>
      <c r="W19" s="122">
        <f t="shared" si="3"/>
        <v>0</v>
      </c>
      <c r="X19" s="122">
        <f t="shared" si="3"/>
        <v>0</v>
      </c>
      <c r="Y19" s="122">
        <f t="shared" si="3"/>
        <v>0</v>
      </c>
      <c r="Z19" s="122">
        <f t="shared" si="3"/>
        <v>0</v>
      </c>
      <c r="AA19" s="122">
        <f t="shared" si="3"/>
        <v>0</v>
      </c>
      <c r="AB19" s="122">
        <f t="shared" si="3"/>
        <v>0</v>
      </c>
      <c r="AC19" s="122">
        <f t="shared" si="3"/>
        <v>0</v>
      </c>
      <c r="AD19" s="122">
        <f t="shared" si="3"/>
        <v>0</v>
      </c>
      <c r="AE19" s="122">
        <f t="shared" si="3"/>
        <v>0</v>
      </c>
      <c r="AF19" s="122">
        <f t="shared" si="3"/>
        <v>0</v>
      </c>
      <c r="AG19" s="122">
        <f t="shared" si="3"/>
        <v>0</v>
      </c>
      <c r="AH19" s="122">
        <f t="shared" si="3"/>
        <v>0</v>
      </c>
      <c r="AI19" s="122">
        <f t="shared" si="3"/>
        <v>0</v>
      </c>
      <c r="AJ19" s="122">
        <f t="shared" si="3"/>
        <v>0</v>
      </c>
      <c r="AK19" s="122">
        <f t="shared" si="3"/>
        <v>0</v>
      </c>
      <c r="AL19" s="122">
        <f t="shared" si="3"/>
        <v>0</v>
      </c>
      <c r="AM19" s="122">
        <f t="shared" si="3"/>
        <v>0</v>
      </c>
      <c r="AN19" s="122">
        <f t="shared" si="3"/>
        <v>0</v>
      </c>
      <c r="AO19" s="122">
        <f t="shared" si="3"/>
        <v>0</v>
      </c>
      <c r="AP19" s="122">
        <f t="shared" si="3"/>
        <v>0</v>
      </c>
      <c r="AQ19" s="122">
        <f t="shared" si="3"/>
        <v>0</v>
      </c>
      <c r="AR19" s="122">
        <f t="shared" si="3"/>
        <v>0</v>
      </c>
      <c r="AS19" s="122">
        <f t="shared" si="3"/>
        <v>0</v>
      </c>
      <c r="AT19" s="122">
        <f t="shared" si="3"/>
        <v>0.41599999999999998</v>
      </c>
      <c r="AU19" s="122">
        <f t="shared" si="3"/>
        <v>0</v>
      </c>
      <c r="AV19" s="122">
        <f t="shared" si="3"/>
        <v>0</v>
      </c>
      <c r="AW19" s="122">
        <f t="shared" si="3"/>
        <v>0.93600000000000005</v>
      </c>
      <c r="AX19" s="122">
        <f t="shared" si="3"/>
        <v>0</v>
      </c>
      <c r="AY19" s="122">
        <f t="shared" si="3"/>
        <v>1.04</v>
      </c>
      <c r="AZ19" s="122">
        <f t="shared" si="3"/>
        <v>0</v>
      </c>
      <c r="BA19" s="122">
        <f t="shared" si="3"/>
        <v>0</v>
      </c>
      <c r="BB19" s="122">
        <f t="shared" si="3"/>
        <v>0</v>
      </c>
      <c r="BC19" s="122">
        <f t="shared" si="3"/>
        <v>0</v>
      </c>
      <c r="BD19" s="122">
        <f t="shared" si="3"/>
        <v>0</v>
      </c>
      <c r="BE19" s="122">
        <f t="shared" si="3"/>
        <v>0</v>
      </c>
      <c r="BF19" s="122">
        <f t="shared" si="3"/>
        <v>0</v>
      </c>
      <c r="BG19" s="122">
        <f t="shared" si="3"/>
        <v>0</v>
      </c>
      <c r="BH19" s="122">
        <f t="shared" si="3"/>
        <v>0</v>
      </c>
      <c r="BI19" s="122">
        <f t="shared" si="3"/>
        <v>0</v>
      </c>
      <c r="BJ19" s="122">
        <f t="shared" si="3"/>
        <v>0</v>
      </c>
      <c r="BK19" s="122">
        <f t="shared" si="3"/>
        <v>0</v>
      </c>
      <c r="BL19" s="122">
        <f t="shared" si="3"/>
        <v>0</v>
      </c>
      <c r="BM19" s="122">
        <f t="shared" si="3"/>
        <v>0</v>
      </c>
      <c r="BN19" s="122">
        <f t="shared" si="3"/>
        <v>0</v>
      </c>
      <c r="BO19" s="122">
        <f t="shared" si="3"/>
        <v>0</v>
      </c>
      <c r="BP19" s="122">
        <f t="shared" si="3"/>
        <v>0</v>
      </c>
      <c r="BQ19" s="122">
        <f t="shared" si="3"/>
        <v>0</v>
      </c>
      <c r="BR19" s="122">
        <f t="shared" si="3"/>
        <v>0</v>
      </c>
      <c r="BS19" s="122">
        <f t="shared" si="3"/>
        <v>0</v>
      </c>
      <c r="BT19" s="122">
        <f t="shared" si="3"/>
        <v>0</v>
      </c>
      <c r="BU19" s="122">
        <f t="shared" si="3"/>
        <v>6.24</v>
      </c>
      <c r="BV19" s="122">
        <f t="shared" si="3"/>
        <v>0</v>
      </c>
      <c r="BW19" s="122">
        <f>BW16*BW17</f>
        <v>208</v>
      </c>
      <c r="BX19" s="122">
        <f t="shared" si="3"/>
        <v>6.24</v>
      </c>
      <c r="BY19" s="54">
        <f t="shared" si="3"/>
        <v>0</v>
      </c>
      <c r="BZ19" s="54">
        <f>BZ16*BZ17</f>
        <v>0</v>
      </c>
    </row>
    <row r="20" spans="1:79">
      <c r="A20" s="545" t="s">
        <v>64</v>
      </c>
      <c r="B20" s="535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35"/>
      <c r="C21" s="336">
        <f>SUM(D21:BZ21)</f>
        <v>6344</v>
      </c>
      <c r="D21" s="122">
        <f t="shared" ref="D21:BZ21" si="4">D19*D20</f>
        <v>0</v>
      </c>
      <c r="E21" s="122">
        <f t="shared" si="4"/>
        <v>0</v>
      </c>
      <c r="F21" s="122">
        <f t="shared" si="4"/>
        <v>0</v>
      </c>
      <c r="G21" s="122">
        <f t="shared" si="4"/>
        <v>0</v>
      </c>
      <c r="H21" s="122">
        <f t="shared" si="4"/>
        <v>0</v>
      </c>
      <c r="I21" s="122">
        <f t="shared" si="4"/>
        <v>0</v>
      </c>
      <c r="J21" s="122">
        <f t="shared" si="4"/>
        <v>0</v>
      </c>
      <c r="K21" s="122">
        <f t="shared" si="4"/>
        <v>0</v>
      </c>
      <c r="L21" s="122">
        <f t="shared" si="4"/>
        <v>19.655999999999999</v>
      </c>
      <c r="M21" s="122">
        <f t="shared" si="4"/>
        <v>58.24</v>
      </c>
      <c r="N21" s="122">
        <f t="shared" si="4"/>
        <v>0.104</v>
      </c>
      <c r="O21" s="122">
        <f t="shared" si="4"/>
        <v>0</v>
      </c>
      <c r="P21" s="122">
        <f t="shared" si="4"/>
        <v>72.8</v>
      </c>
      <c r="Q21" s="122">
        <f t="shared" si="4"/>
        <v>0</v>
      </c>
      <c r="R21" s="122">
        <f t="shared" si="4"/>
        <v>0</v>
      </c>
      <c r="S21" s="122">
        <f t="shared" si="4"/>
        <v>0</v>
      </c>
      <c r="T21" s="122">
        <f t="shared" si="4"/>
        <v>0</v>
      </c>
      <c r="U21" s="122">
        <f t="shared" si="4"/>
        <v>0</v>
      </c>
      <c r="V21" s="122">
        <f t="shared" si="4"/>
        <v>0</v>
      </c>
      <c r="W21" s="122">
        <f t="shared" si="4"/>
        <v>0</v>
      </c>
      <c r="X21" s="122">
        <f t="shared" si="4"/>
        <v>0</v>
      </c>
      <c r="Y21" s="122">
        <f t="shared" si="4"/>
        <v>0</v>
      </c>
      <c r="Z21" s="122">
        <f t="shared" si="4"/>
        <v>0</v>
      </c>
      <c r="AA21" s="122">
        <f t="shared" si="4"/>
        <v>0</v>
      </c>
      <c r="AB21" s="122">
        <f t="shared" si="4"/>
        <v>0</v>
      </c>
      <c r="AC21" s="122">
        <f t="shared" si="4"/>
        <v>0</v>
      </c>
      <c r="AD21" s="122">
        <f t="shared" si="4"/>
        <v>0</v>
      </c>
      <c r="AE21" s="122">
        <f t="shared" si="4"/>
        <v>0</v>
      </c>
      <c r="AF21" s="122">
        <f t="shared" si="4"/>
        <v>0</v>
      </c>
      <c r="AG21" s="122">
        <f t="shared" si="4"/>
        <v>0</v>
      </c>
      <c r="AH21" s="122">
        <f t="shared" si="4"/>
        <v>0</v>
      </c>
      <c r="AI21" s="122">
        <f t="shared" si="4"/>
        <v>0</v>
      </c>
      <c r="AJ21" s="122">
        <f t="shared" si="4"/>
        <v>0</v>
      </c>
      <c r="AK21" s="122">
        <f t="shared" si="4"/>
        <v>0</v>
      </c>
      <c r="AL21" s="122">
        <f t="shared" si="4"/>
        <v>0</v>
      </c>
      <c r="AM21" s="122">
        <f t="shared" si="4"/>
        <v>0</v>
      </c>
      <c r="AN21" s="122">
        <f t="shared" si="4"/>
        <v>0</v>
      </c>
      <c r="AO21" s="122">
        <f t="shared" si="4"/>
        <v>0</v>
      </c>
      <c r="AP21" s="122">
        <f t="shared" si="4"/>
        <v>0</v>
      </c>
      <c r="AQ21" s="122">
        <f t="shared" si="4"/>
        <v>0</v>
      </c>
      <c r="AR21" s="122">
        <f t="shared" si="4"/>
        <v>0</v>
      </c>
      <c r="AS21" s="122">
        <f t="shared" si="4"/>
        <v>0</v>
      </c>
      <c r="AT21" s="122">
        <f t="shared" si="4"/>
        <v>249.6</v>
      </c>
      <c r="AU21" s="122">
        <f t="shared" si="4"/>
        <v>0</v>
      </c>
      <c r="AV21" s="122">
        <f t="shared" si="4"/>
        <v>0</v>
      </c>
      <c r="AW21" s="122">
        <f t="shared" si="4"/>
        <v>234</v>
      </c>
      <c r="AX21" s="122">
        <f t="shared" si="4"/>
        <v>0</v>
      </c>
      <c r="AY21" s="122">
        <f t="shared" si="4"/>
        <v>468</v>
      </c>
      <c r="AZ21" s="122">
        <f t="shared" si="4"/>
        <v>0</v>
      </c>
      <c r="BA21" s="122">
        <f t="shared" si="4"/>
        <v>0</v>
      </c>
      <c r="BB21" s="122">
        <f t="shared" si="4"/>
        <v>0</v>
      </c>
      <c r="BC21" s="122">
        <f t="shared" si="4"/>
        <v>0</v>
      </c>
      <c r="BD21" s="122">
        <f t="shared" si="4"/>
        <v>0</v>
      </c>
      <c r="BE21" s="122">
        <f t="shared" si="4"/>
        <v>0</v>
      </c>
      <c r="BF21" s="122">
        <f t="shared" si="4"/>
        <v>0</v>
      </c>
      <c r="BG21" s="122">
        <f t="shared" si="4"/>
        <v>0</v>
      </c>
      <c r="BH21" s="122">
        <f t="shared" si="4"/>
        <v>0</v>
      </c>
      <c r="BI21" s="122">
        <f t="shared" si="4"/>
        <v>0</v>
      </c>
      <c r="BJ21" s="122">
        <f t="shared" si="4"/>
        <v>0</v>
      </c>
      <c r="BK21" s="122">
        <f t="shared" si="4"/>
        <v>0</v>
      </c>
      <c r="BL21" s="122">
        <f t="shared" si="4"/>
        <v>0</v>
      </c>
      <c r="BM21" s="122">
        <f t="shared" si="4"/>
        <v>0</v>
      </c>
      <c r="BN21" s="122">
        <f t="shared" si="4"/>
        <v>0</v>
      </c>
      <c r="BO21" s="122">
        <f t="shared" si="4"/>
        <v>0</v>
      </c>
      <c r="BP21" s="122">
        <f t="shared" si="4"/>
        <v>0</v>
      </c>
      <c r="BQ21" s="122">
        <f t="shared" si="4"/>
        <v>0</v>
      </c>
      <c r="BR21" s="122">
        <f t="shared" si="4"/>
        <v>0</v>
      </c>
      <c r="BS21" s="122">
        <f t="shared" si="4"/>
        <v>0</v>
      </c>
      <c r="BT21" s="122">
        <f t="shared" si="4"/>
        <v>0</v>
      </c>
      <c r="BU21" s="122">
        <f t="shared" si="4"/>
        <v>624</v>
      </c>
      <c r="BV21" s="122">
        <f t="shared" si="4"/>
        <v>0</v>
      </c>
      <c r="BW21" s="122">
        <f t="shared" si="4"/>
        <v>4368</v>
      </c>
      <c r="BX21" s="122">
        <f t="shared" si="4"/>
        <v>249.60000000000002</v>
      </c>
      <c r="BY21" s="54">
        <f t="shared" si="4"/>
        <v>0</v>
      </c>
      <c r="BZ21" s="54">
        <f t="shared" si="4"/>
        <v>0</v>
      </c>
    </row>
    <row r="22" spans="1:79" ht="15.75" customHeight="1">
      <c r="A22" s="545" t="s">
        <v>77</v>
      </c>
      <c r="B22" s="535"/>
      <c r="C22" s="338">
        <f>C21/C18</f>
        <v>61</v>
      </c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</row>
    <row r="23" spans="1:79" ht="15.75" hidden="1" customHeight="1">
      <c r="B23" s="280">
        <f ca="1">SUMPRODUCT(SIGN(CELL("width",OFFSET(E33,,N(INDEX(COLUMN(E33:CA33)-COLUMN(E33),))))),E33:CA33)</f>
        <v>6344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</row>
    <row r="24" spans="1:79" ht="15.75" hidden="1" customHeight="1">
      <c r="B24" s="29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  <c r="AL24" s="395"/>
      <c r="AM24" s="395"/>
      <c r="AN24" s="395"/>
      <c r="AO24" s="395"/>
      <c r="AP24" s="395"/>
      <c r="AQ24" s="395"/>
      <c r="AR24" s="395"/>
      <c r="AS24" s="395"/>
      <c r="AT24" s="395"/>
      <c r="AU24" s="395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</row>
    <row r="25" spans="1:79" ht="15.75" hidden="1" customHeight="1"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</row>
    <row r="26" spans="1:79" ht="15.75" hidden="1" customHeight="1">
      <c r="B26" s="29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</row>
    <row r="27" spans="1:79" ht="14.25" hidden="1"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5"/>
      <c r="AP27" s="395"/>
      <c r="AQ27" s="395"/>
      <c r="AR27" s="395"/>
      <c r="AS27" s="395"/>
      <c r="AT27" s="395"/>
      <c r="AU27" s="395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</row>
    <row r="28" spans="1:79" hidden="1">
      <c r="A28" s="507"/>
      <c r="B28" s="535"/>
      <c r="C28" s="325"/>
      <c r="D28" s="325">
        <f t="shared" ref="D28:BO28" si="5">SUM(D8:D15)</f>
        <v>0</v>
      </c>
      <c r="E28" s="325">
        <f t="shared" si="5"/>
        <v>0</v>
      </c>
      <c r="F28" s="325">
        <f t="shared" si="5"/>
        <v>0</v>
      </c>
      <c r="G28" s="325">
        <f t="shared" si="5"/>
        <v>0</v>
      </c>
      <c r="H28" s="325">
        <f t="shared" si="5"/>
        <v>0</v>
      </c>
      <c r="I28" s="325">
        <f t="shared" si="5"/>
        <v>0</v>
      </c>
      <c r="J28" s="325">
        <f t="shared" si="5"/>
        <v>0</v>
      </c>
      <c r="K28" s="325">
        <f t="shared" si="5"/>
        <v>0</v>
      </c>
      <c r="L28" s="325">
        <f t="shared" si="5"/>
        <v>1.35</v>
      </c>
      <c r="M28" s="325">
        <f t="shared" si="5"/>
        <v>10</v>
      </c>
      <c r="N28" s="325">
        <f t="shared" si="5"/>
        <v>0.1</v>
      </c>
      <c r="O28" s="325">
        <f t="shared" si="5"/>
        <v>0</v>
      </c>
      <c r="P28" s="325">
        <f t="shared" si="5"/>
        <v>1</v>
      </c>
      <c r="Q28" s="325">
        <f t="shared" si="5"/>
        <v>0</v>
      </c>
      <c r="R28" s="325">
        <f t="shared" si="5"/>
        <v>0</v>
      </c>
      <c r="S28" s="325">
        <f t="shared" si="5"/>
        <v>0</v>
      </c>
      <c r="T28" s="325">
        <f t="shared" si="5"/>
        <v>0</v>
      </c>
      <c r="U28" s="325">
        <f t="shared" si="5"/>
        <v>0</v>
      </c>
      <c r="V28" s="325">
        <f t="shared" si="5"/>
        <v>0</v>
      </c>
      <c r="W28" s="325">
        <f t="shared" si="5"/>
        <v>0</v>
      </c>
      <c r="X28" s="325">
        <f t="shared" si="5"/>
        <v>0</v>
      </c>
      <c r="Y28" s="325">
        <f t="shared" si="5"/>
        <v>0</v>
      </c>
      <c r="Z28" s="325">
        <f t="shared" si="5"/>
        <v>0</v>
      </c>
      <c r="AA28" s="325">
        <f t="shared" si="5"/>
        <v>0</v>
      </c>
      <c r="AB28" s="325">
        <f t="shared" si="5"/>
        <v>0</v>
      </c>
      <c r="AC28" s="325">
        <f t="shared" si="5"/>
        <v>0</v>
      </c>
      <c r="AD28" s="325">
        <f t="shared" si="5"/>
        <v>0</v>
      </c>
      <c r="AE28" s="325">
        <f t="shared" si="5"/>
        <v>0</v>
      </c>
      <c r="AF28" s="325">
        <f t="shared" si="5"/>
        <v>0</v>
      </c>
      <c r="AG28" s="325">
        <f t="shared" si="5"/>
        <v>0</v>
      </c>
      <c r="AH28" s="325">
        <f t="shared" si="5"/>
        <v>0</v>
      </c>
      <c r="AI28" s="325">
        <f t="shared" si="5"/>
        <v>0</v>
      </c>
      <c r="AJ28" s="325">
        <f t="shared" si="5"/>
        <v>0</v>
      </c>
      <c r="AK28" s="325">
        <f t="shared" si="5"/>
        <v>0</v>
      </c>
      <c r="AL28" s="325">
        <f t="shared" si="5"/>
        <v>0</v>
      </c>
      <c r="AM28" s="325">
        <f t="shared" si="5"/>
        <v>0</v>
      </c>
      <c r="AN28" s="325">
        <f t="shared" si="5"/>
        <v>0</v>
      </c>
      <c r="AO28" s="325">
        <f t="shared" si="5"/>
        <v>0</v>
      </c>
      <c r="AP28" s="325">
        <f t="shared" si="5"/>
        <v>0</v>
      </c>
      <c r="AQ28" s="325">
        <f t="shared" si="5"/>
        <v>0</v>
      </c>
      <c r="AR28" s="325">
        <f t="shared" si="5"/>
        <v>0</v>
      </c>
      <c r="AS28" s="325">
        <f t="shared" si="5"/>
        <v>0</v>
      </c>
      <c r="AT28" s="325">
        <f t="shared" si="5"/>
        <v>4</v>
      </c>
      <c r="AU28" s="325">
        <f t="shared" si="5"/>
        <v>0</v>
      </c>
      <c r="AV28" s="325">
        <f t="shared" si="5"/>
        <v>0</v>
      </c>
      <c r="AW28" s="325">
        <f t="shared" si="5"/>
        <v>9</v>
      </c>
      <c r="AX28" s="325">
        <f t="shared" si="5"/>
        <v>0</v>
      </c>
      <c r="AY28" s="325">
        <f t="shared" si="5"/>
        <v>10</v>
      </c>
      <c r="AZ28" s="325">
        <f t="shared" si="5"/>
        <v>0</v>
      </c>
      <c r="BA28" s="325">
        <f t="shared" si="5"/>
        <v>0</v>
      </c>
      <c r="BB28" s="325">
        <f t="shared" si="5"/>
        <v>0</v>
      </c>
      <c r="BC28" s="325">
        <f t="shared" si="5"/>
        <v>0</v>
      </c>
      <c r="BD28" s="325">
        <f t="shared" si="5"/>
        <v>0</v>
      </c>
      <c r="BE28" s="325">
        <f t="shared" si="5"/>
        <v>0</v>
      </c>
      <c r="BF28" s="325">
        <f t="shared" si="5"/>
        <v>0</v>
      </c>
      <c r="BG28" s="325">
        <f t="shared" si="5"/>
        <v>0</v>
      </c>
      <c r="BH28" s="325">
        <f t="shared" si="5"/>
        <v>0</v>
      </c>
      <c r="BI28" s="325">
        <f t="shared" si="5"/>
        <v>0</v>
      </c>
      <c r="BJ28" s="325">
        <f t="shared" si="5"/>
        <v>0</v>
      </c>
      <c r="BK28" s="325">
        <f t="shared" si="5"/>
        <v>0</v>
      </c>
      <c r="BL28" s="325">
        <f t="shared" si="5"/>
        <v>0</v>
      </c>
      <c r="BM28" s="325">
        <f t="shared" si="5"/>
        <v>0</v>
      </c>
      <c r="BN28" s="325">
        <f t="shared" si="5"/>
        <v>0</v>
      </c>
      <c r="BO28" s="325">
        <f t="shared" si="5"/>
        <v>0</v>
      </c>
      <c r="BP28" s="325">
        <f t="shared" ref="BP28:BX28" si="6">SUM(BP8:BP15)</f>
        <v>0</v>
      </c>
      <c r="BQ28" s="325">
        <f t="shared" si="6"/>
        <v>0</v>
      </c>
      <c r="BR28" s="325">
        <f t="shared" si="6"/>
        <v>0</v>
      </c>
      <c r="BS28" s="325">
        <f t="shared" si="6"/>
        <v>0</v>
      </c>
      <c r="BT28" s="325">
        <f t="shared" si="6"/>
        <v>0</v>
      </c>
      <c r="BU28" s="325">
        <f t="shared" si="6"/>
        <v>60</v>
      </c>
      <c r="BV28" s="325">
        <f t="shared" si="6"/>
        <v>0</v>
      </c>
      <c r="BW28" s="325">
        <f t="shared" si="6"/>
        <v>2</v>
      </c>
      <c r="BX28" s="32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509" t="s">
        <v>74</v>
      </c>
      <c r="B29" s="535"/>
      <c r="C29" s="325">
        <f>C30</f>
        <v>104</v>
      </c>
      <c r="D29" s="341">
        <f>C29</f>
        <v>104</v>
      </c>
      <c r="E29" s="341">
        <f t="shared" ref="E29:BP29" si="7">D29</f>
        <v>104</v>
      </c>
      <c r="F29" s="341">
        <f t="shared" si="7"/>
        <v>104</v>
      </c>
      <c r="G29" s="341">
        <f t="shared" si="7"/>
        <v>104</v>
      </c>
      <c r="H29" s="341">
        <f t="shared" si="7"/>
        <v>104</v>
      </c>
      <c r="I29" s="341">
        <f t="shared" si="7"/>
        <v>104</v>
      </c>
      <c r="J29" s="341">
        <f t="shared" si="7"/>
        <v>104</v>
      </c>
      <c r="K29" s="341">
        <f t="shared" si="7"/>
        <v>104</v>
      </c>
      <c r="L29" s="341">
        <f t="shared" si="7"/>
        <v>104</v>
      </c>
      <c r="M29" s="341">
        <f t="shared" si="7"/>
        <v>104</v>
      </c>
      <c r="N29" s="341">
        <f t="shared" si="7"/>
        <v>104</v>
      </c>
      <c r="O29" s="341">
        <f t="shared" si="7"/>
        <v>104</v>
      </c>
      <c r="P29" s="341">
        <f t="shared" si="7"/>
        <v>104</v>
      </c>
      <c r="Q29" s="341">
        <f t="shared" si="7"/>
        <v>104</v>
      </c>
      <c r="R29" s="341">
        <f t="shared" si="7"/>
        <v>104</v>
      </c>
      <c r="S29" s="341">
        <f t="shared" si="7"/>
        <v>104</v>
      </c>
      <c r="T29" s="341">
        <f t="shared" si="7"/>
        <v>104</v>
      </c>
      <c r="U29" s="341">
        <f t="shared" si="7"/>
        <v>104</v>
      </c>
      <c r="V29" s="341">
        <f t="shared" si="7"/>
        <v>104</v>
      </c>
      <c r="W29" s="341">
        <f t="shared" si="7"/>
        <v>104</v>
      </c>
      <c r="X29" s="341">
        <f t="shared" si="7"/>
        <v>104</v>
      </c>
      <c r="Y29" s="341">
        <f t="shared" si="7"/>
        <v>104</v>
      </c>
      <c r="Z29" s="341">
        <f t="shared" si="7"/>
        <v>104</v>
      </c>
      <c r="AA29" s="341">
        <f t="shared" si="7"/>
        <v>104</v>
      </c>
      <c r="AB29" s="341">
        <f t="shared" si="7"/>
        <v>104</v>
      </c>
      <c r="AC29" s="341">
        <f t="shared" si="7"/>
        <v>104</v>
      </c>
      <c r="AD29" s="341">
        <f t="shared" si="7"/>
        <v>104</v>
      </c>
      <c r="AE29" s="341">
        <f t="shared" si="7"/>
        <v>104</v>
      </c>
      <c r="AF29" s="341">
        <f t="shared" si="7"/>
        <v>104</v>
      </c>
      <c r="AG29" s="341">
        <f t="shared" si="7"/>
        <v>104</v>
      </c>
      <c r="AH29" s="341">
        <f t="shared" si="7"/>
        <v>104</v>
      </c>
      <c r="AI29" s="341">
        <f t="shared" si="7"/>
        <v>104</v>
      </c>
      <c r="AJ29" s="341">
        <f t="shared" si="7"/>
        <v>104</v>
      </c>
      <c r="AK29" s="341">
        <f t="shared" si="7"/>
        <v>104</v>
      </c>
      <c r="AL29" s="341">
        <f t="shared" si="7"/>
        <v>104</v>
      </c>
      <c r="AM29" s="341">
        <f t="shared" si="7"/>
        <v>104</v>
      </c>
      <c r="AN29" s="341">
        <f t="shared" si="7"/>
        <v>104</v>
      </c>
      <c r="AO29" s="341">
        <f t="shared" si="7"/>
        <v>104</v>
      </c>
      <c r="AP29" s="341">
        <f t="shared" si="7"/>
        <v>104</v>
      </c>
      <c r="AQ29" s="341">
        <f t="shared" si="7"/>
        <v>104</v>
      </c>
      <c r="AR29" s="341">
        <f t="shared" si="7"/>
        <v>104</v>
      </c>
      <c r="AS29" s="341">
        <f t="shared" si="7"/>
        <v>104</v>
      </c>
      <c r="AT29" s="341">
        <f t="shared" si="7"/>
        <v>104</v>
      </c>
      <c r="AU29" s="341">
        <f t="shared" si="7"/>
        <v>104</v>
      </c>
      <c r="AV29" s="341">
        <f t="shared" si="7"/>
        <v>104</v>
      </c>
      <c r="AW29" s="341">
        <f t="shared" si="7"/>
        <v>104</v>
      </c>
      <c r="AX29" s="341">
        <f t="shared" si="7"/>
        <v>104</v>
      </c>
      <c r="AY29" s="341">
        <f t="shared" si="7"/>
        <v>104</v>
      </c>
      <c r="AZ29" s="341">
        <f t="shared" si="7"/>
        <v>104</v>
      </c>
      <c r="BA29" s="341">
        <f t="shared" si="7"/>
        <v>104</v>
      </c>
      <c r="BB29" s="341">
        <f t="shared" si="7"/>
        <v>104</v>
      </c>
      <c r="BC29" s="341">
        <f t="shared" si="7"/>
        <v>104</v>
      </c>
      <c r="BD29" s="341">
        <f t="shared" si="7"/>
        <v>104</v>
      </c>
      <c r="BE29" s="341">
        <f t="shared" si="7"/>
        <v>104</v>
      </c>
      <c r="BF29" s="341">
        <f t="shared" si="7"/>
        <v>104</v>
      </c>
      <c r="BG29" s="341">
        <f t="shared" si="7"/>
        <v>104</v>
      </c>
      <c r="BH29" s="341">
        <f t="shared" si="7"/>
        <v>104</v>
      </c>
      <c r="BI29" s="341">
        <f t="shared" si="7"/>
        <v>104</v>
      </c>
      <c r="BJ29" s="341">
        <f t="shared" si="7"/>
        <v>104</v>
      </c>
      <c r="BK29" s="341">
        <f t="shared" si="7"/>
        <v>104</v>
      </c>
      <c r="BL29" s="341">
        <f t="shared" si="7"/>
        <v>104</v>
      </c>
      <c r="BM29" s="341">
        <f t="shared" si="7"/>
        <v>104</v>
      </c>
      <c r="BN29" s="341">
        <f t="shared" si="7"/>
        <v>104</v>
      </c>
      <c r="BO29" s="341">
        <f t="shared" si="7"/>
        <v>104</v>
      </c>
      <c r="BP29" s="341">
        <f t="shared" si="7"/>
        <v>104</v>
      </c>
      <c r="BQ29" s="341">
        <f t="shared" ref="BQ29:BZ29" si="8">BP29</f>
        <v>104</v>
      </c>
      <c r="BR29" s="341">
        <f t="shared" si="8"/>
        <v>104</v>
      </c>
      <c r="BS29" s="341">
        <f t="shared" si="8"/>
        <v>104</v>
      </c>
      <c r="BT29" s="341">
        <f t="shared" si="8"/>
        <v>104</v>
      </c>
      <c r="BU29" s="341">
        <f t="shared" si="8"/>
        <v>104</v>
      </c>
      <c r="BV29" s="341">
        <f t="shared" si="8"/>
        <v>104</v>
      </c>
      <c r="BW29" s="341">
        <f t="shared" si="8"/>
        <v>104</v>
      </c>
      <c r="BX29" s="341">
        <f t="shared" si="8"/>
        <v>104</v>
      </c>
      <c r="BY29" s="18">
        <f t="shared" si="8"/>
        <v>104</v>
      </c>
      <c r="BZ29" s="18">
        <f t="shared" si="8"/>
        <v>104</v>
      </c>
      <c r="CA29" s="1"/>
    </row>
    <row r="30" spans="1:79" ht="21" hidden="1" thickBot="1">
      <c r="A30" s="505" t="s">
        <v>138</v>
      </c>
      <c r="B30" s="570"/>
      <c r="C30" s="343">
        <f>VLOOKUP(B4,завтрак_общ,3,FALSE)</f>
        <v>104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112"/>
      <c r="BZ30" s="16"/>
      <c r="CA30" s="1"/>
    </row>
    <row r="31" spans="1:79" hidden="1">
      <c r="A31" s="511" t="s">
        <v>75</v>
      </c>
      <c r="B31" s="535"/>
      <c r="C31" s="346"/>
      <c r="D31" s="347">
        <f>D28*D29/1000</f>
        <v>0</v>
      </c>
      <c r="E31" s="347">
        <f t="shared" ref="E31:BP31" si="9">E28*E29/1000</f>
        <v>0</v>
      </c>
      <c r="F31" s="347">
        <f t="shared" si="9"/>
        <v>0</v>
      </c>
      <c r="G31" s="347">
        <f t="shared" si="9"/>
        <v>0</v>
      </c>
      <c r="H31" s="347">
        <f t="shared" si="9"/>
        <v>0</v>
      </c>
      <c r="I31" s="347">
        <f t="shared" si="9"/>
        <v>0</v>
      </c>
      <c r="J31" s="347">
        <f t="shared" si="9"/>
        <v>0</v>
      </c>
      <c r="K31" s="348">
        <f>K28*K29</f>
        <v>0</v>
      </c>
      <c r="L31" s="348">
        <f t="shared" si="9"/>
        <v>0.1404</v>
      </c>
      <c r="M31" s="348">
        <f t="shared" si="9"/>
        <v>1.04</v>
      </c>
      <c r="N31" s="348">
        <f t="shared" si="9"/>
        <v>1.04E-2</v>
      </c>
      <c r="O31" s="348">
        <f t="shared" si="9"/>
        <v>0</v>
      </c>
      <c r="P31" s="348">
        <f t="shared" si="9"/>
        <v>0.104</v>
      </c>
      <c r="Q31" s="348">
        <f>Q28*Q29</f>
        <v>0</v>
      </c>
      <c r="R31" s="348">
        <f t="shared" si="9"/>
        <v>0</v>
      </c>
      <c r="S31" s="348">
        <f>S28*S29</f>
        <v>0</v>
      </c>
      <c r="T31" s="348">
        <f t="shared" si="9"/>
        <v>0</v>
      </c>
      <c r="U31" s="348">
        <f t="shared" si="9"/>
        <v>0</v>
      </c>
      <c r="V31" s="348">
        <f t="shared" si="9"/>
        <v>0</v>
      </c>
      <c r="W31" s="348">
        <f t="shared" si="9"/>
        <v>0</v>
      </c>
      <c r="X31" s="348">
        <f t="shared" si="9"/>
        <v>0</v>
      </c>
      <c r="Y31" s="348">
        <f t="shared" si="9"/>
        <v>0</v>
      </c>
      <c r="Z31" s="348">
        <f t="shared" si="9"/>
        <v>0</v>
      </c>
      <c r="AA31" s="348">
        <f t="shared" si="9"/>
        <v>0</v>
      </c>
      <c r="AB31" s="348">
        <f t="shared" si="9"/>
        <v>0</v>
      </c>
      <c r="AC31" s="348">
        <f t="shared" si="9"/>
        <v>0</v>
      </c>
      <c r="AD31" s="348">
        <f t="shared" si="9"/>
        <v>0</v>
      </c>
      <c r="AE31" s="348">
        <f t="shared" si="9"/>
        <v>0</v>
      </c>
      <c r="AF31" s="348">
        <f t="shared" si="9"/>
        <v>0</v>
      </c>
      <c r="AG31" s="348">
        <f t="shared" si="9"/>
        <v>0</v>
      </c>
      <c r="AH31" s="348">
        <f t="shared" si="9"/>
        <v>0</v>
      </c>
      <c r="AI31" s="348">
        <f t="shared" si="9"/>
        <v>0</v>
      </c>
      <c r="AJ31" s="348">
        <f t="shared" si="9"/>
        <v>0</v>
      </c>
      <c r="AK31" s="348">
        <f t="shared" si="9"/>
        <v>0</v>
      </c>
      <c r="AL31" s="348">
        <f t="shared" si="9"/>
        <v>0</v>
      </c>
      <c r="AM31" s="348">
        <f t="shared" si="9"/>
        <v>0</v>
      </c>
      <c r="AN31" s="348">
        <f t="shared" si="9"/>
        <v>0</v>
      </c>
      <c r="AO31" s="348">
        <f t="shared" si="9"/>
        <v>0</v>
      </c>
      <c r="AP31" s="348">
        <f t="shared" si="9"/>
        <v>0</v>
      </c>
      <c r="AQ31" s="348">
        <f t="shared" si="9"/>
        <v>0</v>
      </c>
      <c r="AR31" s="348">
        <f t="shared" si="9"/>
        <v>0</v>
      </c>
      <c r="AS31" s="348">
        <f t="shared" si="9"/>
        <v>0</v>
      </c>
      <c r="AT31" s="348">
        <f t="shared" si="9"/>
        <v>0.41599999999999998</v>
      </c>
      <c r="AU31" s="348">
        <f t="shared" si="9"/>
        <v>0</v>
      </c>
      <c r="AV31" s="348">
        <f t="shared" si="9"/>
        <v>0</v>
      </c>
      <c r="AW31" s="348">
        <f t="shared" si="9"/>
        <v>0.93600000000000005</v>
      </c>
      <c r="AX31" s="348">
        <f t="shared" si="9"/>
        <v>0</v>
      </c>
      <c r="AY31" s="348">
        <f t="shared" si="9"/>
        <v>1.04</v>
      </c>
      <c r="AZ31" s="348">
        <f t="shared" si="9"/>
        <v>0</v>
      </c>
      <c r="BA31" s="348">
        <f t="shared" si="9"/>
        <v>0</v>
      </c>
      <c r="BB31" s="348">
        <f t="shared" si="9"/>
        <v>0</v>
      </c>
      <c r="BC31" s="348">
        <f t="shared" si="9"/>
        <v>0</v>
      </c>
      <c r="BD31" s="348">
        <f t="shared" si="9"/>
        <v>0</v>
      </c>
      <c r="BE31" s="348">
        <f t="shared" si="9"/>
        <v>0</v>
      </c>
      <c r="BF31" s="348">
        <f t="shared" si="9"/>
        <v>0</v>
      </c>
      <c r="BG31" s="348">
        <f t="shared" si="9"/>
        <v>0</v>
      </c>
      <c r="BH31" s="348">
        <f>BH28*BH29</f>
        <v>0</v>
      </c>
      <c r="BI31" s="348">
        <f t="shared" si="9"/>
        <v>0</v>
      </c>
      <c r="BJ31" s="348">
        <f t="shared" si="9"/>
        <v>0</v>
      </c>
      <c r="BK31" s="348">
        <f t="shared" si="9"/>
        <v>0</v>
      </c>
      <c r="BL31" s="348">
        <f t="shared" si="9"/>
        <v>0</v>
      </c>
      <c r="BM31" s="348">
        <f t="shared" si="9"/>
        <v>0</v>
      </c>
      <c r="BN31" s="348">
        <f t="shared" si="9"/>
        <v>0</v>
      </c>
      <c r="BO31" s="348">
        <f t="shared" si="9"/>
        <v>0</v>
      </c>
      <c r="BP31" s="348">
        <f t="shared" si="9"/>
        <v>0</v>
      </c>
      <c r="BQ31" s="348">
        <f t="shared" ref="BQ31:BY31" si="10">BQ28*BQ29/1000</f>
        <v>0</v>
      </c>
      <c r="BR31" s="348">
        <f t="shared" si="10"/>
        <v>0</v>
      </c>
      <c r="BS31" s="348">
        <f t="shared" si="10"/>
        <v>0</v>
      </c>
      <c r="BT31" s="348">
        <f t="shared" si="10"/>
        <v>0</v>
      </c>
      <c r="BU31" s="348">
        <f t="shared" si="10"/>
        <v>6.24</v>
      </c>
      <c r="BV31" s="348">
        <f t="shared" si="10"/>
        <v>0</v>
      </c>
      <c r="BW31" s="348">
        <f>BW28*BW29</f>
        <v>208</v>
      </c>
      <c r="BX31" s="348">
        <f t="shared" si="10"/>
        <v>6.24</v>
      </c>
      <c r="BY31" s="110">
        <f t="shared" si="10"/>
        <v>0</v>
      </c>
      <c r="BZ31" s="110">
        <f>BZ28*BZ29</f>
        <v>0</v>
      </c>
      <c r="CA31" s="1"/>
    </row>
    <row r="32" spans="1:79" hidden="1">
      <c r="A32" s="511" t="s">
        <v>64</v>
      </c>
      <c r="B32" s="535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35"/>
      <c r="C33" s="350">
        <f>SUM(D33:BZ33)</f>
        <v>6344</v>
      </c>
      <c r="D33" s="352">
        <f>D31*D32</f>
        <v>0</v>
      </c>
      <c r="E33" s="352">
        <f t="shared" ref="E33:BP33" si="11">E31*E32</f>
        <v>0</v>
      </c>
      <c r="F33" s="352">
        <f t="shared" si="11"/>
        <v>0</v>
      </c>
      <c r="G33" s="352">
        <f t="shared" si="11"/>
        <v>0</v>
      </c>
      <c r="H33" s="352">
        <f t="shared" si="11"/>
        <v>0</v>
      </c>
      <c r="I33" s="352">
        <f t="shared" si="11"/>
        <v>0</v>
      </c>
      <c r="J33" s="352">
        <f t="shared" si="11"/>
        <v>0</v>
      </c>
      <c r="K33" s="353">
        <f t="shared" si="11"/>
        <v>0</v>
      </c>
      <c r="L33" s="353">
        <f t="shared" si="11"/>
        <v>19.655999999999999</v>
      </c>
      <c r="M33" s="353">
        <f t="shared" si="11"/>
        <v>58.24</v>
      </c>
      <c r="N33" s="353">
        <f t="shared" si="11"/>
        <v>0.104</v>
      </c>
      <c r="O33" s="353">
        <f t="shared" si="11"/>
        <v>0</v>
      </c>
      <c r="P33" s="353">
        <f t="shared" si="11"/>
        <v>72.8</v>
      </c>
      <c r="Q33" s="353">
        <f t="shared" si="11"/>
        <v>0</v>
      </c>
      <c r="R33" s="353">
        <f t="shared" si="11"/>
        <v>0</v>
      </c>
      <c r="S33" s="353">
        <f t="shared" si="11"/>
        <v>0</v>
      </c>
      <c r="T33" s="353">
        <f t="shared" si="11"/>
        <v>0</v>
      </c>
      <c r="U33" s="353">
        <f t="shared" si="11"/>
        <v>0</v>
      </c>
      <c r="V33" s="353">
        <f t="shared" si="11"/>
        <v>0</v>
      </c>
      <c r="W33" s="353">
        <f t="shared" si="11"/>
        <v>0</v>
      </c>
      <c r="X33" s="353">
        <f t="shared" si="11"/>
        <v>0</v>
      </c>
      <c r="Y33" s="353">
        <f t="shared" si="11"/>
        <v>0</v>
      </c>
      <c r="Z33" s="353">
        <f t="shared" si="11"/>
        <v>0</v>
      </c>
      <c r="AA33" s="353">
        <f t="shared" si="11"/>
        <v>0</v>
      </c>
      <c r="AB33" s="353">
        <f t="shared" si="11"/>
        <v>0</v>
      </c>
      <c r="AC33" s="353">
        <f t="shared" si="11"/>
        <v>0</v>
      </c>
      <c r="AD33" s="353">
        <f t="shared" si="11"/>
        <v>0</v>
      </c>
      <c r="AE33" s="353">
        <f t="shared" si="11"/>
        <v>0</v>
      </c>
      <c r="AF33" s="353">
        <f t="shared" si="11"/>
        <v>0</v>
      </c>
      <c r="AG33" s="353">
        <f t="shared" si="11"/>
        <v>0</v>
      </c>
      <c r="AH33" s="353">
        <f t="shared" si="11"/>
        <v>0</v>
      </c>
      <c r="AI33" s="353">
        <f t="shared" si="11"/>
        <v>0</v>
      </c>
      <c r="AJ33" s="353">
        <f t="shared" si="11"/>
        <v>0</v>
      </c>
      <c r="AK33" s="353">
        <f t="shared" si="11"/>
        <v>0</v>
      </c>
      <c r="AL33" s="353">
        <f t="shared" si="11"/>
        <v>0</v>
      </c>
      <c r="AM33" s="353">
        <f t="shared" si="11"/>
        <v>0</v>
      </c>
      <c r="AN33" s="353">
        <f t="shared" si="11"/>
        <v>0</v>
      </c>
      <c r="AO33" s="353">
        <f t="shared" si="11"/>
        <v>0</v>
      </c>
      <c r="AP33" s="353">
        <f t="shared" si="11"/>
        <v>0</v>
      </c>
      <c r="AQ33" s="353">
        <f t="shared" si="11"/>
        <v>0</v>
      </c>
      <c r="AR33" s="353">
        <f t="shared" si="11"/>
        <v>0</v>
      </c>
      <c r="AS33" s="353">
        <f t="shared" si="11"/>
        <v>0</v>
      </c>
      <c r="AT33" s="353">
        <f t="shared" si="11"/>
        <v>249.6</v>
      </c>
      <c r="AU33" s="353">
        <f t="shared" si="11"/>
        <v>0</v>
      </c>
      <c r="AV33" s="353">
        <f t="shared" si="11"/>
        <v>0</v>
      </c>
      <c r="AW33" s="353">
        <f t="shared" si="11"/>
        <v>234</v>
      </c>
      <c r="AX33" s="353">
        <f t="shared" si="11"/>
        <v>0</v>
      </c>
      <c r="AY33" s="353">
        <f t="shared" si="11"/>
        <v>468</v>
      </c>
      <c r="AZ33" s="353">
        <f t="shared" si="11"/>
        <v>0</v>
      </c>
      <c r="BA33" s="353">
        <f t="shared" si="11"/>
        <v>0</v>
      </c>
      <c r="BB33" s="353">
        <f t="shared" si="11"/>
        <v>0</v>
      </c>
      <c r="BC33" s="353">
        <f t="shared" si="11"/>
        <v>0</v>
      </c>
      <c r="BD33" s="353">
        <f t="shared" si="11"/>
        <v>0</v>
      </c>
      <c r="BE33" s="353">
        <f t="shared" si="11"/>
        <v>0</v>
      </c>
      <c r="BF33" s="353">
        <f t="shared" si="11"/>
        <v>0</v>
      </c>
      <c r="BG33" s="353">
        <f t="shared" si="11"/>
        <v>0</v>
      </c>
      <c r="BH33" s="353">
        <f t="shared" si="11"/>
        <v>0</v>
      </c>
      <c r="BI33" s="353">
        <f t="shared" si="11"/>
        <v>0</v>
      </c>
      <c r="BJ33" s="353">
        <f t="shared" si="11"/>
        <v>0</v>
      </c>
      <c r="BK33" s="353">
        <f t="shared" si="11"/>
        <v>0</v>
      </c>
      <c r="BL33" s="353">
        <f t="shared" si="11"/>
        <v>0</v>
      </c>
      <c r="BM33" s="353">
        <f t="shared" si="11"/>
        <v>0</v>
      </c>
      <c r="BN33" s="353">
        <f t="shared" si="11"/>
        <v>0</v>
      </c>
      <c r="BO33" s="353">
        <f t="shared" si="11"/>
        <v>0</v>
      </c>
      <c r="BP33" s="353">
        <f t="shared" si="11"/>
        <v>0</v>
      </c>
      <c r="BQ33" s="353">
        <f t="shared" ref="BQ33:BW33" si="12">BQ31*BQ32</f>
        <v>0</v>
      </c>
      <c r="BR33" s="353">
        <f t="shared" si="12"/>
        <v>0</v>
      </c>
      <c r="BS33" s="353">
        <f t="shared" si="12"/>
        <v>0</v>
      </c>
      <c r="BT33" s="353">
        <f t="shared" si="12"/>
        <v>0</v>
      </c>
      <c r="BU33" s="353">
        <f t="shared" si="12"/>
        <v>624</v>
      </c>
      <c r="BV33" s="353">
        <f>BV31*BV32</f>
        <v>0</v>
      </c>
      <c r="BW33" s="353">
        <f t="shared" si="12"/>
        <v>4368</v>
      </c>
      <c r="BX33" s="353">
        <f>BX31*BX32</f>
        <v>249.60000000000002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6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1"/>
      <c r="BZ34" s="1"/>
      <c r="CA34" s="1"/>
    </row>
    <row r="35" spans="1:79" ht="14.25"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5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</row>
    <row r="36" spans="1:79" ht="15.75" customHeight="1">
      <c r="A36" s="229"/>
      <c r="B36" s="259" t="s">
        <v>397</v>
      </c>
      <c r="C36" s="357"/>
      <c r="D36" s="357" t="str">
        <f>IF(D33=D50,"x")</f>
        <v>x</v>
      </c>
      <c r="E36" s="357" t="str">
        <f t="shared" ref="E36:J36" si="13">IF(E33=E50,"x")</f>
        <v>x</v>
      </c>
      <c r="F36" s="357" t="str">
        <f t="shared" si="13"/>
        <v>x</v>
      </c>
      <c r="G36" s="357" t="str">
        <f t="shared" si="13"/>
        <v>x</v>
      </c>
      <c r="H36" s="357" t="str">
        <f t="shared" si="13"/>
        <v>x</v>
      </c>
      <c r="I36" s="357" t="str">
        <f t="shared" si="13"/>
        <v>x</v>
      </c>
      <c r="J36" s="357" t="str">
        <f t="shared" si="13"/>
        <v>x</v>
      </c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229"/>
      <c r="BZ36" s="229"/>
    </row>
    <row r="37" spans="1:79">
      <c r="A37" s="513" t="s">
        <v>68</v>
      </c>
      <c r="B37" s="514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152.44999999999999" customHeight="1">
      <c r="A38" s="515"/>
      <c r="B38" s="516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</row>
    <row r="39" spans="1:79" s="255" customFormat="1">
      <c r="A39" s="501" t="s">
        <v>85</v>
      </c>
      <c r="B39" s="543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>
        <v>4</v>
      </c>
      <c r="N39" s="269">
        <v>2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>
        <v>9</v>
      </c>
      <c r="AO39" s="269"/>
      <c r="AP39" s="269"/>
      <c r="AQ39" s="269"/>
      <c r="AR39" s="269"/>
      <c r="AS39" s="269"/>
      <c r="AT39" s="269">
        <v>3</v>
      </c>
      <c r="AU39" s="269"/>
      <c r="AV39" s="269">
        <v>115</v>
      </c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  <c r="BG39" s="269"/>
      <c r="BH39" s="269"/>
      <c r="BI39" s="269"/>
      <c r="BJ39" s="269"/>
      <c r="BK39" s="269"/>
      <c r="BL39" s="269"/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256"/>
      <c r="BZ39" s="256"/>
      <c r="CA39" s="229"/>
    </row>
    <row r="40" spans="1:79" s="255" customFormat="1">
      <c r="A40" s="501" t="s">
        <v>34</v>
      </c>
      <c r="B40" s="543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>
        <v>115</v>
      </c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256"/>
      <c r="BZ40" s="256"/>
      <c r="CA40" s="229"/>
    </row>
    <row r="41" spans="1:79" s="255" customFormat="1">
      <c r="A41" s="501" t="s">
        <v>86</v>
      </c>
      <c r="B41" s="543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/>
      <c r="BP41" s="269"/>
      <c r="BQ41" s="269"/>
      <c r="BR41" s="269"/>
      <c r="BS41" s="269"/>
      <c r="BT41" s="269"/>
      <c r="BU41" s="269"/>
      <c r="BV41" s="269"/>
      <c r="BW41" s="269"/>
      <c r="BX41" s="269">
        <v>60</v>
      </c>
      <c r="BY41" s="256"/>
      <c r="BZ41" s="256"/>
      <c r="CA41" s="229"/>
    </row>
    <row r="42" spans="1:79" s="255" customFormat="1">
      <c r="A42" s="501" t="s">
        <v>87</v>
      </c>
      <c r="B42" s="543"/>
      <c r="C42" s="269"/>
      <c r="D42" s="269"/>
      <c r="E42" s="269"/>
      <c r="F42" s="269"/>
      <c r="G42" s="269"/>
      <c r="H42" s="269"/>
      <c r="I42" s="269"/>
      <c r="J42" s="269"/>
      <c r="K42" s="269">
        <v>1</v>
      </c>
      <c r="L42" s="269"/>
      <c r="M42" s="269"/>
      <c r="N42" s="269">
        <v>1.9</v>
      </c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>
        <v>24</v>
      </c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>
        <v>2</v>
      </c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/>
      <c r="BX42" s="269"/>
      <c r="BY42" s="256"/>
      <c r="BZ42" s="256"/>
      <c r="CA42" s="229"/>
    </row>
    <row r="43" spans="1:79" s="255" customFormat="1">
      <c r="A43" s="501" t="s">
        <v>88</v>
      </c>
      <c r="B43" s="543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>
        <v>7</v>
      </c>
      <c r="N43" s="269"/>
      <c r="O43" s="269"/>
      <c r="P43" s="269">
        <v>1</v>
      </c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/>
      <c r="BR43" s="269"/>
      <c r="BS43" s="269"/>
      <c r="BT43" s="269"/>
      <c r="BU43" s="269"/>
      <c r="BV43" s="269"/>
      <c r="BW43" s="269"/>
      <c r="BX43" s="269"/>
      <c r="BY43" s="256"/>
      <c r="BZ43" s="256"/>
      <c r="CA43" s="229"/>
    </row>
    <row r="44" spans="1:79" s="255" customFormat="1">
      <c r="A44" s="501"/>
      <c r="B44" s="543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256"/>
      <c r="BZ44" s="256"/>
      <c r="CA44" s="229"/>
    </row>
    <row r="45" spans="1:79" ht="15.75" hidden="1" customHeight="1">
      <c r="A45" s="501"/>
      <c r="B45" s="502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</row>
    <row r="46" spans="1:79" ht="15.75" hidden="1" customHeight="1">
      <c r="A46" s="285"/>
      <c r="B46" s="286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</row>
    <row r="47" spans="1:79" ht="15.75" hidden="1" customHeight="1">
      <c r="A47" s="501"/>
      <c r="B47" s="502"/>
      <c r="C47" s="269"/>
      <c r="D47" s="269">
        <f t="shared" ref="D47:AI47" si="14">SUM(D39:D45)</f>
        <v>0</v>
      </c>
      <c r="E47" s="269">
        <f t="shared" si="14"/>
        <v>0</v>
      </c>
      <c r="F47" s="269">
        <f t="shared" si="14"/>
        <v>0</v>
      </c>
      <c r="G47" s="269">
        <f t="shared" si="14"/>
        <v>0</v>
      </c>
      <c r="H47" s="269">
        <f t="shared" si="14"/>
        <v>0</v>
      </c>
      <c r="I47" s="269">
        <f t="shared" si="14"/>
        <v>0</v>
      </c>
      <c r="J47" s="269">
        <f t="shared" si="14"/>
        <v>0</v>
      </c>
      <c r="K47" s="269">
        <f t="shared" si="14"/>
        <v>1</v>
      </c>
      <c r="L47" s="269">
        <f t="shared" si="14"/>
        <v>0</v>
      </c>
      <c r="M47" s="269">
        <f t="shared" si="14"/>
        <v>11</v>
      </c>
      <c r="N47" s="269">
        <f t="shared" si="14"/>
        <v>3.9</v>
      </c>
      <c r="O47" s="269">
        <f t="shared" si="14"/>
        <v>0</v>
      </c>
      <c r="P47" s="269">
        <f t="shared" si="14"/>
        <v>1</v>
      </c>
      <c r="Q47" s="269">
        <f t="shared" si="14"/>
        <v>0</v>
      </c>
      <c r="R47" s="269">
        <f t="shared" si="14"/>
        <v>0</v>
      </c>
      <c r="S47" s="269">
        <f t="shared" si="14"/>
        <v>0</v>
      </c>
      <c r="T47" s="269">
        <f t="shared" si="14"/>
        <v>0</v>
      </c>
      <c r="U47" s="269">
        <f t="shared" si="14"/>
        <v>0</v>
      </c>
      <c r="V47" s="269">
        <f t="shared" si="14"/>
        <v>0</v>
      </c>
      <c r="W47" s="269">
        <f t="shared" si="14"/>
        <v>0</v>
      </c>
      <c r="X47" s="269">
        <f t="shared" si="14"/>
        <v>0</v>
      </c>
      <c r="Y47" s="269">
        <f t="shared" si="14"/>
        <v>0</v>
      </c>
      <c r="Z47" s="269">
        <f t="shared" si="14"/>
        <v>0</v>
      </c>
      <c r="AA47" s="269">
        <f t="shared" si="14"/>
        <v>0</v>
      </c>
      <c r="AB47" s="269">
        <f t="shared" si="14"/>
        <v>0</v>
      </c>
      <c r="AC47" s="269">
        <f t="shared" si="14"/>
        <v>0</v>
      </c>
      <c r="AD47" s="269">
        <f t="shared" si="14"/>
        <v>0</v>
      </c>
      <c r="AE47" s="269">
        <f t="shared" si="14"/>
        <v>0</v>
      </c>
      <c r="AF47" s="269">
        <f t="shared" si="14"/>
        <v>0</v>
      </c>
      <c r="AG47" s="269">
        <f t="shared" si="14"/>
        <v>0</v>
      </c>
      <c r="AH47" s="269">
        <f t="shared" si="14"/>
        <v>24</v>
      </c>
      <c r="AI47" s="269">
        <f t="shared" si="14"/>
        <v>0</v>
      </c>
      <c r="AJ47" s="269">
        <f t="shared" ref="AJ47:BX47" si="15">SUM(AJ39:AJ45)</f>
        <v>0</v>
      </c>
      <c r="AK47" s="269">
        <f t="shared" si="15"/>
        <v>0</v>
      </c>
      <c r="AL47" s="269">
        <f t="shared" si="15"/>
        <v>0</v>
      </c>
      <c r="AM47" s="269">
        <f t="shared" si="15"/>
        <v>0</v>
      </c>
      <c r="AN47" s="269">
        <f t="shared" si="15"/>
        <v>9</v>
      </c>
      <c r="AO47" s="269">
        <f t="shared" si="15"/>
        <v>0</v>
      </c>
      <c r="AP47" s="269">
        <f t="shared" si="15"/>
        <v>0</v>
      </c>
      <c r="AQ47" s="269">
        <f t="shared" si="15"/>
        <v>0</v>
      </c>
      <c r="AR47" s="269">
        <f t="shared" si="15"/>
        <v>115</v>
      </c>
      <c r="AS47" s="269">
        <f t="shared" si="15"/>
        <v>0</v>
      </c>
      <c r="AT47" s="269">
        <f t="shared" si="15"/>
        <v>5</v>
      </c>
      <c r="AU47" s="269">
        <f t="shared" si="15"/>
        <v>0</v>
      </c>
      <c r="AV47" s="269">
        <f t="shared" si="15"/>
        <v>115</v>
      </c>
      <c r="AW47" s="269">
        <f t="shared" si="15"/>
        <v>0</v>
      </c>
      <c r="AX47" s="269">
        <f t="shared" si="15"/>
        <v>0</v>
      </c>
      <c r="AY47" s="269">
        <f t="shared" si="15"/>
        <v>0</v>
      </c>
      <c r="AZ47" s="269">
        <f t="shared" si="15"/>
        <v>0</v>
      </c>
      <c r="BA47" s="269">
        <f t="shared" si="15"/>
        <v>0</v>
      </c>
      <c r="BB47" s="269">
        <f t="shared" si="15"/>
        <v>0</v>
      </c>
      <c r="BC47" s="269">
        <f t="shared" si="15"/>
        <v>0</v>
      </c>
      <c r="BD47" s="269">
        <f t="shared" si="15"/>
        <v>0</v>
      </c>
      <c r="BE47" s="269">
        <f t="shared" si="15"/>
        <v>0</v>
      </c>
      <c r="BF47" s="269">
        <f t="shared" si="15"/>
        <v>0</v>
      </c>
      <c r="BG47" s="269">
        <f t="shared" si="15"/>
        <v>0</v>
      </c>
      <c r="BH47" s="269">
        <f t="shared" si="15"/>
        <v>0</v>
      </c>
      <c r="BI47" s="269">
        <f t="shared" si="15"/>
        <v>0</v>
      </c>
      <c r="BJ47" s="269">
        <f t="shared" si="15"/>
        <v>0</v>
      </c>
      <c r="BK47" s="269">
        <f t="shared" si="15"/>
        <v>0</v>
      </c>
      <c r="BL47" s="269">
        <f t="shared" si="15"/>
        <v>0</v>
      </c>
      <c r="BM47" s="269">
        <f t="shared" si="15"/>
        <v>0</v>
      </c>
      <c r="BN47" s="269">
        <f t="shared" si="15"/>
        <v>0</v>
      </c>
      <c r="BO47" s="269">
        <f t="shared" si="15"/>
        <v>0</v>
      </c>
      <c r="BP47" s="269">
        <f t="shared" si="15"/>
        <v>0</v>
      </c>
      <c r="BQ47" s="269">
        <f t="shared" si="15"/>
        <v>0</v>
      </c>
      <c r="BR47" s="269">
        <f t="shared" si="15"/>
        <v>0</v>
      </c>
      <c r="BS47" s="269">
        <f t="shared" si="15"/>
        <v>0</v>
      </c>
      <c r="BT47" s="269">
        <f t="shared" si="15"/>
        <v>0</v>
      </c>
      <c r="BU47" s="269">
        <f t="shared" si="15"/>
        <v>0</v>
      </c>
      <c r="BV47" s="269">
        <f t="shared" si="15"/>
        <v>0</v>
      </c>
      <c r="BW47" s="269">
        <f t="shared" si="15"/>
        <v>0</v>
      </c>
      <c r="BX47" s="269">
        <f t="shared" si="15"/>
        <v>60</v>
      </c>
    </row>
    <row r="48" spans="1:79" ht="15.75" hidden="1" customHeight="1">
      <c r="A48" s="503" t="s">
        <v>74</v>
      </c>
      <c r="B48" s="504"/>
      <c r="C48" s="269">
        <f>C49</f>
        <v>0</v>
      </c>
      <c r="D48" s="269">
        <f t="shared" ref="D48:BO48" si="16">C48</f>
        <v>0</v>
      </c>
      <c r="E48" s="269">
        <f t="shared" si="16"/>
        <v>0</v>
      </c>
      <c r="F48" s="269">
        <f t="shared" si="16"/>
        <v>0</v>
      </c>
      <c r="G48" s="269">
        <f t="shared" si="16"/>
        <v>0</v>
      </c>
      <c r="H48" s="269">
        <f t="shared" si="16"/>
        <v>0</v>
      </c>
      <c r="I48" s="269">
        <f t="shared" si="16"/>
        <v>0</v>
      </c>
      <c r="J48" s="269">
        <f t="shared" si="16"/>
        <v>0</v>
      </c>
      <c r="K48" s="269">
        <f t="shared" si="16"/>
        <v>0</v>
      </c>
      <c r="L48" s="269">
        <f t="shared" si="16"/>
        <v>0</v>
      </c>
      <c r="M48" s="269">
        <f t="shared" si="16"/>
        <v>0</v>
      </c>
      <c r="N48" s="269">
        <f t="shared" si="16"/>
        <v>0</v>
      </c>
      <c r="O48" s="269">
        <f t="shared" si="16"/>
        <v>0</v>
      </c>
      <c r="P48" s="269">
        <f t="shared" si="16"/>
        <v>0</v>
      </c>
      <c r="Q48" s="269">
        <f t="shared" si="16"/>
        <v>0</v>
      </c>
      <c r="R48" s="269">
        <f t="shared" si="16"/>
        <v>0</v>
      </c>
      <c r="S48" s="269">
        <f t="shared" si="16"/>
        <v>0</v>
      </c>
      <c r="T48" s="269">
        <f t="shared" si="16"/>
        <v>0</v>
      </c>
      <c r="U48" s="269">
        <f t="shared" si="16"/>
        <v>0</v>
      </c>
      <c r="V48" s="269">
        <f t="shared" si="16"/>
        <v>0</v>
      </c>
      <c r="W48" s="269">
        <f t="shared" si="16"/>
        <v>0</v>
      </c>
      <c r="X48" s="269">
        <f t="shared" si="16"/>
        <v>0</v>
      </c>
      <c r="Y48" s="269">
        <f t="shared" si="16"/>
        <v>0</v>
      </c>
      <c r="Z48" s="269">
        <f t="shared" si="16"/>
        <v>0</v>
      </c>
      <c r="AA48" s="269">
        <f t="shared" si="16"/>
        <v>0</v>
      </c>
      <c r="AB48" s="269">
        <f t="shared" si="16"/>
        <v>0</v>
      </c>
      <c r="AC48" s="269">
        <f t="shared" si="16"/>
        <v>0</v>
      </c>
      <c r="AD48" s="269">
        <f t="shared" si="16"/>
        <v>0</v>
      </c>
      <c r="AE48" s="269">
        <f t="shared" si="16"/>
        <v>0</v>
      </c>
      <c r="AF48" s="269">
        <f t="shared" si="16"/>
        <v>0</v>
      </c>
      <c r="AG48" s="269">
        <f t="shared" si="16"/>
        <v>0</v>
      </c>
      <c r="AH48" s="269">
        <f t="shared" si="16"/>
        <v>0</v>
      </c>
      <c r="AI48" s="269">
        <f t="shared" si="16"/>
        <v>0</v>
      </c>
      <c r="AJ48" s="269">
        <f t="shared" si="16"/>
        <v>0</v>
      </c>
      <c r="AK48" s="269">
        <f t="shared" si="16"/>
        <v>0</v>
      </c>
      <c r="AL48" s="269">
        <f t="shared" si="16"/>
        <v>0</v>
      </c>
      <c r="AM48" s="269">
        <f t="shared" si="16"/>
        <v>0</v>
      </c>
      <c r="AN48" s="269">
        <f t="shared" si="16"/>
        <v>0</v>
      </c>
      <c r="AO48" s="269">
        <f t="shared" si="16"/>
        <v>0</v>
      </c>
      <c r="AP48" s="269">
        <f t="shared" si="16"/>
        <v>0</v>
      </c>
      <c r="AQ48" s="269">
        <f t="shared" si="16"/>
        <v>0</v>
      </c>
      <c r="AR48" s="269">
        <f t="shared" si="16"/>
        <v>0</v>
      </c>
      <c r="AS48" s="269">
        <f t="shared" si="16"/>
        <v>0</v>
      </c>
      <c r="AT48" s="269">
        <f t="shared" si="16"/>
        <v>0</v>
      </c>
      <c r="AU48" s="269">
        <f t="shared" si="16"/>
        <v>0</v>
      </c>
      <c r="AV48" s="269">
        <f t="shared" si="16"/>
        <v>0</v>
      </c>
      <c r="AW48" s="269">
        <f t="shared" si="16"/>
        <v>0</v>
      </c>
      <c r="AX48" s="269">
        <f t="shared" si="16"/>
        <v>0</v>
      </c>
      <c r="AY48" s="269">
        <f t="shared" si="16"/>
        <v>0</v>
      </c>
      <c r="AZ48" s="269">
        <f t="shared" si="16"/>
        <v>0</v>
      </c>
      <c r="BA48" s="269">
        <f t="shared" si="16"/>
        <v>0</v>
      </c>
      <c r="BB48" s="269">
        <f t="shared" si="16"/>
        <v>0</v>
      </c>
      <c r="BC48" s="269">
        <f t="shared" si="16"/>
        <v>0</v>
      </c>
      <c r="BD48" s="269">
        <f t="shared" si="16"/>
        <v>0</v>
      </c>
      <c r="BE48" s="269">
        <f t="shared" si="16"/>
        <v>0</v>
      </c>
      <c r="BF48" s="269">
        <f t="shared" si="16"/>
        <v>0</v>
      </c>
      <c r="BG48" s="269">
        <f t="shared" si="16"/>
        <v>0</v>
      </c>
      <c r="BH48" s="269">
        <f t="shared" si="16"/>
        <v>0</v>
      </c>
      <c r="BI48" s="269">
        <f t="shared" si="16"/>
        <v>0</v>
      </c>
      <c r="BJ48" s="269">
        <f t="shared" si="16"/>
        <v>0</v>
      </c>
      <c r="BK48" s="269">
        <f t="shared" si="16"/>
        <v>0</v>
      </c>
      <c r="BL48" s="269">
        <f t="shared" si="16"/>
        <v>0</v>
      </c>
      <c r="BM48" s="269">
        <f t="shared" si="16"/>
        <v>0</v>
      </c>
      <c r="BN48" s="269">
        <f t="shared" si="16"/>
        <v>0</v>
      </c>
      <c r="BO48" s="269">
        <f t="shared" si="16"/>
        <v>0</v>
      </c>
      <c r="BP48" s="269">
        <f t="shared" ref="BP48:BX48" si="17">BO48</f>
        <v>0</v>
      </c>
      <c r="BQ48" s="269">
        <f t="shared" si="17"/>
        <v>0</v>
      </c>
      <c r="BR48" s="269">
        <f t="shared" si="17"/>
        <v>0</v>
      </c>
      <c r="BS48" s="269">
        <f t="shared" si="17"/>
        <v>0</v>
      </c>
      <c r="BT48" s="269">
        <f t="shared" si="17"/>
        <v>0</v>
      </c>
      <c r="BU48" s="269">
        <f t="shared" si="17"/>
        <v>0</v>
      </c>
      <c r="BV48" s="269">
        <f t="shared" si="17"/>
        <v>0</v>
      </c>
      <c r="BW48" s="269">
        <f t="shared" si="17"/>
        <v>0</v>
      </c>
      <c r="BX48" s="269">
        <f t="shared" si="17"/>
        <v>0</v>
      </c>
    </row>
    <row r="49" spans="1:76" ht="15.75" customHeight="1" thickBot="1">
      <c r="A49" s="498" t="s">
        <v>74</v>
      </c>
      <c r="B49" s="499"/>
      <c r="C49" s="365">
        <f>VLOOKUP(B4,Фактически_присутствующих,3,FALSE)</f>
        <v>0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</row>
    <row r="50" spans="1:76" ht="15.75" customHeight="1" thickTop="1">
      <c r="A50" s="498" t="s">
        <v>75</v>
      </c>
      <c r="B50" s="499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W50" si="18">L47*L48/1000</f>
        <v>0</v>
      </c>
      <c r="M50" s="368">
        <f t="shared" si="18"/>
        <v>0</v>
      </c>
      <c r="N50" s="368">
        <f t="shared" si="18"/>
        <v>0</v>
      </c>
      <c r="O50" s="368">
        <f t="shared" si="18"/>
        <v>0</v>
      </c>
      <c r="P50" s="368">
        <f t="shared" si="18"/>
        <v>0</v>
      </c>
      <c r="Q50" s="368">
        <f t="shared" si="18"/>
        <v>0</v>
      </c>
      <c r="R50" s="368">
        <f t="shared" si="18"/>
        <v>0</v>
      </c>
      <c r="S50" s="368">
        <f t="shared" si="18"/>
        <v>0</v>
      </c>
      <c r="T50" s="368">
        <f t="shared" si="18"/>
        <v>0</v>
      </c>
      <c r="U50" s="368">
        <f t="shared" si="18"/>
        <v>0</v>
      </c>
      <c r="V50" s="368">
        <f t="shared" si="18"/>
        <v>0</v>
      </c>
      <c r="W50" s="368">
        <f t="shared" si="18"/>
        <v>0</v>
      </c>
      <c r="X50" s="368">
        <f t="shared" si="18"/>
        <v>0</v>
      </c>
      <c r="Y50" s="368">
        <f t="shared" si="18"/>
        <v>0</v>
      </c>
      <c r="Z50" s="368">
        <f t="shared" si="18"/>
        <v>0</v>
      </c>
      <c r="AA50" s="368">
        <f t="shared" si="18"/>
        <v>0</v>
      </c>
      <c r="AB50" s="368">
        <f t="shared" si="18"/>
        <v>0</v>
      </c>
      <c r="AC50" s="368">
        <f t="shared" si="18"/>
        <v>0</v>
      </c>
      <c r="AD50" s="368">
        <f t="shared" si="18"/>
        <v>0</v>
      </c>
      <c r="AE50" s="368">
        <f t="shared" si="18"/>
        <v>0</v>
      </c>
      <c r="AF50" s="368">
        <f t="shared" si="18"/>
        <v>0</v>
      </c>
      <c r="AG50" s="368">
        <f t="shared" si="18"/>
        <v>0</v>
      </c>
      <c r="AH50" s="368">
        <f t="shared" si="18"/>
        <v>0</v>
      </c>
      <c r="AI50" s="368">
        <f t="shared" si="18"/>
        <v>0</v>
      </c>
      <c r="AJ50" s="368">
        <f t="shared" si="18"/>
        <v>0</v>
      </c>
      <c r="AK50" s="368">
        <f t="shared" si="18"/>
        <v>0</v>
      </c>
      <c r="AL50" s="368">
        <f t="shared" si="18"/>
        <v>0</v>
      </c>
      <c r="AM50" s="368">
        <f t="shared" si="18"/>
        <v>0</v>
      </c>
      <c r="AN50" s="368">
        <f t="shared" si="18"/>
        <v>0</v>
      </c>
      <c r="AO50" s="368">
        <f t="shared" si="18"/>
        <v>0</v>
      </c>
      <c r="AP50" s="368">
        <f t="shared" si="18"/>
        <v>0</v>
      </c>
      <c r="AQ50" s="368">
        <f t="shared" si="18"/>
        <v>0</v>
      </c>
      <c r="AR50" s="368">
        <f t="shared" si="18"/>
        <v>0</v>
      </c>
      <c r="AS50" s="368">
        <f t="shared" si="18"/>
        <v>0</v>
      </c>
      <c r="AT50" s="368">
        <f t="shared" si="18"/>
        <v>0</v>
      </c>
      <c r="AU50" s="368">
        <f t="shared" si="18"/>
        <v>0</v>
      </c>
      <c r="AV50" s="368">
        <f t="shared" si="18"/>
        <v>0</v>
      </c>
      <c r="AW50" s="368">
        <f t="shared" si="18"/>
        <v>0</v>
      </c>
      <c r="AX50" s="368">
        <f t="shared" si="18"/>
        <v>0</v>
      </c>
      <c r="AY50" s="368">
        <f t="shared" si="18"/>
        <v>0</v>
      </c>
      <c r="AZ50" s="368">
        <f t="shared" si="18"/>
        <v>0</v>
      </c>
      <c r="BA50" s="368">
        <f t="shared" si="18"/>
        <v>0</v>
      </c>
      <c r="BB50" s="368">
        <f t="shared" si="18"/>
        <v>0</v>
      </c>
      <c r="BC50" s="368">
        <f t="shared" si="18"/>
        <v>0</v>
      </c>
      <c r="BD50" s="368">
        <f t="shared" si="18"/>
        <v>0</v>
      </c>
      <c r="BE50" s="368">
        <f t="shared" si="18"/>
        <v>0</v>
      </c>
      <c r="BF50" s="368">
        <f t="shared" si="18"/>
        <v>0</v>
      </c>
      <c r="BG50" s="368">
        <f t="shared" si="18"/>
        <v>0</v>
      </c>
      <c r="BH50" s="368">
        <f t="shared" si="18"/>
        <v>0</v>
      </c>
      <c r="BI50" s="368">
        <f t="shared" si="18"/>
        <v>0</v>
      </c>
      <c r="BJ50" s="368">
        <f t="shared" si="18"/>
        <v>0</v>
      </c>
      <c r="BK50" s="368">
        <f t="shared" si="18"/>
        <v>0</v>
      </c>
      <c r="BL50" s="368">
        <f t="shared" si="18"/>
        <v>0</v>
      </c>
      <c r="BM50" s="368">
        <f t="shared" si="18"/>
        <v>0</v>
      </c>
      <c r="BN50" s="368">
        <f t="shared" si="18"/>
        <v>0</v>
      </c>
      <c r="BO50" s="368">
        <f t="shared" si="18"/>
        <v>0</v>
      </c>
      <c r="BP50" s="368">
        <f t="shared" si="18"/>
        <v>0</v>
      </c>
      <c r="BQ50" s="368">
        <f t="shared" si="18"/>
        <v>0</v>
      </c>
      <c r="BR50" s="368">
        <f t="shared" si="18"/>
        <v>0</v>
      </c>
      <c r="BS50" s="368">
        <f t="shared" si="18"/>
        <v>0</v>
      </c>
      <c r="BT50" s="368">
        <f t="shared" si="18"/>
        <v>0</v>
      </c>
      <c r="BU50" s="368">
        <f t="shared" si="18"/>
        <v>0</v>
      </c>
      <c r="BV50" s="368">
        <f t="shared" si="18"/>
        <v>0</v>
      </c>
      <c r="BW50" s="368">
        <f t="shared" si="18"/>
        <v>0</v>
      </c>
      <c r="BX50" s="368">
        <f t="shared" ref="BX50" si="19">BX47*BX48/1000</f>
        <v>0</v>
      </c>
    </row>
    <row r="51" spans="1:76" ht="15.75" customHeight="1">
      <c r="A51" s="498" t="s">
        <v>64</v>
      </c>
      <c r="B51" s="499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</row>
    <row r="52" spans="1:76" ht="15.75" customHeight="1">
      <c r="A52" s="498" t="s">
        <v>76</v>
      </c>
      <c r="B52" s="499"/>
      <c r="C52" s="370">
        <f>SUM(D52:BZ52)</f>
        <v>0</v>
      </c>
      <c r="D52" s="371">
        <f t="shared" ref="D52:BX52" si="20">D50*D51</f>
        <v>0</v>
      </c>
      <c r="E52" s="371">
        <f t="shared" si="20"/>
        <v>0</v>
      </c>
      <c r="F52" s="368">
        <f t="shared" si="20"/>
        <v>0</v>
      </c>
      <c r="G52" s="368">
        <f t="shared" si="20"/>
        <v>0</v>
      </c>
      <c r="H52" s="368">
        <f t="shared" si="20"/>
        <v>0</v>
      </c>
      <c r="I52" s="368">
        <f t="shared" si="20"/>
        <v>0</v>
      </c>
      <c r="J52" s="368">
        <f t="shared" si="20"/>
        <v>0</v>
      </c>
      <c r="K52" s="368">
        <f t="shared" si="20"/>
        <v>0</v>
      </c>
      <c r="L52" s="368">
        <f t="shared" si="20"/>
        <v>0</v>
      </c>
      <c r="M52" s="368">
        <f t="shared" si="20"/>
        <v>0</v>
      </c>
      <c r="N52" s="368">
        <f t="shared" si="20"/>
        <v>0</v>
      </c>
      <c r="O52" s="368">
        <f t="shared" si="20"/>
        <v>0</v>
      </c>
      <c r="P52" s="368">
        <f t="shared" si="20"/>
        <v>0</v>
      </c>
      <c r="Q52" s="368">
        <f t="shared" si="20"/>
        <v>0</v>
      </c>
      <c r="R52" s="368">
        <f t="shared" si="20"/>
        <v>0</v>
      </c>
      <c r="S52" s="368">
        <f t="shared" si="20"/>
        <v>0</v>
      </c>
      <c r="T52" s="368">
        <f t="shared" si="20"/>
        <v>0</v>
      </c>
      <c r="U52" s="368">
        <f t="shared" si="20"/>
        <v>0</v>
      </c>
      <c r="V52" s="368">
        <f t="shared" si="20"/>
        <v>0</v>
      </c>
      <c r="W52" s="368">
        <f t="shared" si="20"/>
        <v>0</v>
      </c>
      <c r="X52" s="368">
        <f t="shared" si="20"/>
        <v>0</v>
      </c>
      <c r="Y52" s="368">
        <f t="shared" si="20"/>
        <v>0</v>
      </c>
      <c r="Z52" s="368">
        <f t="shared" si="20"/>
        <v>0</v>
      </c>
      <c r="AA52" s="368">
        <f t="shared" si="20"/>
        <v>0</v>
      </c>
      <c r="AB52" s="368">
        <f t="shared" si="20"/>
        <v>0</v>
      </c>
      <c r="AC52" s="368">
        <f t="shared" si="20"/>
        <v>0</v>
      </c>
      <c r="AD52" s="368">
        <f t="shared" si="20"/>
        <v>0</v>
      </c>
      <c r="AE52" s="368">
        <f t="shared" si="20"/>
        <v>0</v>
      </c>
      <c r="AF52" s="368">
        <f t="shared" si="20"/>
        <v>0</v>
      </c>
      <c r="AG52" s="368">
        <f t="shared" si="20"/>
        <v>0</v>
      </c>
      <c r="AH52" s="368">
        <f t="shared" si="20"/>
        <v>0</v>
      </c>
      <c r="AI52" s="368">
        <f t="shared" si="20"/>
        <v>0</v>
      </c>
      <c r="AJ52" s="368">
        <f t="shared" si="20"/>
        <v>0</v>
      </c>
      <c r="AK52" s="368">
        <f t="shared" si="20"/>
        <v>0</v>
      </c>
      <c r="AL52" s="368">
        <f t="shared" si="20"/>
        <v>0</v>
      </c>
      <c r="AM52" s="368">
        <f t="shared" si="20"/>
        <v>0</v>
      </c>
      <c r="AN52" s="368">
        <f t="shared" si="20"/>
        <v>0</v>
      </c>
      <c r="AO52" s="368">
        <f t="shared" si="20"/>
        <v>0</v>
      </c>
      <c r="AP52" s="368">
        <f t="shared" si="20"/>
        <v>0</v>
      </c>
      <c r="AQ52" s="368">
        <f t="shared" si="20"/>
        <v>0</v>
      </c>
      <c r="AR52" s="368">
        <f t="shared" si="20"/>
        <v>0</v>
      </c>
      <c r="AS52" s="368">
        <f t="shared" si="20"/>
        <v>0</v>
      </c>
      <c r="AT52" s="368">
        <f t="shared" si="20"/>
        <v>0</v>
      </c>
      <c r="AU52" s="368">
        <f t="shared" si="20"/>
        <v>0</v>
      </c>
      <c r="AV52" s="368">
        <f t="shared" si="20"/>
        <v>0</v>
      </c>
      <c r="AW52" s="368">
        <f t="shared" si="20"/>
        <v>0</v>
      </c>
      <c r="AX52" s="368">
        <f t="shared" si="20"/>
        <v>0</v>
      </c>
      <c r="AY52" s="368">
        <f t="shared" si="20"/>
        <v>0</v>
      </c>
      <c r="AZ52" s="368">
        <f t="shared" si="20"/>
        <v>0</v>
      </c>
      <c r="BA52" s="368">
        <f t="shared" si="20"/>
        <v>0</v>
      </c>
      <c r="BB52" s="368">
        <f t="shared" si="20"/>
        <v>0</v>
      </c>
      <c r="BC52" s="368">
        <f t="shared" si="20"/>
        <v>0</v>
      </c>
      <c r="BD52" s="368">
        <f t="shared" si="20"/>
        <v>0</v>
      </c>
      <c r="BE52" s="368">
        <f t="shared" si="20"/>
        <v>0</v>
      </c>
      <c r="BF52" s="368">
        <f t="shared" si="20"/>
        <v>0</v>
      </c>
      <c r="BG52" s="368">
        <f t="shared" si="20"/>
        <v>0</v>
      </c>
      <c r="BH52" s="368">
        <f t="shared" si="20"/>
        <v>0</v>
      </c>
      <c r="BI52" s="368">
        <f t="shared" si="20"/>
        <v>0</v>
      </c>
      <c r="BJ52" s="368">
        <f t="shared" si="20"/>
        <v>0</v>
      </c>
      <c r="BK52" s="368">
        <f t="shared" si="20"/>
        <v>0</v>
      </c>
      <c r="BL52" s="368">
        <f t="shared" si="20"/>
        <v>0</v>
      </c>
      <c r="BM52" s="368">
        <f t="shared" si="20"/>
        <v>0</v>
      </c>
      <c r="BN52" s="368">
        <f t="shared" si="20"/>
        <v>0</v>
      </c>
      <c r="BO52" s="368">
        <f t="shared" si="20"/>
        <v>0</v>
      </c>
      <c r="BP52" s="368">
        <f t="shared" si="20"/>
        <v>0</v>
      </c>
      <c r="BQ52" s="368">
        <f t="shared" si="20"/>
        <v>0</v>
      </c>
      <c r="BR52" s="368">
        <f t="shared" si="20"/>
        <v>0</v>
      </c>
      <c r="BS52" s="368">
        <f t="shared" si="20"/>
        <v>0</v>
      </c>
      <c r="BT52" s="368">
        <f t="shared" si="20"/>
        <v>0</v>
      </c>
      <c r="BU52" s="368">
        <f t="shared" si="20"/>
        <v>0</v>
      </c>
      <c r="BV52" s="368">
        <f t="shared" si="20"/>
        <v>0</v>
      </c>
      <c r="BW52" s="368">
        <f t="shared" si="20"/>
        <v>0</v>
      </c>
      <c r="BX52" s="368">
        <f t="shared" si="20"/>
        <v>0</v>
      </c>
    </row>
    <row r="53" spans="1:76" ht="15.75" customHeight="1">
      <c r="A53" s="498" t="s">
        <v>77</v>
      </c>
      <c r="B53" s="499"/>
      <c r="C53" s="372" t="e">
        <f>C52/C49</f>
        <v>#DIV/0!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6" ht="13.9" hidden="1" customHeight="1">
      <c r="A54" s="1"/>
      <c r="B54" s="232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6" ht="13.9" hidden="1" customHeight="1">
      <c r="A55" s="501"/>
      <c r="B55" s="502"/>
      <c r="C55" s="269"/>
      <c r="D55" s="269">
        <f t="shared" ref="D55:K55" si="21">SUM(D39:D45)</f>
        <v>0</v>
      </c>
      <c r="E55" s="269">
        <f t="shared" si="21"/>
        <v>0</v>
      </c>
      <c r="F55" s="269">
        <f t="shared" si="21"/>
        <v>0</v>
      </c>
      <c r="G55" s="269">
        <f t="shared" si="21"/>
        <v>0</v>
      </c>
      <c r="H55" s="269">
        <f t="shared" si="21"/>
        <v>0</v>
      </c>
      <c r="I55" s="269">
        <f t="shared" si="21"/>
        <v>0</v>
      </c>
      <c r="J55" s="269">
        <f t="shared" si="21"/>
        <v>0</v>
      </c>
      <c r="K55" s="269">
        <f t="shared" si="21"/>
        <v>1</v>
      </c>
      <c r="L55" s="269">
        <f>SUM(L39:L45)</f>
        <v>0</v>
      </c>
      <c r="M55" s="269">
        <f t="shared" ref="M55:BX55" si="22">SUM(M39:M45)</f>
        <v>11</v>
      </c>
      <c r="N55" s="269">
        <f t="shared" si="22"/>
        <v>3.9</v>
      </c>
      <c r="O55" s="269">
        <f t="shared" si="22"/>
        <v>0</v>
      </c>
      <c r="P55" s="269">
        <f t="shared" si="22"/>
        <v>1</v>
      </c>
      <c r="Q55" s="269">
        <f t="shared" si="22"/>
        <v>0</v>
      </c>
      <c r="R55" s="269">
        <f t="shared" si="22"/>
        <v>0</v>
      </c>
      <c r="S55" s="269">
        <f t="shared" si="22"/>
        <v>0</v>
      </c>
      <c r="T55" s="269">
        <f t="shared" si="22"/>
        <v>0</v>
      </c>
      <c r="U55" s="269">
        <f t="shared" si="22"/>
        <v>0</v>
      </c>
      <c r="V55" s="269">
        <f t="shared" si="22"/>
        <v>0</v>
      </c>
      <c r="W55" s="269">
        <f t="shared" si="22"/>
        <v>0</v>
      </c>
      <c r="X55" s="269">
        <f t="shared" si="22"/>
        <v>0</v>
      </c>
      <c r="Y55" s="269">
        <f t="shared" si="22"/>
        <v>0</v>
      </c>
      <c r="Z55" s="269">
        <f t="shared" si="22"/>
        <v>0</v>
      </c>
      <c r="AA55" s="269">
        <f t="shared" si="22"/>
        <v>0</v>
      </c>
      <c r="AB55" s="269">
        <f t="shared" si="22"/>
        <v>0</v>
      </c>
      <c r="AC55" s="269">
        <f t="shared" si="22"/>
        <v>0</v>
      </c>
      <c r="AD55" s="269">
        <f t="shared" si="22"/>
        <v>0</v>
      </c>
      <c r="AE55" s="269">
        <f t="shared" si="22"/>
        <v>0</v>
      </c>
      <c r="AF55" s="269">
        <f t="shared" si="22"/>
        <v>0</v>
      </c>
      <c r="AG55" s="269">
        <f t="shared" si="22"/>
        <v>0</v>
      </c>
      <c r="AH55" s="269">
        <f t="shared" si="22"/>
        <v>24</v>
      </c>
      <c r="AI55" s="269">
        <f t="shared" si="22"/>
        <v>0</v>
      </c>
      <c r="AJ55" s="269">
        <f t="shared" si="22"/>
        <v>0</v>
      </c>
      <c r="AK55" s="269">
        <f t="shared" si="22"/>
        <v>0</v>
      </c>
      <c r="AL55" s="269">
        <f t="shared" si="22"/>
        <v>0</v>
      </c>
      <c r="AM55" s="269">
        <f t="shared" si="22"/>
        <v>0</v>
      </c>
      <c r="AN55" s="269">
        <f t="shared" si="22"/>
        <v>9</v>
      </c>
      <c r="AO55" s="269">
        <f t="shared" si="22"/>
        <v>0</v>
      </c>
      <c r="AP55" s="269">
        <f t="shared" si="22"/>
        <v>0</v>
      </c>
      <c r="AQ55" s="269">
        <f t="shared" si="22"/>
        <v>0</v>
      </c>
      <c r="AR55" s="269">
        <f t="shared" si="22"/>
        <v>115</v>
      </c>
      <c r="AS55" s="269">
        <f t="shared" si="22"/>
        <v>0</v>
      </c>
      <c r="AT55" s="269">
        <f t="shared" si="22"/>
        <v>5</v>
      </c>
      <c r="AU55" s="269">
        <f t="shared" si="22"/>
        <v>0</v>
      </c>
      <c r="AV55" s="269">
        <f t="shared" si="22"/>
        <v>115</v>
      </c>
      <c r="AW55" s="269">
        <f t="shared" si="22"/>
        <v>0</v>
      </c>
      <c r="AX55" s="269">
        <f t="shared" si="22"/>
        <v>0</v>
      </c>
      <c r="AY55" s="269">
        <f t="shared" si="22"/>
        <v>0</v>
      </c>
      <c r="AZ55" s="269">
        <f t="shared" si="22"/>
        <v>0</v>
      </c>
      <c r="BA55" s="269">
        <f t="shared" si="22"/>
        <v>0</v>
      </c>
      <c r="BB55" s="269">
        <f t="shared" si="22"/>
        <v>0</v>
      </c>
      <c r="BC55" s="269">
        <f t="shared" si="22"/>
        <v>0</v>
      </c>
      <c r="BD55" s="269">
        <f t="shared" si="22"/>
        <v>0</v>
      </c>
      <c r="BE55" s="269">
        <f t="shared" si="22"/>
        <v>0</v>
      </c>
      <c r="BF55" s="269">
        <f t="shared" si="22"/>
        <v>0</v>
      </c>
      <c r="BG55" s="269">
        <f t="shared" si="22"/>
        <v>0</v>
      </c>
      <c r="BH55" s="269">
        <f t="shared" si="22"/>
        <v>0</v>
      </c>
      <c r="BI55" s="269">
        <f t="shared" si="22"/>
        <v>0</v>
      </c>
      <c r="BJ55" s="269">
        <f t="shared" si="22"/>
        <v>0</v>
      </c>
      <c r="BK55" s="269">
        <f t="shared" si="22"/>
        <v>0</v>
      </c>
      <c r="BL55" s="269">
        <f t="shared" si="22"/>
        <v>0</v>
      </c>
      <c r="BM55" s="269">
        <f t="shared" si="22"/>
        <v>0</v>
      </c>
      <c r="BN55" s="269">
        <f t="shared" si="22"/>
        <v>0</v>
      </c>
      <c r="BO55" s="269">
        <f t="shared" si="22"/>
        <v>0</v>
      </c>
      <c r="BP55" s="269">
        <f t="shared" si="22"/>
        <v>0</v>
      </c>
      <c r="BQ55" s="269">
        <f t="shared" si="22"/>
        <v>0</v>
      </c>
      <c r="BR55" s="269">
        <f t="shared" si="22"/>
        <v>0</v>
      </c>
      <c r="BS55" s="269">
        <f t="shared" si="22"/>
        <v>0</v>
      </c>
      <c r="BT55" s="269">
        <f t="shared" si="22"/>
        <v>0</v>
      </c>
      <c r="BU55" s="269">
        <f t="shared" si="22"/>
        <v>0</v>
      </c>
      <c r="BV55" s="269">
        <f t="shared" si="22"/>
        <v>0</v>
      </c>
      <c r="BW55" s="269">
        <f t="shared" si="22"/>
        <v>0</v>
      </c>
      <c r="BX55" s="269">
        <f t="shared" si="22"/>
        <v>60</v>
      </c>
    </row>
    <row r="56" spans="1:76" ht="13.9" hidden="1" customHeight="1">
      <c r="A56" s="503" t="s">
        <v>74</v>
      </c>
      <c r="B56" s="504"/>
      <c r="C56" s="269">
        <f>C57</f>
        <v>0</v>
      </c>
      <c r="D56" s="374">
        <f>C56</f>
        <v>0</v>
      </c>
      <c r="E56" s="374">
        <f t="shared" ref="E56:BP56" si="23">D56</f>
        <v>0</v>
      </c>
      <c r="F56" s="374">
        <f t="shared" si="23"/>
        <v>0</v>
      </c>
      <c r="G56" s="374">
        <f t="shared" si="23"/>
        <v>0</v>
      </c>
      <c r="H56" s="374">
        <f t="shared" si="23"/>
        <v>0</v>
      </c>
      <c r="I56" s="374">
        <f t="shared" si="23"/>
        <v>0</v>
      </c>
      <c r="J56" s="374">
        <f t="shared" si="23"/>
        <v>0</v>
      </c>
      <c r="K56" s="374">
        <f t="shared" si="23"/>
        <v>0</v>
      </c>
      <c r="L56" s="374">
        <f t="shared" si="23"/>
        <v>0</v>
      </c>
      <c r="M56" s="374">
        <f t="shared" si="23"/>
        <v>0</v>
      </c>
      <c r="N56" s="374">
        <f t="shared" si="23"/>
        <v>0</v>
      </c>
      <c r="O56" s="374">
        <f t="shared" si="23"/>
        <v>0</v>
      </c>
      <c r="P56" s="374">
        <f t="shared" si="23"/>
        <v>0</v>
      </c>
      <c r="Q56" s="374">
        <f t="shared" si="23"/>
        <v>0</v>
      </c>
      <c r="R56" s="374">
        <f t="shared" si="23"/>
        <v>0</v>
      </c>
      <c r="S56" s="374">
        <f t="shared" si="23"/>
        <v>0</v>
      </c>
      <c r="T56" s="374">
        <f t="shared" si="23"/>
        <v>0</v>
      </c>
      <c r="U56" s="374">
        <f t="shared" si="23"/>
        <v>0</v>
      </c>
      <c r="V56" s="374">
        <f t="shared" si="23"/>
        <v>0</v>
      </c>
      <c r="W56" s="374">
        <f t="shared" si="23"/>
        <v>0</v>
      </c>
      <c r="X56" s="374">
        <f t="shared" si="23"/>
        <v>0</v>
      </c>
      <c r="Y56" s="374">
        <f t="shared" si="23"/>
        <v>0</v>
      </c>
      <c r="Z56" s="374">
        <f t="shared" si="23"/>
        <v>0</v>
      </c>
      <c r="AA56" s="374">
        <f t="shared" si="23"/>
        <v>0</v>
      </c>
      <c r="AB56" s="374">
        <f t="shared" si="23"/>
        <v>0</v>
      </c>
      <c r="AC56" s="374">
        <f t="shared" si="23"/>
        <v>0</v>
      </c>
      <c r="AD56" s="374">
        <f t="shared" si="23"/>
        <v>0</v>
      </c>
      <c r="AE56" s="374">
        <f t="shared" si="23"/>
        <v>0</v>
      </c>
      <c r="AF56" s="374">
        <f t="shared" si="23"/>
        <v>0</v>
      </c>
      <c r="AG56" s="374">
        <f t="shared" si="23"/>
        <v>0</v>
      </c>
      <c r="AH56" s="374">
        <f t="shared" si="23"/>
        <v>0</v>
      </c>
      <c r="AI56" s="374">
        <f t="shared" si="23"/>
        <v>0</v>
      </c>
      <c r="AJ56" s="374">
        <f t="shared" si="23"/>
        <v>0</v>
      </c>
      <c r="AK56" s="374">
        <f t="shared" si="23"/>
        <v>0</v>
      </c>
      <c r="AL56" s="374">
        <f t="shared" si="23"/>
        <v>0</v>
      </c>
      <c r="AM56" s="374">
        <f t="shared" si="23"/>
        <v>0</v>
      </c>
      <c r="AN56" s="374">
        <f t="shared" si="23"/>
        <v>0</v>
      </c>
      <c r="AO56" s="374">
        <f t="shared" si="23"/>
        <v>0</v>
      </c>
      <c r="AP56" s="374">
        <f t="shared" si="23"/>
        <v>0</v>
      </c>
      <c r="AQ56" s="374">
        <f t="shared" si="23"/>
        <v>0</v>
      </c>
      <c r="AR56" s="374">
        <f t="shared" si="23"/>
        <v>0</v>
      </c>
      <c r="AS56" s="374">
        <f t="shared" si="23"/>
        <v>0</v>
      </c>
      <c r="AT56" s="374">
        <f t="shared" si="23"/>
        <v>0</v>
      </c>
      <c r="AU56" s="374">
        <f t="shared" si="23"/>
        <v>0</v>
      </c>
      <c r="AV56" s="374">
        <f t="shared" si="23"/>
        <v>0</v>
      </c>
      <c r="AW56" s="374">
        <f t="shared" si="23"/>
        <v>0</v>
      </c>
      <c r="AX56" s="374">
        <f t="shared" si="23"/>
        <v>0</v>
      </c>
      <c r="AY56" s="374">
        <f t="shared" si="23"/>
        <v>0</v>
      </c>
      <c r="AZ56" s="374">
        <f t="shared" si="23"/>
        <v>0</v>
      </c>
      <c r="BA56" s="374">
        <f t="shared" si="23"/>
        <v>0</v>
      </c>
      <c r="BB56" s="374">
        <f t="shared" si="23"/>
        <v>0</v>
      </c>
      <c r="BC56" s="374">
        <f t="shared" si="23"/>
        <v>0</v>
      </c>
      <c r="BD56" s="374">
        <f t="shared" si="23"/>
        <v>0</v>
      </c>
      <c r="BE56" s="374">
        <f t="shared" si="23"/>
        <v>0</v>
      </c>
      <c r="BF56" s="374">
        <f t="shared" si="23"/>
        <v>0</v>
      </c>
      <c r="BG56" s="374">
        <f t="shared" si="23"/>
        <v>0</v>
      </c>
      <c r="BH56" s="374">
        <f t="shared" si="23"/>
        <v>0</v>
      </c>
      <c r="BI56" s="374">
        <f t="shared" si="23"/>
        <v>0</v>
      </c>
      <c r="BJ56" s="374">
        <f t="shared" si="23"/>
        <v>0</v>
      </c>
      <c r="BK56" s="374">
        <f t="shared" si="23"/>
        <v>0</v>
      </c>
      <c r="BL56" s="374">
        <f t="shared" si="23"/>
        <v>0</v>
      </c>
      <c r="BM56" s="374">
        <f t="shared" si="23"/>
        <v>0</v>
      </c>
      <c r="BN56" s="374">
        <f t="shared" si="23"/>
        <v>0</v>
      </c>
      <c r="BO56" s="374">
        <f t="shared" si="23"/>
        <v>0</v>
      </c>
      <c r="BP56" s="374">
        <f t="shared" si="23"/>
        <v>0</v>
      </c>
      <c r="BQ56" s="374">
        <f t="shared" ref="BQ56:BX56" si="24">BP56</f>
        <v>0</v>
      </c>
      <c r="BR56" s="374">
        <f t="shared" si="24"/>
        <v>0</v>
      </c>
      <c r="BS56" s="374">
        <f t="shared" si="24"/>
        <v>0</v>
      </c>
      <c r="BT56" s="374">
        <f t="shared" si="24"/>
        <v>0</v>
      </c>
      <c r="BU56" s="374">
        <f t="shared" si="24"/>
        <v>0</v>
      </c>
      <c r="BV56" s="374">
        <f t="shared" si="24"/>
        <v>0</v>
      </c>
      <c r="BW56" s="374">
        <f t="shared" si="24"/>
        <v>0</v>
      </c>
      <c r="BX56" s="374">
        <f t="shared" si="24"/>
        <v>0</v>
      </c>
    </row>
    <row r="57" spans="1:76" ht="21" hidden="1" customHeight="1" thickBot="1">
      <c r="A57" s="505" t="s">
        <v>138</v>
      </c>
      <c r="B57" s="506"/>
      <c r="C57" s="343">
        <f>VLOOKUP(B4,Общее_количество_учащихся,3,FALSE)</f>
        <v>0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</row>
    <row r="58" spans="1:76" ht="14.45" hidden="1" customHeight="1" thickTop="1">
      <c r="A58" s="498" t="s">
        <v>75</v>
      </c>
      <c r="B58" s="499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5">H55*H56/1000</f>
        <v>0</v>
      </c>
      <c r="I58" s="376">
        <f t="shared" si="25"/>
        <v>0</v>
      </c>
      <c r="J58" s="377">
        <f t="shared" si="25"/>
        <v>0</v>
      </c>
      <c r="K58" s="377">
        <f>K55*K56</f>
        <v>0</v>
      </c>
      <c r="L58" s="377">
        <f>L55*L56/1000</f>
        <v>0</v>
      </c>
      <c r="M58" s="377">
        <f t="shared" si="25"/>
        <v>0</v>
      </c>
      <c r="N58" s="377">
        <f t="shared" si="25"/>
        <v>0</v>
      </c>
      <c r="O58" s="377">
        <f t="shared" si="25"/>
        <v>0</v>
      </c>
      <c r="P58" s="377">
        <f t="shared" si="25"/>
        <v>0</v>
      </c>
      <c r="Q58" s="377">
        <f>Q55*Q56</f>
        <v>0</v>
      </c>
      <c r="R58" s="377">
        <f t="shared" si="25"/>
        <v>0</v>
      </c>
      <c r="S58" s="377">
        <f>S55*S56</f>
        <v>0</v>
      </c>
      <c r="T58" s="377">
        <f t="shared" si="25"/>
        <v>0</v>
      </c>
      <c r="U58" s="377">
        <f t="shared" si="25"/>
        <v>0</v>
      </c>
      <c r="V58" s="377">
        <f t="shared" si="25"/>
        <v>0</v>
      </c>
      <c r="W58" s="377">
        <f t="shared" si="25"/>
        <v>0</v>
      </c>
      <c r="X58" s="377">
        <f t="shared" si="25"/>
        <v>0</v>
      </c>
      <c r="Y58" s="377">
        <f t="shared" si="25"/>
        <v>0</v>
      </c>
      <c r="Z58" s="377">
        <f t="shared" si="25"/>
        <v>0</v>
      </c>
      <c r="AA58" s="377">
        <f t="shared" si="25"/>
        <v>0</v>
      </c>
      <c r="AB58" s="377">
        <f t="shared" si="25"/>
        <v>0</v>
      </c>
      <c r="AC58" s="377">
        <f t="shared" si="25"/>
        <v>0</v>
      </c>
      <c r="AD58" s="377">
        <f t="shared" si="25"/>
        <v>0</v>
      </c>
      <c r="AE58" s="377">
        <f t="shared" si="25"/>
        <v>0</v>
      </c>
      <c r="AF58" s="377">
        <f t="shared" si="25"/>
        <v>0</v>
      </c>
      <c r="AG58" s="377">
        <f t="shared" si="25"/>
        <v>0</v>
      </c>
      <c r="AH58" s="377">
        <f t="shared" si="25"/>
        <v>0</v>
      </c>
      <c r="AI58" s="377">
        <f t="shared" si="25"/>
        <v>0</v>
      </c>
      <c r="AJ58" s="377">
        <f t="shared" si="25"/>
        <v>0</v>
      </c>
      <c r="AK58" s="377">
        <f t="shared" si="25"/>
        <v>0</v>
      </c>
      <c r="AL58" s="377">
        <f t="shared" si="25"/>
        <v>0</v>
      </c>
      <c r="AM58" s="377">
        <f t="shared" si="25"/>
        <v>0</v>
      </c>
      <c r="AN58" s="377">
        <f t="shared" si="25"/>
        <v>0</v>
      </c>
      <c r="AO58" s="377">
        <f t="shared" si="25"/>
        <v>0</v>
      </c>
      <c r="AP58" s="377">
        <f t="shared" si="25"/>
        <v>0</v>
      </c>
      <c r="AQ58" s="377">
        <f t="shared" si="25"/>
        <v>0</v>
      </c>
      <c r="AR58" s="377">
        <f t="shared" si="25"/>
        <v>0</v>
      </c>
      <c r="AS58" s="377">
        <f t="shared" si="25"/>
        <v>0</v>
      </c>
      <c r="AT58" s="377">
        <f t="shared" si="25"/>
        <v>0</v>
      </c>
      <c r="AU58" s="377">
        <f t="shared" si="25"/>
        <v>0</v>
      </c>
      <c r="AV58" s="377">
        <f t="shared" si="25"/>
        <v>0</v>
      </c>
      <c r="AW58" s="377">
        <f t="shared" si="25"/>
        <v>0</v>
      </c>
      <c r="AX58" s="377">
        <f t="shared" si="25"/>
        <v>0</v>
      </c>
      <c r="AY58" s="377">
        <f t="shared" si="25"/>
        <v>0</v>
      </c>
      <c r="AZ58" s="377">
        <f t="shared" si="25"/>
        <v>0</v>
      </c>
      <c r="BA58" s="377">
        <f t="shared" si="25"/>
        <v>0</v>
      </c>
      <c r="BB58" s="377">
        <f t="shared" si="25"/>
        <v>0</v>
      </c>
      <c r="BC58" s="377">
        <f t="shared" si="25"/>
        <v>0</v>
      </c>
      <c r="BD58" s="377">
        <f t="shared" si="25"/>
        <v>0</v>
      </c>
      <c r="BE58" s="377">
        <f t="shared" si="25"/>
        <v>0</v>
      </c>
      <c r="BF58" s="377">
        <f t="shared" si="25"/>
        <v>0</v>
      </c>
      <c r="BG58" s="377">
        <f t="shared" si="25"/>
        <v>0</v>
      </c>
      <c r="BH58" s="377">
        <f>BH55*BH56</f>
        <v>0</v>
      </c>
      <c r="BI58" s="377">
        <f t="shared" si="25"/>
        <v>0</v>
      </c>
      <c r="BJ58" s="377">
        <f t="shared" si="25"/>
        <v>0</v>
      </c>
      <c r="BK58" s="377">
        <f t="shared" si="25"/>
        <v>0</v>
      </c>
      <c r="BL58" s="377">
        <f t="shared" si="25"/>
        <v>0</v>
      </c>
      <c r="BM58" s="377">
        <f t="shared" si="25"/>
        <v>0</v>
      </c>
      <c r="BN58" s="377">
        <f t="shared" si="25"/>
        <v>0</v>
      </c>
      <c r="BO58" s="377">
        <f t="shared" si="25"/>
        <v>0</v>
      </c>
      <c r="BP58" s="377">
        <f t="shared" si="25"/>
        <v>0</v>
      </c>
      <c r="BQ58" s="377">
        <f t="shared" si="25"/>
        <v>0</v>
      </c>
      <c r="BR58" s="377">
        <f t="shared" si="25"/>
        <v>0</v>
      </c>
      <c r="BS58" s="377">
        <f t="shared" si="25"/>
        <v>0</v>
      </c>
      <c r="BT58" s="377">
        <f t="shared" ref="BT58:BX58" si="26">BT55*BT56/1000</f>
        <v>0</v>
      </c>
      <c r="BU58" s="377">
        <f t="shared" si="26"/>
        <v>0</v>
      </c>
      <c r="BV58" s="377">
        <f t="shared" si="26"/>
        <v>0</v>
      </c>
      <c r="BW58" s="377">
        <f t="shared" si="26"/>
        <v>0</v>
      </c>
      <c r="BX58" s="377">
        <f t="shared" si="26"/>
        <v>0</v>
      </c>
    </row>
    <row r="59" spans="1:76" ht="13.9" hidden="1" customHeight="1">
      <c r="A59" s="498" t="s">
        <v>64</v>
      </c>
      <c r="B59" s="499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</row>
    <row r="60" spans="1:76" ht="13.9" hidden="1" customHeight="1">
      <c r="A60" s="498" t="s">
        <v>76</v>
      </c>
      <c r="B60" s="499"/>
      <c r="C60" s="378">
        <f>SUM(D60:BZ60)</f>
        <v>0</v>
      </c>
      <c r="D60" s="371">
        <f>D58*D59</f>
        <v>0</v>
      </c>
      <c r="E60" s="371">
        <f t="shared" ref="E60:BP60" si="27">E58*E59</f>
        <v>0</v>
      </c>
      <c r="F60" s="368">
        <f>F58*F59</f>
        <v>0</v>
      </c>
      <c r="G60" s="368">
        <f t="shared" si="27"/>
        <v>0</v>
      </c>
      <c r="H60" s="368">
        <f t="shared" si="27"/>
        <v>0</v>
      </c>
      <c r="I60" s="368">
        <f t="shared" si="27"/>
        <v>0</v>
      </c>
      <c r="J60" s="368">
        <f t="shared" si="27"/>
        <v>0</v>
      </c>
      <c r="K60" s="379">
        <f t="shared" si="27"/>
        <v>0</v>
      </c>
      <c r="L60" s="379">
        <f t="shared" si="27"/>
        <v>0</v>
      </c>
      <c r="M60" s="379">
        <f t="shared" si="27"/>
        <v>0</v>
      </c>
      <c r="N60" s="379">
        <f t="shared" si="27"/>
        <v>0</v>
      </c>
      <c r="O60" s="379">
        <f t="shared" si="27"/>
        <v>0</v>
      </c>
      <c r="P60" s="379">
        <f t="shared" si="27"/>
        <v>0</v>
      </c>
      <c r="Q60" s="379">
        <f t="shared" si="27"/>
        <v>0</v>
      </c>
      <c r="R60" s="379">
        <f t="shared" si="27"/>
        <v>0</v>
      </c>
      <c r="S60" s="379">
        <f t="shared" si="27"/>
        <v>0</v>
      </c>
      <c r="T60" s="379">
        <f t="shared" si="27"/>
        <v>0</v>
      </c>
      <c r="U60" s="379">
        <f t="shared" si="27"/>
        <v>0</v>
      </c>
      <c r="V60" s="379">
        <f t="shared" si="27"/>
        <v>0</v>
      </c>
      <c r="W60" s="379">
        <f t="shared" si="27"/>
        <v>0</v>
      </c>
      <c r="X60" s="379">
        <f t="shared" si="27"/>
        <v>0</v>
      </c>
      <c r="Y60" s="379">
        <f t="shared" si="27"/>
        <v>0</v>
      </c>
      <c r="Z60" s="379">
        <f t="shared" si="27"/>
        <v>0</v>
      </c>
      <c r="AA60" s="379">
        <f t="shared" si="27"/>
        <v>0</v>
      </c>
      <c r="AB60" s="379">
        <f t="shared" si="27"/>
        <v>0</v>
      </c>
      <c r="AC60" s="379">
        <f t="shared" si="27"/>
        <v>0</v>
      </c>
      <c r="AD60" s="379">
        <f t="shared" si="27"/>
        <v>0</v>
      </c>
      <c r="AE60" s="379">
        <f t="shared" si="27"/>
        <v>0</v>
      </c>
      <c r="AF60" s="379">
        <f t="shared" si="27"/>
        <v>0</v>
      </c>
      <c r="AG60" s="379">
        <f t="shared" si="27"/>
        <v>0</v>
      </c>
      <c r="AH60" s="379">
        <f t="shared" si="27"/>
        <v>0</v>
      </c>
      <c r="AI60" s="379">
        <f t="shared" si="27"/>
        <v>0</v>
      </c>
      <c r="AJ60" s="379">
        <f t="shared" si="27"/>
        <v>0</v>
      </c>
      <c r="AK60" s="379">
        <f t="shared" si="27"/>
        <v>0</v>
      </c>
      <c r="AL60" s="379">
        <f t="shared" si="27"/>
        <v>0</v>
      </c>
      <c r="AM60" s="379">
        <f t="shared" si="27"/>
        <v>0</v>
      </c>
      <c r="AN60" s="379">
        <f t="shared" si="27"/>
        <v>0</v>
      </c>
      <c r="AO60" s="379">
        <f t="shared" si="27"/>
        <v>0</v>
      </c>
      <c r="AP60" s="379">
        <f t="shared" si="27"/>
        <v>0</v>
      </c>
      <c r="AQ60" s="379">
        <f t="shared" si="27"/>
        <v>0</v>
      </c>
      <c r="AR60" s="379">
        <f t="shared" si="27"/>
        <v>0</v>
      </c>
      <c r="AS60" s="379">
        <f t="shared" si="27"/>
        <v>0</v>
      </c>
      <c r="AT60" s="379">
        <f t="shared" si="27"/>
        <v>0</v>
      </c>
      <c r="AU60" s="379">
        <f t="shared" si="27"/>
        <v>0</v>
      </c>
      <c r="AV60" s="379">
        <f t="shared" si="27"/>
        <v>0</v>
      </c>
      <c r="AW60" s="379">
        <f t="shared" si="27"/>
        <v>0</v>
      </c>
      <c r="AX60" s="379">
        <f t="shared" si="27"/>
        <v>0</v>
      </c>
      <c r="AY60" s="379">
        <f t="shared" si="27"/>
        <v>0</v>
      </c>
      <c r="AZ60" s="379">
        <f t="shared" si="27"/>
        <v>0</v>
      </c>
      <c r="BA60" s="379">
        <f t="shared" si="27"/>
        <v>0</v>
      </c>
      <c r="BB60" s="379">
        <f t="shared" si="27"/>
        <v>0</v>
      </c>
      <c r="BC60" s="379">
        <f t="shared" si="27"/>
        <v>0</v>
      </c>
      <c r="BD60" s="379">
        <f t="shared" si="27"/>
        <v>0</v>
      </c>
      <c r="BE60" s="379">
        <f t="shared" si="27"/>
        <v>0</v>
      </c>
      <c r="BF60" s="379">
        <f t="shared" si="27"/>
        <v>0</v>
      </c>
      <c r="BG60" s="379">
        <f t="shared" si="27"/>
        <v>0</v>
      </c>
      <c r="BH60" s="379">
        <f t="shared" si="27"/>
        <v>0</v>
      </c>
      <c r="BI60" s="379">
        <f t="shared" si="27"/>
        <v>0</v>
      </c>
      <c r="BJ60" s="379">
        <f t="shared" si="27"/>
        <v>0</v>
      </c>
      <c r="BK60" s="379">
        <f t="shared" si="27"/>
        <v>0</v>
      </c>
      <c r="BL60" s="379">
        <f t="shared" si="27"/>
        <v>0</v>
      </c>
      <c r="BM60" s="379">
        <f t="shared" si="27"/>
        <v>0</v>
      </c>
      <c r="BN60" s="379">
        <f t="shared" si="27"/>
        <v>0</v>
      </c>
      <c r="BO60" s="379">
        <f t="shared" si="27"/>
        <v>0</v>
      </c>
      <c r="BP60" s="379">
        <f t="shared" si="27"/>
        <v>0</v>
      </c>
      <c r="BQ60" s="379">
        <f t="shared" ref="BQ60:BW60" si="28">BQ58*BQ59</f>
        <v>0</v>
      </c>
      <c r="BR60" s="379">
        <f t="shared" si="28"/>
        <v>0</v>
      </c>
      <c r="BS60" s="379">
        <f t="shared" si="28"/>
        <v>0</v>
      </c>
      <c r="BT60" s="379">
        <f t="shared" si="28"/>
        <v>0</v>
      </c>
      <c r="BU60" s="379">
        <f t="shared" si="28"/>
        <v>0</v>
      </c>
      <c r="BV60" s="379">
        <f>BV58*BV59</f>
        <v>0</v>
      </c>
      <c r="BW60" s="379">
        <f t="shared" si="28"/>
        <v>0</v>
      </c>
      <c r="BX60" s="379">
        <f>BX58*BX59</f>
        <v>0</v>
      </c>
    </row>
    <row r="61" spans="1:76" ht="13.9" hidden="1" customHeight="1">
      <c r="A61" s="498" t="s">
        <v>77</v>
      </c>
      <c r="B61" s="500"/>
      <c r="C61" s="380" t="e">
        <f>C60/C57</f>
        <v>#DIV/0!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6" ht="13.9" hidden="1" customHeight="1">
      <c r="A62" s="1"/>
      <c r="B62" s="1">
        <f ca="1">SUMPRODUCT(SIGN(CELL("width",OFFSET(E52,,N(INDEX(COLUMN(E52:CA52)-COLUMN(E52),))))),E52:CA52)</f>
        <v>0</v>
      </c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6" ht="15.75" customHeight="1">
      <c r="A63" s="1"/>
      <c r="B63" s="1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6" ht="15.75" customHeight="1">
      <c r="A64" s="1"/>
      <c r="B64" s="29" t="s">
        <v>78</v>
      </c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06" customWidth="1"/>
    <col min="2" max="2" width="22.5" style="206" customWidth="1"/>
    <col min="3" max="3" width="7.375" style="206" bestFit="1" customWidth="1"/>
    <col min="4" max="6" width="7.375" style="206" hidden="1" customWidth="1"/>
    <col min="7" max="7" width="6.375" style="206" hidden="1" customWidth="1"/>
    <col min="8" max="9" width="8.375" style="206" hidden="1" customWidth="1"/>
    <col min="10" max="10" width="7.75" style="206" bestFit="1" customWidth="1"/>
    <col min="11" max="11" width="7.375" style="206" hidden="1" customWidth="1"/>
    <col min="12" max="12" width="8.375" style="206" bestFit="1" customWidth="1"/>
    <col min="13" max="14" width="7.375" style="206" customWidth="1"/>
    <col min="15" max="15" width="8.375" style="206" bestFit="1" customWidth="1"/>
    <col min="16" max="16" width="8.375" style="206" customWidth="1"/>
    <col min="17" max="17" width="6.375" style="206" hidden="1" customWidth="1"/>
    <col min="18" max="18" width="8.375" style="206" hidden="1" customWidth="1"/>
    <col min="19" max="19" width="8.625" style="206" bestFit="1" customWidth="1"/>
    <col min="20" max="23" width="8.375" style="206" hidden="1" customWidth="1"/>
    <col min="24" max="24" width="8.375" style="206" bestFit="1" customWidth="1"/>
    <col min="25" max="25" width="7.375" style="206" hidden="1" customWidth="1"/>
    <col min="26" max="26" width="8.375" style="206" hidden="1" customWidth="1"/>
    <col min="27" max="28" width="7.375" style="206" hidden="1" customWidth="1"/>
    <col min="29" max="29" width="8.375" style="206" bestFit="1" customWidth="1"/>
    <col min="30" max="36" width="7.375" style="206" hidden="1" customWidth="1"/>
    <col min="37" max="37" width="7.375" style="206" bestFit="1" customWidth="1"/>
    <col min="38" max="39" width="7.375" style="206" hidden="1" customWidth="1"/>
    <col min="40" max="40" width="7.75" style="206" bestFit="1" customWidth="1"/>
    <col min="41" max="41" width="7.375" style="206" hidden="1" customWidth="1"/>
    <col min="42" max="44" width="8.375" style="206" hidden="1" customWidth="1"/>
    <col min="45" max="45" width="7.375" style="206" hidden="1" customWidth="1"/>
    <col min="46" max="46" width="8.375" style="206" bestFit="1" customWidth="1"/>
    <col min="47" max="48" width="7.375" style="206" hidden="1" customWidth="1"/>
    <col min="49" max="49" width="8.375" style="206" customWidth="1"/>
    <col min="50" max="51" width="8.375" style="206" bestFit="1" customWidth="1"/>
    <col min="52" max="52" width="8.375" style="206" hidden="1" customWidth="1"/>
    <col min="53" max="53" width="8.625" style="206" bestFit="1" customWidth="1"/>
    <col min="54" max="58" width="8.375" style="206" hidden="1" customWidth="1"/>
    <col min="59" max="59" width="8.375" style="206" bestFit="1" customWidth="1"/>
    <col min="60" max="61" width="7.375" style="206" hidden="1" customWidth="1"/>
    <col min="62" max="62" width="7.75" style="206" bestFit="1" customWidth="1"/>
    <col min="63" max="63" width="7.375" style="206" bestFit="1" customWidth="1"/>
    <col min="64" max="64" width="7.75" style="206" bestFit="1" customWidth="1"/>
    <col min="65" max="66" width="8.375" style="206" hidden="1" customWidth="1"/>
    <col min="67" max="67" width="7.375" style="206" hidden="1" customWidth="1"/>
    <col min="68" max="68" width="6.375" style="206" hidden="1" customWidth="1"/>
    <col min="69" max="69" width="8.375" style="206" hidden="1" customWidth="1"/>
    <col min="70" max="70" width="8.625" style="206" bestFit="1" customWidth="1"/>
    <col min="71" max="71" width="8.375" style="206" bestFit="1" customWidth="1"/>
    <col min="72" max="73" width="8.375" style="206" hidden="1" customWidth="1"/>
    <col min="74" max="74" width="7.75" style="206" bestFit="1" customWidth="1"/>
    <col min="75" max="75" width="8.625" style="206" bestFit="1" customWidth="1"/>
    <col min="76" max="76" width="7.75" style="206" bestFit="1" customWidth="1"/>
    <col min="77" max="77" width="8.375" style="206" hidden="1" customWidth="1"/>
    <col min="78" max="78" width="6.375" style="206" hidden="1" customWidth="1"/>
    <col min="79" max="79" width="7.625" style="206" customWidth="1"/>
    <col min="80" max="16384" width="12.625" style="206"/>
  </cols>
  <sheetData>
    <row r="1" spans="1:79" ht="18.75">
      <c r="A1" s="564"/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/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566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4" customHeight="1">
      <c r="B5" s="268"/>
      <c r="C5" s="36"/>
      <c r="D5" s="36"/>
      <c r="E5" s="36"/>
      <c r="F5" s="36"/>
      <c r="G5" s="36"/>
      <c r="H5" s="36"/>
      <c r="I5" s="36"/>
      <c r="J5" s="36"/>
      <c r="K5" s="38"/>
      <c r="L5" s="571"/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D5" s="207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551"/>
      <c r="B6" s="537"/>
      <c r="C6" s="40"/>
      <c r="D6" s="547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162" customHeight="1">
      <c r="A7" s="538"/>
      <c r="B7" s="539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557"/>
      <c r="B8" s="53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557"/>
      <c r="B9" s="55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557"/>
      <c r="B10" s="55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557"/>
      <c r="B11" s="53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562"/>
      <c r="B12" s="563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557"/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07"/>
      <c r="B14" s="5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557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559"/>
      <c r="B17" s="535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545"/>
      <c r="B18" s="535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/>
      <c r="B19" s="535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545"/>
      <c r="B20" s="535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545"/>
      <c r="B21" s="535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545"/>
      <c r="B22" s="535"/>
      <c r="C22" s="51"/>
    </row>
    <row r="23" spans="1:79" ht="15.75" customHeight="1">
      <c r="C23" s="278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509"/>
      <c r="B29" s="535"/>
      <c r="C29" s="1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18"/>
      <c r="BZ29" s="18"/>
      <c r="CA29" s="1"/>
    </row>
    <row r="30" spans="1:79" ht="21" hidden="1" thickBot="1">
      <c r="A30" s="505"/>
      <c r="B30" s="570"/>
      <c r="C30" s="98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5.75" hidden="1" thickTop="1">
      <c r="A31" s="511"/>
      <c r="B31" s="535"/>
      <c r="C31" s="20"/>
      <c r="D31" s="97"/>
      <c r="E31" s="97"/>
      <c r="F31" s="97"/>
      <c r="G31" s="97"/>
      <c r="H31" s="97"/>
      <c r="I31" s="97"/>
      <c r="J31" s="97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"/>
    </row>
    <row r="32" spans="1:79" hidden="1">
      <c r="A32" s="511"/>
      <c r="B32" s="535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511"/>
      <c r="B33" s="535"/>
      <c r="C33" s="94"/>
      <c r="D33" s="26"/>
      <c r="E33" s="26"/>
      <c r="F33" s="26"/>
      <c r="G33" s="26"/>
      <c r="H33" s="26"/>
      <c r="I33" s="26"/>
      <c r="J33" s="34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"/>
    </row>
    <row r="34" spans="1:79" hidden="1">
      <c r="A34" s="511"/>
      <c r="B34" s="569"/>
      <c r="C34" s="9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29"/>
      <c r="B36" s="259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29"/>
      <c r="BZ36" s="229"/>
    </row>
    <row r="37" spans="1:79" ht="15.75" customHeight="1">
      <c r="A37" s="513"/>
      <c r="B37" s="514"/>
      <c r="C37" s="233"/>
      <c r="D37" s="517"/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</row>
    <row r="38" spans="1:79">
      <c r="A38" s="515"/>
      <c r="B38" s="516"/>
      <c r="C38" s="233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  <c r="BZ38" s="234"/>
    </row>
    <row r="39" spans="1:79" s="255" customFormat="1">
      <c r="A39" s="501"/>
      <c r="B39" s="502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62"/>
    </row>
    <row r="40" spans="1:79" s="255" customFormat="1">
      <c r="A40" s="501"/>
      <c r="B40" s="502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62"/>
    </row>
    <row r="41" spans="1:79" s="255" customFormat="1">
      <c r="A41" s="501"/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63"/>
      <c r="BW41" s="235"/>
      <c r="BX41" s="235"/>
      <c r="BY41" s="256"/>
      <c r="BZ41" s="256"/>
      <c r="CA41" s="262"/>
    </row>
    <row r="42" spans="1:79" s="255" customFormat="1">
      <c r="A42" s="501"/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56"/>
      <c r="BZ42" s="256"/>
      <c r="CA42" s="262"/>
    </row>
    <row r="43" spans="1:79" s="255" customFormat="1">
      <c r="A43" s="501"/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56"/>
      <c r="BZ43" s="256"/>
      <c r="CA43" s="262"/>
    </row>
    <row r="44" spans="1:79" s="255" customFormat="1">
      <c r="A44" s="501"/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/>
      <c r="BZ44" s="256"/>
      <c r="CA44" s="262"/>
    </row>
    <row r="45" spans="1:79" s="255" customForma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56"/>
      <c r="BZ45" s="256"/>
      <c r="CA45" s="262"/>
    </row>
    <row r="46" spans="1:79" ht="15.75" customHeight="1">
      <c r="A46" s="215"/>
      <c r="B46" s="204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</row>
    <row r="47" spans="1:79" ht="165" hidden="1" customHeight="1">
      <c r="A47" s="501"/>
      <c r="B47" s="502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56"/>
      <c r="BZ47" s="256"/>
    </row>
    <row r="48" spans="1:79" ht="165" hidden="1" customHeight="1">
      <c r="A48" s="503"/>
      <c r="B48" s="504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57"/>
      <c r="BZ48" s="257"/>
    </row>
    <row r="49" spans="1:78" ht="15.75" customHeight="1" thickBot="1">
      <c r="A49" s="498"/>
      <c r="B49" s="499"/>
      <c r="C49" s="25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</row>
    <row r="50" spans="1:78" ht="15.75" customHeight="1" thickTop="1">
      <c r="A50" s="498"/>
      <c r="B50" s="499"/>
      <c r="C50" s="236"/>
      <c r="D50" s="237"/>
      <c r="E50" s="237"/>
      <c r="F50" s="238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7"/>
      <c r="BZ50" s="237"/>
    </row>
    <row r="51" spans="1:78" ht="15.75" customHeight="1">
      <c r="A51" s="498"/>
      <c r="B51" s="499"/>
      <c r="C51" s="236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  <c r="BS51" s="240"/>
      <c r="BT51" s="240"/>
      <c r="BU51" s="240"/>
      <c r="BV51" s="240"/>
      <c r="BW51" s="240"/>
      <c r="BX51" s="240"/>
      <c r="BY51" s="240"/>
      <c r="BZ51" s="240"/>
    </row>
    <row r="52" spans="1:78" ht="15.75" customHeight="1">
      <c r="A52" s="498"/>
      <c r="B52" s="499"/>
      <c r="C52" s="241"/>
      <c r="D52" s="242"/>
      <c r="E52" s="242"/>
      <c r="F52" s="238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42"/>
      <c r="BZ52" s="242"/>
    </row>
    <row r="53" spans="1:78" ht="15.75" customHeight="1">
      <c r="A53" s="498"/>
      <c r="B53" s="499"/>
      <c r="C53" s="243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</row>
    <row r="54" spans="1:78" ht="165" hidden="1" customHeight="1">
      <c r="A54" s="1"/>
      <c r="B54" s="23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501"/>
      <c r="B55" s="502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56"/>
      <c r="BZ55" s="256"/>
    </row>
    <row r="56" spans="1:78" ht="165" hidden="1" customHeight="1">
      <c r="A56" s="503"/>
      <c r="B56" s="504"/>
      <c r="C56" s="23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/>
      <c r="BV56" s="245"/>
      <c r="BW56" s="245"/>
      <c r="BX56" s="245"/>
      <c r="BY56" s="257"/>
      <c r="BZ56" s="257"/>
    </row>
    <row r="57" spans="1:78" ht="165" hidden="1" customHeight="1" thickBot="1">
      <c r="A57" s="505"/>
      <c r="B57" s="506"/>
      <c r="C57" s="98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</row>
    <row r="58" spans="1:78" ht="165" hidden="1" customHeight="1" thickTop="1">
      <c r="A58" s="498"/>
      <c r="B58" s="499"/>
      <c r="C58" s="236"/>
      <c r="D58" s="247"/>
      <c r="E58" s="247"/>
      <c r="F58" s="247"/>
      <c r="G58" s="247"/>
      <c r="H58" s="247"/>
      <c r="I58" s="247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G58" s="248"/>
      <c r="BH58" s="248"/>
      <c r="BI58" s="248"/>
      <c r="BJ58" s="248"/>
      <c r="BK58" s="248"/>
      <c r="BL58" s="248"/>
      <c r="BM58" s="248"/>
      <c r="BN58" s="248"/>
      <c r="BO58" s="248"/>
      <c r="BP58" s="248"/>
      <c r="BQ58" s="248"/>
      <c r="BR58" s="248"/>
      <c r="BS58" s="248"/>
      <c r="BT58" s="248"/>
      <c r="BU58" s="248"/>
      <c r="BV58" s="248"/>
      <c r="BW58" s="248"/>
      <c r="BX58" s="248"/>
      <c r="BY58" s="248"/>
      <c r="BZ58" s="248"/>
    </row>
    <row r="59" spans="1:78" ht="165" hidden="1" customHeight="1">
      <c r="A59" s="498"/>
      <c r="B59" s="499"/>
      <c r="C59" s="236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  <c r="BZ59" s="240"/>
    </row>
    <row r="60" spans="1:78" ht="165" hidden="1" customHeight="1">
      <c r="A60" s="498"/>
      <c r="B60" s="499"/>
      <c r="C60" s="249"/>
      <c r="D60" s="242"/>
      <c r="E60" s="242"/>
      <c r="F60" s="238"/>
      <c r="G60" s="238"/>
      <c r="H60" s="238"/>
      <c r="I60" s="238"/>
      <c r="J60" s="238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51"/>
      <c r="AT60" s="251"/>
      <c r="AU60" s="251"/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J60" s="251"/>
      <c r="BK60" s="251"/>
      <c r="BL60" s="251"/>
      <c r="BM60" s="251"/>
      <c r="BN60" s="251"/>
      <c r="BO60" s="251"/>
      <c r="BP60" s="251"/>
      <c r="BQ60" s="251"/>
      <c r="BR60" s="251"/>
      <c r="BS60" s="251"/>
      <c r="BT60" s="251"/>
      <c r="BU60" s="251"/>
      <c r="BV60" s="251"/>
      <c r="BW60" s="251"/>
      <c r="BX60" s="251"/>
      <c r="BY60" s="251"/>
      <c r="BZ60" s="251"/>
    </row>
    <row r="61" spans="1:78" ht="165" hidden="1" customHeight="1">
      <c r="A61" s="498"/>
      <c r="B61" s="500"/>
      <c r="C61" s="250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7"/>
  <sheetViews>
    <sheetView topLeftCell="A7" zoomScale="80" zoomScaleNormal="80" workbookViewId="0">
      <selection activeCell="AB13" sqref="AB13"/>
    </sheetView>
  </sheetViews>
  <sheetFormatPr defaultColWidth="9" defaultRowHeight="15" customHeight="1"/>
  <cols>
    <col min="1" max="1" width="21.25" style="395" bestFit="1" customWidth="1"/>
    <col min="2" max="2" width="10.625" style="395" customWidth="1"/>
    <col min="3" max="3" width="7.375" style="395" bestFit="1" customWidth="1"/>
    <col min="4" max="4" width="7.375" style="395" hidden="1" customWidth="1"/>
    <col min="5" max="5" width="7.375" style="395" bestFit="1" customWidth="1"/>
    <col min="6" max="6" width="7.375" style="395" hidden="1" customWidth="1"/>
    <col min="7" max="7" width="6.375" style="395" hidden="1" customWidth="1"/>
    <col min="8" max="9" width="8.375" style="395" hidden="1" customWidth="1"/>
    <col min="10" max="11" width="7.375" style="395" hidden="1" customWidth="1"/>
    <col min="12" max="12" width="8.375" style="395" bestFit="1" customWidth="1"/>
    <col min="13" max="14" width="7.375" style="395" bestFit="1" customWidth="1"/>
    <col min="15" max="16" width="8.375" style="395" hidden="1" customWidth="1"/>
    <col min="17" max="17" width="6.375" style="395" hidden="1" customWidth="1"/>
    <col min="18" max="18" width="8.375" style="395" hidden="1" customWidth="1"/>
    <col min="19" max="19" width="7.375" style="395" hidden="1" customWidth="1"/>
    <col min="20" max="20" width="8.375" style="395" bestFit="1" customWidth="1"/>
    <col min="21" max="24" width="8.375" style="395" hidden="1" customWidth="1"/>
    <col min="25" max="25" width="7.375" style="395" bestFit="1" customWidth="1"/>
    <col min="26" max="26" width="8.375" style="395" hidden="1" customWidth="1"/>
    <col min="27" max="27" width="7.375" style="395" hidden="1" customWidth="1"/>
    <col min="28" max="28" width="8.625" style="395" bestFit="1" customWidth="1"/>
    <col min="29" max="29" width="8.375" style="395" bestFit="1" customWidth="1"/>
    <col min="30" max="32" width="7.375" style="395" hidden="1" customWidth="1"/>
    <col min="33" max="33" width="7.75" style="395" bestFit="1" customWidth="1"/>
    <col min="34" max="39" width="7.375" style="395" hidden="1" customWidth="1"/>
    <col min="40" max="40" width="7.375" style="395" bestFit="1" customWidth="1"/>
    <col min="41" max="41" width="7.375" style="395" hidden="1" customWidth="1"/>
    <col min="42" max="43" width="8.375" style="395" hidden="1" customWidth="1"/>
    <col min="44" max="44" width="8.625" style="395" bestFit="1" customWidth="1"/>
    <col min="45" max="45" width="7.75" style="395" bestFit="1" customWidth="1"/>
    <col min="46" max="46" width="8.375" style="395" bestFit="1" customWidth="1"/>
    <col min="47" max="47" width="7.375" style="395" hidden="1" customWidth="1"/>
    <col min="48" max="48" width="7.75" style="395" bestFit="1" customWidth="1"/>
    <col min="49" max="49" width="8.375" style="395" hidden="1" customWidth="1"/>
    <col min="50" max="51" width="8.375" style="395" bestFit="1" customWidth="1"/>
    <col min="52" max="52" width="8.375" style="395" hidden="1" customWidth="1"/>
    <col min="53" max="53" width="8.375" style="395" bestFit="1" customWidth="1"/>
    <col min="54" max="59" width="8.375" style="395" hidden="1" customWidth="1"/>
    <col min="60" max="60" width="7.375" style="395" hidden="1" customWidth="1"/>
    <col min="61" max="61" width="7.375" style="395" bestFit="1" customWidth="1"/>
    <col min="62" max="62" width="7.75" style="395" bestFit="1" customWidth="1"/>
    <col min="63" max="64" width="7.375" style="395" bestFit="1" customWidth="1"/>
    <col min="65" max="66" width="8.375" style="395" hidden="1" customWidth="1"/>
    <col min="67" max="67" width="7.75" style="395" bestFit="1" customWidth="1"/>
    <col min="68" max="68" width="6.375" style="395" hidden="1" customWidth="1"/>
    <col min="69" max="73" width="8.375" style="395" hidden="1" customWidth="1"/>
    <col min="74" max="75" width="7.375" style="395" hidden="1" customWidth="1"/>
    <col min="76" max="76" width="7.75" style="395" bestFit="1" customWidth="1"/>
    <col min="77" max="77" width="8.375" style="395" hidden="1" customWidth="1"/>
    <col min="78" max="78" width="6.375" style="395" hidden="1" customWidth="1"/>
    <col min="79" max="79" width="8" style="395" customWidth="1"/>
    <col min="80" max="16384" width="9" style="395"/>
  </cols>
  <sheetData>
    <row r="1" spans="1:79" ht="18.75">
      <c r="A1" s="623" t="str">
        <f>'Автомат. ввод'!N10</f>
        <v>МКОУ " СовхознаяСОШ"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340"/>
      <c r="BM1" s="340"/>
      <c r="BN1" s="340"/>
      <c r="BO1" s="340"/>
      <c r="BP1" s="340"/>
      <c r="BQ1" s="340"/>
      <c r="BR1" s="340"/>
      <c r="BS1" s="340"/>
      <c r="BT1" s="340"/>
      <c r="BU1" s="340"/>
      <c r="BV1" s="340"/>
      <c r="BW1" s="340"/>
      <c r="BX1" s="340"/>
      <c r="BY1" s="340"/>
      <c r="BZ1" s="340"/>
      <c r="CA1" s="340"/>
    </row>
    <row r="2" spans="1:79" ht="15.75">
      <c r="A2" s="624" t="s">
        <v>65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624"/>
      <c r="AJ2" s="624"/>
      <c r="AK2" s="624"/>
      <c r="AL2" s="624"/>
      <c r="AM2" s="624"/>
      <c r="AN2" s="624"/>
      <c r="AO2" s="624"/>
      <c r="AP2" s="624"/>
      <c r="AQ2" s="624"/>
      <c r="AR2" s="624"/>
      <c r="AS2" s="624"/>
      <c r="AT2" s="624"/>
      <c r="AU2" s="624"/>
      <c r="AV2" s="624"/>
      <c r="AW2" s="624"/>
      <c r="AX2" s="624"/>
      <c r="AY2" s="624"/>
      <c r="AZ2" s="624"/>
      <c r="BA2" s="624"/>
      <c r="BB2" s="624"/>
      <c r="BC2" s="624"/>
      <c r="BD2" s="624"/>
      <c r="BE2" s="624"/>
      <c r="BF2" s="624"/>
      <c r="BG2" s="624"/>
      <c r="BH2" s="624"/>
      <c r="BI2" s="624"/>
      <c r="BJ2" s="624"/>
      <c r="BK2" s="624"/>
      <c r="BL2" s="340"/>
      <c r="BM2" s="340"/>
      <c r="BN2" s="340"/>
      <c r="BO2" s="340"/>
      <c r="BP2" s="340"/>
      <c r="BQ2" s="405"/>
      <c r="BR2" s="405"/>
      <c r="BS2" s="405"/>
      <c r="BT2" s="405"/>
      <c r="BU2" s="405"/>
      <c r="BV2" s="405"/>
      <c r="BW2" s="405"/>
      <c r="BX2" s="340"/>
      <c r="BY2" s="340"/>
      <c r="BZ2" s="340"/>
      <c r="CA2" s="340"/>
    </row>
    <row r="3" spans="1:79" ht="15.75">
      <c r="A3" s="406"/>
      <c r="B3" s="625" t="s">
        <v>66</v>
      </c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  <c r="Y3" s="625"/>
      <c r="Z3" s="625"/>
      <c r="AA3" s="625"/>
      <c r="AB3" s="625"/>
      <c r="AC3" s="625"/>
      <c r="AD3" s="625"/>
      <c r="AE3" s="625"/>
      <c r="AF3" s="625"/>
      <c r="AG3" s="625"/>
      <c r="AH3" s="625"/>
      <c r="AI3" s="625"/>
      <c r="AJ3" s="625"/>
      <c r="AK3" s="625"/>
      <c r="AL3" s="625"/>
      <c r="AM3" s="625"/>
      <c r="AN3" s="625"/>
      <c r="AO3" s="625"/>
      <c r="AP3" s="625"/>
      <c r="AQ3" s="625"/>
      <c r="AR3" s="625"/>
      <c r="AS3" s="625"/>
      <c r="AT3" s="625"/>
      <c r="AU3" s="625"/>
      <c r="AV3" s="625"/>
      <c r="AW3" s="625"/>
      <c r="AX3" s="625"/>
      <c r="AY3" s="625"/>
      <c r="AZ3" s="625"/>
      <c r="BA3" s="625"/>
      <c r="BB3" s="625"/>
      <c r="BC3" s="625"/>
      <c r="BD3" s="625"/>
      <c r="BE3" s="625"/>
      <c r="BF3" s="625"/>
      <c r="BG3" s="625"/>
      <c r="BH3" s="625"/>
      <c r="BI3" s="625"/>
      <c r="BJ3" s="625"/>
      <c r="BK3" s="625"/>
      <c r="BL3" s="340"/>
      <c r="BM3" s="340"/>
      <c r="BN3" s="340"/>
      <c r="BO3" s="340"/>
      <c r="BP3" s="340"/>
      <c r="BQ3" s="405"/>
      <c r="BR3" s="405"/>
      <c r="BS3" s="405"/>
      <c r="BT3" s="405"/>
      <c r="BU3" s="405"/>
      <c r="BV3" s="405"/>
      <c r="BW3" s="405"/>
      <c r="BX3" s="340"/>
      <c r="BY3" s="340"/>
      <c r="BZ3" s="340"/>
      <c r="CA3" s="340"/>
    </row>
    <row r="4" spans="1:79" ht="25.5" customHeight="1">
      <c r="A4" s="340"/>
      <c r="B4" s="407">
        <v>15</v>
      </c>
      <c r="C4" s="626" t="str">
        <f>ССЫЛКИ!A5</f>
        <v>Март 2021 г.</v>
      </c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  <c r="AN4" s="626"/>
      <c r="AO4" s="626"/>
      <c r="AP4" s="626"/>
      <c r="AQ4" s="626"/>
      <c r="AR4" s="626"/>
      <c r="AS4" s="626"/>
      <c r="AT4" s="626"/>
      <c r="AU4" s="626"/>
      <c r="AV4" s="626"/>
      <c r="AW4" s="626"/>
      <c r="AX4" s="626"/>
      <c r="AY4" s="626"/>
      <c r="AZ4" s="626"/>
      <c r="BA4" s="626"/>
      <c r="BB4" s="626"/>
      <c r="BC4" s="626"/>
      <c r="BD4" s="626"/>
      <c r="BE4" s="626"/>
      <c r="BF4" s="626"/>
      <c r="BG4" s="626"/>
      <c r="BH4" s="626"/>
      <c r="BI4" s="626"/>
      <c r="BJ4" s="626"/>
      <c r="BK4" s="626"/>
      <c r="BL4" s="626"/>
      <c r="BM4" s="626"/>
      <c r="BN4" s="626"/>
      <c r="BO4" s="626"/>
      <c r="BP4" s="626"/>
      <c r="BQ4" s="626"/>
      <c r="BR4" s="626"/>
      <c r="BS4" s="626"/>
      <c r="BT4" s="626"/>
      <c r="BU4" s="626"/>
      <c r="BV4" s="626"/>
      <c r="BW4" s="626"/>
      <c r="BX4" s="626"/>
      <c r="BY4" s="340"/>
      <c r="BZ4" s="340"/>
      <c r="CA4" s="340"/>
    </row>
    <row r="5" spans="1:79" ht="24" customHeight="1">
      <c r="A5" s="340"/>
      <c r="B5" s="356" t="s">
        <v>395</v>
      </c>
      <c r="C5" s="405"/>
      <c r="D5" s="405"/>
      <c r="E5" s="405"/>
      <c r="F5" s="405"/>
      <c r="G5" s="405"/>
      <c r="H5" s="405"/>
      <c r="I5" s="405"/>
      <c r="J5" s="405"/>
      <c r="K5" s="408"/>
      <c r="L5" s="627" t="str">
        <f>VLOOKUP(B4,Общее_количество_учащихся,2,FALSE)</f>
        <v>Понедельник</v>
      </c>
      <c r="M5" s="627"/>
      <c r="N5" s="627"/>
      <c r="O5" s="627"/>
      <c r="P5" s="627"/>
      <c r="Q5" s="627"/>
      <c r="R5" s="627"/>
      <c r="S5" s="627"/>
      <c r="T5" s="627"/>
      <c r="U5" s="627"/>
      <c r="V5" s="627"/>
      <c r="W5" s="627"/>
      <c r="X5" s="627"/>
      <c r="Y5" s="627"/>
      <c r="Z5" s="627"/>
      <c r="AA5" s="627"/>
      <c r="AB5" s="627"/>
      <c r="AC5" s="340"/>
      <c r="AD5" s="409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0"/>
      <c r="AS5" s="340"/>
      <c r="AT5" s="340"/>
      <c r="AU5" s="340"/>
      <c r="AV5" s="340"/>
      <c r="AW5" s="340"/>
      <c r="AX5" s="340"/>
      <c r="AY5" s="340"/>
      <c r="AZ5" s="340"/>
      <c r="BA5" s="340"/>
      <c r="BB5" s="340"/>
      <c r="BC5" s="340"/>
      <c r="BD5" s="340"/>
      <c r="BE5" s="340"/>
      <c r="BF5" s="340"/>
      <c r="BG5" s="340"/>
      <c r="BH5" s="340"/>
      <c r="BI5" s="340"/>
      <c r="BJ5" s="340"/>
      <c r="BK5" s="340"/>
      <c r="BL5" s="340"/>
      <c r="BM5" s="340"/>
      <c r="BN5" s="340"/>
      <c r="BO5" s="410"/>
      <c r="BP5" s="340"/>
      <c r="BQ5" s="405"/>
      <c r="BR5" s="405"/>
      <c r="BS5" s="405"/>
      <c r="BT5" s="405"/>
      <c r="BU5" s="340"/>
      <c r="BV5" s="405"/>
      <c r="BW5" s="405"/>
      <c r="BX5" s="340"/>
      <c r="BY5" s="340"/>
      <c r="BZ5" s="340"/>
      <c r="CA5" s="340"/>
    </row>
    <row r="6" spans="1:79" ht="13.9" customHeight="1">
      <c r="A6" s="628" t="s">
        <v>68</v>
      </c>
      <c r="B6" s="629"/>
      <c r="C6" s="411"/>
      <c r="D6" s="621" t="s">
        <v>69</v>
      </c>
      <c r="E6" s="622"/>
      <c r="F6" s="622"/>
      <c r="G6" s="622"/>
      <c r="H6" s="622"/>
      <c r="I6" s="622"/>
      <c r="J6" s="622"/>
      <c r="K6" s="622"/>
      <c r="L6" s="622"/>
      <c r="M6" s="622"/>
      <c r="N6" s="622"/>
      <c r="O6" s="622"/>
      <c r="P6" s="622"/>
      <c r="Q6" s="622"/>
      <c r="R6" s="622"/>
      <c r="S6" s="622"/>
      <c r="T6" s="622"/>
      <c r="U6" s="622"/>
      <c r="V6" s="622"/>
      <c r="W6" s="622"/>
      <c r="X6" s="622"/>
      <c r="Y6" s="622"/>
      <c r="Z6" s="622"/>
      <c r="AA6" s="622"/>
      <c r="AB6" s="622"/>
      <c r="AC6" s="622"/>
      <c r="AD6" s="622"/>
      <c r="AE6" s="622"/>
      <c r="AF6" s="622"/>
      <c r="AG6" s="622"/>
      <c r="AH6" s="622"/>
      <c r="AI6" s="622"/>
      <c r="AJ6" s="622"/>
      <c r="AK6" s="622"/>
      <c r="AL6" s="622"/>
      <c r="AM6" s="622"/>
      <c r="AN6" s="622"/>
      <c r="AO6" s="622"/>
      <c r="AP6" s="622"/>
      <c r="AQ6" s="622"/>
      <c r="AR6" s="622"/>
      <c r="AS6" s="622"/>
      <c r="AT6" s="622"/>
      <c r="AU6" s="622"/>
      <c r="AV6" s="622"/>
      <c r="AW6" s="622"/>
      <c r="AX6" s="622"/>
      <c r="AY6" s="622"/>
      <c r="AZ6" s="622"/>
      <c r="BA6" s="622"/>
      <c r="BB6" s="622"/>
      <c r="BC6" s="622"/>
      <c r="BD6" s="622"/>
      <c r="BE6" s="622"/>
      <c r="BF6" s="622"/>
      <c r="BG6" s="622"/>
      <c r="BH6" s="622"/>
      <c r="BI6" s="622"/>
      <c r="BJ6" s="622"/>
      <c r="BK6" s="622"/>
      <c r="BL6" s="622"/>
      <c r="BM6" s="622"/>
      <c r="BN6" s="622"/>
      <c r="BO6" s="622"/>
      <c r="BP6" s="622"/>
      <c r="BQ6" s="622"/>
      <c r="BR6" s="622"/>
      <c r="BS6" s="622"/>
      <c r="BT6" s="622"/>
      <c r="BU6" s="622"/>
      <c r="BV6" s="622"/>
      <c r="BW6" s="622"/>
      <c r="BX6" s="622"/>
      <c r="BY6" s="340"/>
      <c r="BZ6" s="340"/>
      <c r="CA6" s="340"/>
    </row>
    <row r="7" spans="1:79" ht="159" customHeight="1">
      <c r="A7" s="630"/>
      <c r="B7" s="631"/>
      <c r="C7" s="411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40"/>
    </row>
    <row r="8" spans="1:79">
      <c r="A8" s="412" t="s">
        <v>85</v>
      </c>
      <c r="B8" s="413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>
        <v>3.2</v>
      </c>
      <c r="N8" s="325">
        <v>3.08</v>
      </c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>
        <v>9</v>
      </c>
      <c r="AO8" s="325"/>
      <c r="AP8" s="325"/>
      <c r="AQ8" s="325"/>
      <c r="AR8" s="325"/>
      <c r="AS8" s="325"/>
      <c r="AT8" s="325">
        <v>2</v>
      </c>
      <c r="AU8" s="325"/>
      <c r="AV8" s="325">
        <v>118</v>
      </c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339"/>
      <c r="BZ8" s="339"/>
      <c r="CA8" s="340"/>
    </row>
    <row r="9" spans="1:79">
      <c r="A9" s="412" t="s">
        <v>361</v>
      </c>
      <c r="B9" s="413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>
        <v>16</v>
      </c>
      <c r="AZ9" s="325"/>
      <c r="BA9" s="325"/>
      <c r="BB9" s="325"/>
      <c r="BC9" s="325"/>
      <c r="BD9" s="325"/>
      <c r="BE9" s="325"/>
      <c r="BF9" s="325"/>
      <c r="BG9" s="325"/>
      <c r="BH9" s="325"/>
      <c r="BI9" s="325"/>
      <c r="BJ9" s="325"/>
      <c r="BK9" s="325"/>
      <c r="BL9" s="325"/>
      <c r="BM9" s="325"/>
      <c r="BN9" s="325"/>
      <c r="BO9" s="325"/>
      <c r="BP9" s="325"/>
      <c r="BQ9" s="325"/>
      <c r="BR9" s="325"/>
      <c r="BS9" s="325"/>
      <c r="BT9" s="325"/>
      <c r="BU9" s="325"/>
      <c r="BV9" s="325"/>
      <c r="BW9" s="325"/>
      <c r="BX9" s="325"/>
      <c r="BY9" s="339"/>
      <c r="BZ9" s="339"/>
      <c r="CA9" s="340"/>
    </row>
    <row r="10" spans="1:79">
      <c r="A10" s="412" t="s">
        <v>362</v>
      </c>
      <c r="B10" s="413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>
        <v>4</v>
      </c>
      <c r="AU10" s="325"/>
      <c r="AV10" s="325"/>
      <c r="AW10" s="325"/>
      <c r="AX10" s="325"/>
      <c r="AY10" s="325"/>
      <c r="AZ10" s="325"/>
      <c r="BA10" s="325"/>
      <c r="BB10" s="325"/>
      <c r="BC10" s="325"/>
      <c r="BD10" s="325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5"/>
      <c r="BR10" s="325"/>
      <c r="BS10" s="325"/>
      <c r="BT10" s="325"/>
      <c r="BU10" s="325"/>
      <c r="BV10" s="325"/>
      <c r="BW10" s="325"/>
      <c r="BX10" s="325">
        <v>60</v>
      </c>
      <c r="BY10" s="339"/>
      <c r="BZ10" s="339"/>
      <c r="CA10" s="340"/>
    </row>
    <row r="11" spans="1:79">
      <c r="A11" s="412" t="s">
        <v>15</v>
      </c>
      <c r="B11" s="413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>
        <v>48</v>
      </c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5"/>
      <c r="BX11" s="325"/>
      <c r="BY11" s="339"/>
      <c r="BZ11" s="339"/>
      <c r="CA11" s="340"/>
    </row>
    <row r="12" spans="1:79">
      <c r="A12" s="360" t="s">
        <v>35</v>
      </c>
      <c r="B12" s="413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5"/>
      <c r="AI12" s="325"/>
      <c r="AJ12" s="325"/>
      <c r="AK12" s="325"/>
      <c r="AL12" s="325"/>
      <c r="AM12" s="325"/>
      <c r="AN12" s="325"/>
      <c r="AO12" s="325"/>
      <c r="AP12" s="325"/>
      <c r="AQ12" s="325"/>
      <c r="AR12" s="325"/>
      <c r="AS12" s="325">
        <v>100</v>
      </c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D12" s="325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  <c r="BQ12" s="325"/>
      <c r="BR12" s="325"/>
      <c r="BS12" s="325"/>
      <c r="BT12" s="325"/>
      <c r="BU12" s="325"/>
      <c r="BV12" s="325"/>
      <c r="BW12" s="325"/>
      <c r="BX12" s="325"/>
      <c r="BY12" s="339"/>
      <c r="BZ12" s="339"/>
      <c r="CA12" s="340"/>
    </row>
    <row r="13" spans="1:79">
      <c r="A13" s="412" t="s">
        <v>34</v>
      </c>
      <c r="B13" s="413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5"/>
      <c r="AI13" s="325"/>
      <c r="AJ13" s="325"/>
      <c r="AK13" s="325"/>
      <c r="AL13" s="325"/>
      <c r="AM13" s="325"/>
      <c r="AN13" s="325"/>
      <c r="AO13" s="325"/>
      <c r="AP13" s="325"/>
      <c r="AQ13" s="325"/>
      <c r="AR13" s="325">
        <v>115</v>
      </c>
      <c r="AS13" s="325"/>
      <c r="AT13" s="325"/>
      <c r="AU13" s="325"/>
      <c r="AV13" s="325"/>
      <c r="AW13" s="325"/>
      <c r="AX13" s="325"/>
      <c r="AY13" s="325"/>
      <c r="AZ13" s="325"/>
      <c r="BA13" s="325"/>
      <c r="BB13" s="325"/>
      <c r="BC13" s="325"/>
      <c r="BD13" s="325"/>
      <c r="BE13" s="325"/>
      <c r="BF13" s="325"/>
      <c r="BG13" s="325"/>
      <c r="BH13" s="325"/>
      <c r="BI13" s="325"/>
      <c r="BJ13" s="325"/>
      <c r="BK13" s="325"/>
      <c r="BL13" s="325"/>
      <c r="BM13" s="325"/>
      <c r="BN13" s="325"/>
      <c r="BO13" s="325"/>
      <c r="BP13" s="325"/>
      <c r="BQ13" s="325"/>
      <c r="BR13" s="325"/>
      <c r="BS13" s="325"/>
      <c r="BT13" s="325"/>
      <c r="BU13" s="325"/>
      <c r="BV13" s="325"/>
      <c r="BW13" s="325"/>
      <c r="BX13" s="325"/>
      <c r="BY13" s="339"/>
      <c r="BZ13" s="339"/>
      <c r="CA13" s="340"/>
    </row>
    <row r="14" spans="1:79">
      <c r="A14" s="590"/>
      <c r="B14" s="617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325"/>
      <c r="AO14" s="325"/>
      <c r="AP14" s="325"/>
      <c r="AQ14" s="325"/>
      <c r="AR14" s="325"/>
      <c r="AS14" s="325"/>
      <c r="AT14" s="325"/>
      <c r="AU14" s="325"/>
      <c r="AV14" s="325"/>
      <c r="AW14" s="325"/>
      <c r="AX14" s="325"/>
      <c r="AY14" s="325"/>
      <c r="AZ14" s="325"/>
      <c r="BA14" s="325"/>
      <c r="BB14" s="325"/>
      <c r="BC14" s="325"/>
      <c r="BD14" s="325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  <c r="BQ14" s="325"/>
      <c r="BR14" s="325"/>
      <c r="BS14" s="325"/>
      <c r="BT14" s="325"/>
      <c r="BU14" s="325"/>
      <c r="BV14" s="325"/>
      <c r="BW14" s="325"/>
      <c r="BX14" s="325"/>
      <c r="BY14" s="339"/>
      <c r="BZ14" s="339"/>
      <c r="CA14" s="340"/>
    </row>
    <row r="15" spans="1:79" hidden="1">
      <c r="A15" s="590"/>
      <c r="B15" s="617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O15" s="325"/>
      <c r="AP15" s="325"/>
      <c r="AQ15" s="325"/>
      <c r="AR15" s="325"/>
      <c r="AS15" s="325"/>
      <c r="AT15" s="325"/>
      <c r="AU15" s="325"/>
      <c r="AV15" s="325"/>
      <c r="AW15" s="325"/>
      <c r="AX15" s="325"/>
      <c r="AY15" s="325"/>
      <c r="AZ15" s="325"/>
      <c r="BA15" s="325"/>
      <c r="BB15" s="325"/>
      <c r="BC15" s="325"/>
      <c r="BD15" s="325"/>
      <c r="BE15" s="325"/>
      <c r="BF15" s="325"/>
      <c r="BG15" s="325"/>
      <c r="BH15" s="325"/>
      <c r="BI15" s="325"/>
      <c r="BJ15" s="325"/>
      <c r="BK15" s="325"/>
      <c r="BL15" s="325"/>
      <c r="BM15" s="325"/>
      <c r="BN15" s="325"/>
      <c r="BO15" s="325"/>
      <c r="BP15" s="325"/>
      <c r="BQ15" s="325"/>
      <c r="BR15" s="325"/>
      <c r="BS15" s="325"/>
      <c r="BT15" s="325"/>
      <c r="BU15" s="325"/>
      <c r="BV15" s="325"/>
      <c r="BW15" s="325"/>
      <c r="BX15" s="325"/>
      <c r="BY15" s="339"/>
      <c r="BZ15" s="339"/>
      <c r="CA15" s="340"/>
    </row>
    <row r="16" spans="1:79" ht="15" hidden="1" customHeight="1">
      <c r="A16" s="590"/>
      <c r="B16" s="617"/>
      <c r="C16" s="325"/>
      <c r="D16" s="325">
        <f t="shared" ref="D16:BZ16" si="0">SUM(D8:D15)</f>
        <v>0</v>
      </c>
      <c r="E16" s="325">
        <f t="shared" si="0"/>
        <v>0</v>
      </c>
      <c r="F16" s="325">
        <f t="shared" si="0"/>
        <v>0</v>
      </c>
      <c r="G16" s="325">
        <f t="shared" si="0"/>
        <v>0</v>
      </c>
      <c r="H16" s="325">
        <f t="shared" si="0"/>
        <v>0</v>
      </c>
      <c r="I16" s="325">
        <f t="shared" si="0"/>
        <v>0</v>
      </c>
      <c r="J16" s="325">
        <f t="shared" si="0"/>
        <v>0</v>
      </c>
      <c r="K16" s="325">
        <f t="shared" si="0"/>
        <v>0</v>
      </c>
      <c r="L16" s="325">
        <f t="shared" si="0"/>
        <v>0</v>
      </c>
      <c r="M16" s="325">
        <f t="shared" si="0"/>
        <v>3.2</v>
      </c>
      <c r="N16" s="325">
        <f t="shared" si="0"/>
        <v>3.08</v>
      </c>
      <c r="O16" s="325">
        <f t="shared" si="0"/>
        <v>0</v>
      </c>
      <c r="P16" s="325">
        <f t="shared" si="0"/>
        <v>0</v>
      </c>
      <c r="Q16" s="325">
        <f t="shared" si="0"/>
        <v>0</v>
      </c>
      <c r="R16" s="325">
        <f t="shared" si="0"/>
        <v>0</v>
      </c>
      <c r="S16" s="325">
        <f t="shared" si="0"/>
        <v>0</v>
      </c>
      <c r="T16" s="325">
        <f t="shared" si="0"/>
        <v>48</v>
      </c>
      <c r="U16" s="325">
        <f t="shared" si="0"/>
        <v>0</v>
      </c>
      <c r="V16" s="325">
        <f t="shared" si="0"/>
        <v>0</v>
      </c>
      <c r="W16" s="325">
        <f t="shared" si="0"/>
        <v>0</v>
      </c>
      <c r="X16" s="325">
        <f t="shared" si="0"/>
        <v>0</v>
      </c>
      <c r="Y16" s="325">
        <f t="shared" si="0"/>
        <v>0</v>
      </c>
      <c r="Z16" s="325">
        <f t="shared" si="0"/>
        <v>0</v>
      </c>
      <c r="AA16" s="325">
        <f t="shared" si="0"/>
        <v>0</v>
      </c>
      <c r="AB16" s="325">
        <f t="shared" si="0"/>
        <v>0</v>
      </c>
      <c r="AC16" s="325">
        <f t="shared" si="0"/>
        <v>0</v>
      </c>
      <c r="AD16" s="325">
        <f t="shared" si="0"/>
        <v>0</v>
      </c>
      <c r="AE16" s="325">
        <f t="shared" si="0"/>
        <v>0</v>
      </c>
      <c r="AF16" s="325">
        <f t="shared" si="0"/>
        <v>0</v>
      </c>
      <c r="AG16" s="325">
        <f t="shared" si="0"/>
        <v>0</v>
      </c>
      <c r="AH16" s="325">
        <f t="shared" si="0"/>
        <v>0</v>
      </c>
      <c r="AI16" s="325">
        <f t="shared" si="0"/>
        <v>0</v>
      </c>
      <c r="AJ16" s="325">
        <f t="shared" si="0"/>
        <v>0</v>
      </c>
      <c r="AK16" s="325">
        <f t="shared" si="0"/>
        <v>0</v>
      </c>
      <c r="AL16" s="325">
        <f t="shared" si="0"/>
        <v>0</v>
      </c>
      <c r="AM16" s="325">
        <f t="shared" si="0"/>
        <v>0</v>
      </c>
      <c r="AN16" s="325">
        <f t="shared" si="0"/>
        <v>9</v>
      </c>
      <c r="AO16" s="325">
        <f t="shared" si="0"/>
        <v>0</v>
      </c>
      <c r="AP16" s="325">
        <f t="shared" si="0"/>
        <v>0</v>
      </c>
      <c r="AQ16" s="325">
        <f t="shared" si="0"/>
        <v>0</v>
      </c>
      <c r="AR16" s="325">
        <f t="shared" si="0"/>
        <v>115</v>
      </c>
      <c r="AS16" s="325">
        <f t="shared" si="0"/>
        <v>100</v>
      </c>
      <c r="AT16" s="325">
        <f t="shared" si="0"/>
        <v>6</v>
      </c>
      <c r="AU16" s="325">
        <f t="shared" si="0"/>
        <v>0</v>
      </c>
      <c r="AV16" s="325">
        <f t="shared" si="0"/>
        <v>118</v>
      </c>
      <c r="AW16" s="325">
        <f t="shared" si="0"/>
        <v>0</v>
      </c>
      <c r="AX16" s="325">
        <f t="shared" si="0"/>
        <v>0</v>
      </c>
      <c r="AY16" s="325">
        <f t="shared" si="0"/>
        <v>16</v>
      </c>
      <c r="AZ16" s="325">
        <f t="shared" si="0"/>
        <v>0</v>
      </c>
      <c r="BA16" s="325">
        <f t="shared" si="0"/>
        <v>0</v>
      </c>
      <c r="BB16" s="325">
        <f t="shared" si="0"/>
        <v>0</v>
      </c>
      <c r="BC16" s="325">
        <f t="shared" si="0"/>
        <v>0</v>
      </c>
      <c r="BD16" s="325">
        <f t="shared" si="0"/>
        <v>0</v>
      </c>
      <c r="BE16" s="325">
        <f t="shared" si="0"/>
        <v>0</v>
      </c>
      <c r="BF16" s="325">
        <f t="shared" si="0"/>
        <v>0</v>
      </c>
      <c r="BG16" s="325">
        <f t="shared" si="0"/>
        <v>0</v>
      </c>
      <c r="BH16" s="325">
        <f t="shared" si="0"/>
        <v>0</v>
      </c>
      <c r="BI16" s="325">
        <f t="shared" si="0"/>
        <v>0</v>
      </c>
      <c r="BJ16" s="325">
        <f t="shared" si="0"/>
        <v>0</v>
      </c>
      <c r="BK16" s="325">
        <f t="shared" si="0"/>
        <v>0</v>
      </c>
      <c r="BL16" s="325">
        <f t="shared" si="0"/>
        <v>0</v>
      </c>
      <c r="BM16" s="325">
        <f t="shared" si="0"/>
        <v>0</v>
      </c>
      <c r="BN16" s="325">
        <f t="shared" si="0"/>
        <v>0</v>
      </c>
      <c r="BO16" s="325">
        <f t="shared" si="0"/>
        <v>0</v>
      </c>
      <c r="BP16" s="325">
        <f t="shared" si="0"/>
        <v>0</v>
      </c>
      <c r="BQ16" s="325">
        <f t="shared" si="0"/>
        <v>0</v>
      </c>
      <c r="BR16" s="325">
        <f t="shared" si="0"/>
        <v>0</v>
      </c>
      <c r="BS16" s="325">
        <f t="shared" si="0"/>
        <v>0</v>
      </c>
      <c r="BT16" s="325">
        <f t="shared" si="0"/>
        <v>0</v>
      </c>
      <c r="BU16" s="325">
        <f t="shared" si="0"/>
        <v>0</v>
      </c>
      <c r="BV16" s="325">
        <f t="shared" si="0"/>
        <v>0</v>
      </c>
      <c r="BW16" s="325">
        <f t="shared" si="0"/>
        <v>0</v>
      </c>
      <c r="BX16" s="325">
        <f t="shared" si="0"/>
        <v>60</v>
      </c>
      <c r="BY16" s="339">
        <f t="shared" si="0"/>
        <v>0</v>
      </c>
      <c r="BZ16" s="339">
        <f t="shared" si="0"/>
        <v>0</v>
      </c>
      <c r="CA16" s="340"/>
    </row>
    <row r="17" spans="1:79" ht="15" hidden="1" customHeight="1">
      <c r="A17" s="591" t="s">
        <v>74</v>
      </c>
      <c r="B17" s="620"/>
      <c r="C17" s="325">
        <f>C18</f>
        <v>86</v>
      </c>
      <c r="D17" s="325">
        <f t="shared" ref="D17:BO17" si="1">C17</f>
        <v>86</v>
      </c>
      <c r="E17" s="325">
        <f t="shared" si="1"/>
        <v>86</v>
      </c>
      <c r="F17" s="325">
        <f t="shared" si="1"/>
        <v>86</v>
      </c>
      <c r="G17" s="325">
        <f t="shared" si="1"/>
        <v>86</v>
      </c>
      <c r="H17" s="325">
        <f t="shared" si="1"/>
        <v>86</v>
      </c>
      <c r="I17" s="325">
        <f t="shared" si="1"/>
        <v>86</v>
      </c>
      <c r="J17" s="325">
        <f t="shared" si="1"/>
        <v>86</v>
      </c>
      <c r="K17" s="325">
        <f t="shared" si="1"/>
        <v>86</v>
      </c>
      <c r="L17" s="325">
        <f t="shared" si="1"/>
        <v>86</v>
      </c>
      <c r="M17" s="325">
        <f t="shared" si="1"/>
        <v>86</v>
      </c>
      <c r="N17" s="325">
        <f t="shared" si="1"/>
        <v>86</v>
      </c>
      <c r="O17" s="325">
        <f t="shared" si="1"/>
        <v>86</v>
      </c>
      <c r="P17" s="325">
        <f t="shared" si="1"/>
        <v>86</v>
      </c>
      <c r="Q17" s="325">
        <f t="shared" si="1"/>
        <v>86</v>
      </c>
      <c r="R17" s="325">
        <f t="shared" si="1"/>
        <v>86</v>
      </c>
      <c r="S17" s="325">
        <f t="shared" si="1"/>
        <v>86</v>
      </c>
      <c r="T17" s="325">
        <f t="shared" si="1"/>
        <v>86</v>
      </c>
      <c r="U17" s="325">
        <f t="shared" si="1"/>
        <v>86</v>
      </c>
      <c r="V17" s="325">
        <f t="shared" si="1"/>
        <v>86</v>
      </c>
      <c r="W17" s="325">
        <f t="shared" si="1"/>
        <v>86</v>
      </c>
      <c r="X17" s="325">
        <f t="shared" si="1"/>
        <v>86</v>
      </c>
      <c r="Y17" s="325">
        <f t="shared" si="1"/>
        <v>86</v>
      </c>
      <c r="Z17" s="325">
        <f t="shared" si="1"/>
        <v>86</v>
      </c>
      <c r="AA17" s="325">
        <f t="shared" si="1"/>
        <v>86</v>
      </c>
      <c r="AB17" s="325">
        <f t="shared" si="1"/>
        <v>86</v>
      </c>
      <c r="AC17" s="325">
        <f t="shared" si="1"/>
        <v>86</v>
      </c>
      <c r="AD17" s="325">
        <f t="shared" si="1"/>
        <v>86</v>
      </c>
      <c r="AE17" s="325">
        <f t="shared" si="1"/>
        <v>86</v>
      </c>
      <c r="AF17" s="325">
        <f t="shared" si="1"/>
        <v>86</v>
      </c>
      <c r="AG17" s="325">
        <f t="shared" si="1"/>
        <v>86</v>
      </c>
      <c r="AH17" s="325">
        <f t="shared" si="1"/>
        <v>86</v>
      </c>
      <c r="AI17" s="325">
        <f t="shared" si="1"/>
        <v>86</v>
      </c>
      <c r="AJ17" s="325">
        <f t="shared" si="1"/>
        <v>86</v>
      </c>
      <c r="AK17" s="325">
        <f t="shared" si="1"/>
        <v>86</v>
      </c>
      <c r="AL17" s="325">
        <f t="shared" si="1"/>
        <v>86</v>
      </c>
      <c r="AM17" s="325">
        <f t="shared" si="1"/>
        <v>86</v>
      </c>
      <c r="AN17" s="325">
        <f t="shared" si="1"/>
        <v>86</v>
      </c>
      <c r="AO17" s="325">
        <f t="shared" si="1"/>
        <v>86</v>
      </c>
      <c r="AP17" s="325">
        <f t="shared" si="1"/>
        <v>86</v>
      </c>
      <c r="AQ17" s="325">
        <f t="shared" si="1"/>
        <v>86</v>
      </c>
      <c r="AR17" s="325">
        <f t="shared" si="1"/>
        <v>86</v>
      </c>
      <c r="AS17" s="325">
        <f t="shared" si="1"/>
        <v>86</v>
      </c>
      <c r="AT17" s="325">
        <f t="shared" si="1"/>
        <v>86</v>
      </c>
      <c r="AU17" s="325">
        <f t="shared" si="1"/>
        <v>86</v>
      </c>
      <c r="AV17" s="325">
        <f t="shared" si="1"/>
        <v>86</v>
      </c>
      <c r="AW17" s="325">
        <f t="shared" si="1"/>
        <v>86</v>
      </c>
      <c r="AX17" s="325">
        <f t="shared" si="1"/>
        <v>86</v>
      </c>
      <c r="AY17" s="325">
        <f t="shared" si="1"/>
        <v>86</v>
      </c>
      <c r="AZ17" s="325">
        <f t="shared" si="1"/>
        <v>86</v>
      </c>
      <c r="BA17" s="325">
        <f t="shared" si="1"/>
        <v>86</v>
      </c>
      <c r="BB17" s="325">
        <f t="shared" si="1"/>
        <v>86</v>
      </c>
      <c r="BC17" s="325">
        <f t="shared" si="1"/>
        <v>86</v>
      </c>
      <c r="BD17" s="325">
        <f t="shared" si="1"/>
        <v>86</v>
      </c>
      <c r="BE17" s="325">
        <f t="shared" si="1"/>
        <v>86</v>
      </c>
      <c r="BF17" s="325">
        <f t="shared" si="1"/>
        <v>86</v>
      </c>
      <c r="BG17" s="325">
        <f t="shared" si="1"/>
        <v>86</v>
      </c>
      <c r="BH17" s="325">
        <f t="shared" si="1"/>
        <v>86</v>
      </c>
      <c r="BI17" s="325">
        <f t="shared" si="1"/>
        <v>86</v>
      </c>
      <c r="BJ17" s="325">
        <f t="shared" si="1"/>
        <v>86</v>
      </c>
      <c r="BK17" s="325">
        <f t="shared" si="1"/>
        <v>86</v>
      </c>
      <c r="BL17" s="325">
        <f t="shared" si="1"/>
        <v>86</v>
      </c>
      <c r="BM17" s="325">
        <f t="shared" si="1"/>
        <v>86</v>
      </c>
      <c r="BN17" s="325">
        <f t="shared" si="1"/>
        <v>86</v>
      </c>
      <c r="BO17" s="325">
        <f t="shared" si="1"/>
        <v>86</v>
      </c>
      <c r="BP17" s="325">
        <f t="shared" ref="BP17:BZ17" si="2">BO17</f>
        <v>86</v>
      </c>
      <c r="BQ17" s="325">
        <f t="shared" si="2"/>
        <v>86</v>
      </c>
      <c r="BR17" s="325">
        <f t="shared" si="2"/>
        <v>86</v>
      </c>
      <c r="BS17" s="325">
        <f t="shared" si="2"/>
        <v>86</v>
      </c>
      <c r="BT17" s="325">
        <f t="shared" si="2"/>
        <v>86</v>
      </c>
      <c r="BU17" s="325">
        <f t="shared" si="2"/>
        <v>86</v>
      </c>
      <c r="BV17" s="325">
        <f t="shared" si="2"/>
        <v>86</v>
      </c>
      <c r="BW17" s="325">
        <f t="shared" si="2"/>
        <v>86</v>
      </c>
      <c r="BX17" s="325">
        <f t="shared" si="2"/>
        <v>86</v>
      </c>
      <c r="BY17" s="342">
        <f t="shared" si="2"/>
        <v>86</v>
      </c>
      <c r="BZ17" s="342">
        <f t="shared" si="2"/>
        <v>86</v>
      </c>
      <c r="CA17" s="340"/>
    </row>
    <row r="18" spans="1:79" ht="20.25" thickBot="1">
      <c r="A18" s="587" t="s">
        <v>74</v>
      </c>
      <c r="B18" s="618"/>
      <c r="C18" s="333">
        <f>VLOOKUP(B4, завтрак_факт,3,FALSE)</f>
        <v>86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5"/>
      <c r="AP18" s="325"/>
      <c r="AQ18" s="325"/>
      <c r="AR18" s="325"/>
      <c r="AS18" s="325"/>
      <c r="AT18" s="325"/>
      <c r="AU18" s="325"/>
      <c r="AV18" s="325"/>
      <c r="AW18" s="325"/>
      <c r="AX18" s="325"/>
      <c r="AY18" s="325"/>
      <c r="AZ18" s="325"/>
      <c r="BA18" s="325"/>
      <c r="BB18" s="325"/>
      <c r="BC18" s="325"/>
      <c r="BD18" s="325"/>
      <c r="BE18" s="325"/>
      <c r="BF18" s="325"/>
      <c r="BG18" s="325"/>
      <c r="BH18" s="325"/>
      <c r="BI18" s="325"/>
      <c r="BJ18" s="325"/>
      <c r="BK18" s="325"/>
      <c r="BL18" s="325"/>
      <c r="BM18" s="325"/>
      <c r="BN18" s="325"/>
      <c r="BO18" s="325"/>
      <c r="BP18" s="325"/>
      <c r="BQ18" s="325"/>
      <c r="BR18" s="325"/>
      <c r="BS18" s="325"/>
      <c r="BT18" s="325"/>
      <c r="BU18" s="325"/>
      <c r="BV18" s="325"/>
      <c r="BW18" s="325"/>
      <c r="BX18" s="325"/>
      <c r="BY18" s="339"/>
      <c r="BZ18" s="339"/>
      <c r="CA18" s="340"/>
    </row>
    <row r="19" spans="1:79" ht="15.75" thickTop="1">
      <c r="A19" s="587" t="s">
        <v>75</v>
      </c>
      <c r="B19" s="618"/>
      <c r="C19" s="346"/>
      <c r="D19" s="414">
        <f t="shared" ref="D19:E19" si="3">D16*D17/1000</f>
        <v>0</v>
      </c>
      <c r="E19" s="414">
        <f t="shared" si="3"/>
        <v>0</v>
      </c>
      <c r="F19" s="414">
        <f t="shared" ref="F19:G19" si="4">F16*F17</f>
        <v>0</v>
      </c>
      <c r="G19" s="414">
        <f t="shared" si="4"/>
        <v>0</v>
      </c>
      <c r="H19" s="414">
        <f t="shared" ref="H19:P19" si="5">H16*H17/1000</f>
        <v>0</v>
      </c>
      <c r="I19" s="414">
        <f t="shared" si="5"/>
        <v>0</v>
      </c>
      <c r="J19" s="352">
        <f t="shared" si="5"/>
        <v>0</v>
      </c>
      <c r="K19" s="352">
        <f t="shared" si="5"/>
        <v>0</v>
      </c>
      <c r="L19" s="352">
        <f t="shared" si="5"/>
        <v>0</v>
      </c>
      <c r="M19" s="352">
        <f t="shared" si="5"/>
        <v>0.2752</v>
      </c>
      <c r="N19" s="352">
        <f t="shared" si="5"/>
        <v>0.26488</v>
      </c>
      <c r="O19" s="352">
        <f t="shared" si="5"/>
        <v>0</v>
      </c>
      <c r="P19" s="352">
        <f t="shared" si="5"/>
        <v>0</v>
      </c>
      <c r="Q19" s="352">
        <f>Q16*Q17</f>
        <v>0</v>
      </c>
      <c r="R19" s="352">
        <f t="shared" ref="R19:BG19" si="6">R16*R17/1000</f>
        <v>0</v>
      </c>
      <c r="S19" s="352">
        <f t="shared" si="6"/>
        <v>0</v>
      </c>
      <c r="T19" s="352">
        <f t="shared" si="6"/>
        <v>4.1280000000000001</v>
      </c>
      <c r="U19" s="352">
        <f t="shared" si="6"/>
        <v>0</v>
      </c>
      <c r="V19" s="352">
        <f t="shared" si="6"/>
        <v>0</v>
      </c>
      <c r="W19" s="352">
        <f t="shared" si="6"/>
        <v>0</v>
      </c>
      <c r="X19" s="352">
        <f t="shared" si="6"/>
        <v>0</v>
      </c>
      <c r="Y19" s="352">
        <f t="shared" si="6"/>
        <v>0</v>
      </c>
      <c r="Z19" s="352">
        <f t="shared" si="6"/>
        <v>0</v>
      </c>
      <c r="AA19" s="352">
        <f t="shared" si="6"/>
        <v>0</v>
      </c>
      <c r="AB19" s="352">
        <f t="shared" si="6"/>
        <v>0</v>
      </c>
      <c r="AC19" s="352">
        <f t="shared" si="6"/>
        <v>0</v>
      </c>
      <c r="AD19" s="352">
        <f t="shared" si="6"/>
        <v>0</v>
      </c>
      <c r="AE19" s="352">
        <f t="shared" si="6"/>
        <v>0</v>
      </c>
      <c r="AF19" s="352">
        <f t="shared" si="6"/>
        <v>0</v>
      </c>
      <c r="AG19" s="352">
        <f t="shared" si="6"/>
        <v>0</v>
      </c>
      <c r="AH19" s="352">
        <f t="shared" si="6"/>
        <v>0</v>
      </c>
      <c r="AI19" s="352">
        <f t="shared" si="6"/>
        <v>0</v>
      </c>
      <c r="AJ19" s="352">
        <f t="shared" si="6"/>
        <v>0</v>
      </c>
      <c r="AK19" s="352">
        <f t="shared" si="6"/>
        <v>0</v>
      </c>
      <c r="AL19" s="352">
        <f t="shared" si="6"/>
        <v>0</v>
      </c>
      <c r="AM19" s="352">
        <f t="shared" si="6"/>
        <v>0</v>
      </c>
      <c r="AN19" s="352">
        <f t="shared" si="6"/>
        <v>0.77400000000000002</v>
      </c>
      <c r="AO19" s="352">
        <f t="shared" si="6"/>
        <v>0</v>
      </c>
      <c r="AP19" s="352">
        <f t="shared" si="6"/>
        <v>0</v>
      </c>
      <c r="AQ19" s="352">
        <f t="shared" si="6"/>
        <v>0</v>
      </c>
      <c r="AR19" s="352">
        <f t="shared" si="6"/>
        <v>9.89</v>
      </c>
      <c r="AS19" s="352">
        <f t="shared" si="6"/>
        <v>8.6</v>
      </c>
      <c r="AT19" s="352">
        <f t="shared" si="6"/>
        <v>0.51600000000000001</v>
      </c>
      <c r="AU19" s="352">
        <f t="shared" si="6"/>
        <v>0</v>
      </c>
      <c r="AV19" s="352">
        <f t="shared" si="6"/>
        <v>10.148</v>
      </c>
      <c r="AW19" s="352">
        <f t="shared" si="6"/>
        <v>0</v>
      </c>
      <c r="AX19" s="352">
        <f t="shared" si="6"/>
        <v>0</v>
      </c>
      <c r="AY19" s="352">
        <f t="shared" si="6"/>
        <v>1.3759999999999999</v>
      </c>
      <c r="AZ19" s="352">
        <f t="shared" si="6"/>
        <v>0</v>
      </c>
      <c r="BA19" s="352">
        <f t="shared" si="6"/>
        <v>0</v>
      </c>
      <c r="BB19" s="352">
        <f t="shared" si="6"/>
        <v>0</v>
      </c>
      <c r="BC19" s="352">
        <f t="shared" si="6"/>
        <v>0</v>
      </c>
      <c r="BD19" s="352">
        <f t="shared" si="6"/>
        <v>0</v>
      </c>
      <c r="BE19" s="352">
        <f t="shared" si="6"/>
        <v>0</v>
      </c>
      <c r="BF19" s="352">
        <f t="shared" si="6"/>
        <v>0</v>
      </c>
      <c r="BG19" s="352">
        <f t="shared" si="6"/>
        <v>0</v>
      </c>
      <c r="BH19" s="352">
        <f>BH16*BH17</f>
        <v>0</v>
      </c>
      <c r="BI19" s="352">
        <f t="shared" ref="BI19:BY19" si="7">BI16*BI17/1000</f>
        <v>0</v>
      </c>
      <c r="BJ19" s="352">
        <f t="shared" si="7"/>
        <v>0</v>
      </c>
      <c r="BK19" s="352">
        <f t="shared" si="7"/>
        <v>0</v>
      </c>
      <c r="BL19" s="352">
        <f t="shared" si="7"/>
        <v>0</v>
      </c>
      <c r="BM19" s="352">
        <f t="shared" si="7"/>
        <v>0</v>
      </c>
      <c r="BN19" s="352">
        <f t="shared" si="7"/>
        <v>0</v>
      </c>
      <c r="BO19" s="352">
        <f t="shared" si="7"/>
        <v>0</v>
      </c>
      <c r="BP19" s="352">
        <f t="shared" si="7"/>
        <v>0</v>
      </c>
      <c r="BQ19" s="352">
        <f t="shared" si="7"/>
        <v>0</v>
      </c>
      <c r="BR19" s="352">
        <f t="shared" si="7"/>
        <v>0</v>
      </c>
      <c r="BS19" s="352">
        <f t="shared" si="7"/>
        <v>0</v>
      </c>
      <c r="BT19" s="352">
        <f t="shared" si="7"/>
        <v>0</v>
      </c>
      <c r="BU19" s="352">
        <f t="shared" si="7"/>
        <v>0</v>
      </c>
      <c r="BV19" s="352">
        <f t="shared" si="7"/>
        <v>0</v>
      </c>
      <c r="BW19" s="352">
        <f t="shared" si="7"/>
        <v>0</v>
      </c>
      <c r="BX19" s="352">
        <f t="shared" si="7"/>
        <v>5.16</v>
      </c>
      <c r="BY19" s="414">
        <f t="shared" si="7"/>
        <v>0</v>
      </c>
      <c r="BZ19" s="414">
        <f>BZ16*BZ17</f>
        <v>0</v>
      </c>
      <c r="CA19" s="340"/>
    </row>
    <row r="20" spans="1:79">
      <c r="A20" s="587" t="s">
        <v>64</v>
      </c>
      <c r="B20" s="618"/>
      <c r="C20" s="346"/>
      <c r="D20" s="349">
        <f>ССЫЛКИ!B3</f>
        <v>85</v>
      </c>
      <c r="E20" s="349">
        <f>ССЫЛКИ!C3</f>
        <v>21</v>
      </c>
      <c r="F20" s="349">
        <f>ССЫЛКИ!D3</f>
        <v>21</v>
      </c>
      <c r="G20" s="349">
        <f>ССЫЛКИ!E3</f>
        <v>6</v>
      </c>
      <c r="H20" s="349">
        <f>ССЫЛКИ!F3</f>
        <v>400</v>
      </c>
      <c r="I20" s="349">
        <f>ССЫЛКИ!G3</f>
        <v>140</v>
      </c>
      <c r="J20" s="349">
        <f>ССЫЛКИ!H3</f>
        <v>85</v>
      </c>
      <c r="K20" s="349">
        <f>ССЫЛКИ!I3</f>
        <v>21</v>
      </c>
      <c r="L20" s="349">
        <f>ССЫЛКИ!J3</f>
        <v>140</v>
      </c>
      <c r="M20" s="349">
        <f>ССЫЛКИ!K3</f>
        <v>56</v>
      </c>
      <c r="N20" s="349">
        <f>ССЫЛКИ!L3</f>
        <v>10</v>
      </c>
      <c r="O20" s="349">
        <f>ССЫЛКИ!M3</f>
        <v>240</v>
      </c>
      <c r="P20" s="349">
        <f>ССЫЛКИ!N3</f>
        <v>700</v>
      </c>
      <c r="Q20" s="349">
        <f>ССЫЛКИ!O3</f>
        <v>8</v>
      </c>
      <c r="R20" s="349">
        <f>ССЫЛКИ!P3</f>
        <v>160</v>
      </c>
      <c r="S20" s="349">
        <f>ССЫЛКИ!Q3</f>
        <v>10</v>
      </c>
      <c r="T20" s="349">
        <f>ССЫЛКИ!R3</f>
        <v>150</v>
      </c>
      <c r="U20" s="349">
        <f>ССЫЛКИ!S3</f>
        <v>110</v>
      </c>
      <c r="V20" s="349">
        <f>ССЫЛКИ!T3</f>
        <v>130</v>
      </c>
      <c r="W20" s="349">
        <f>ССЫЛКИ!U3</f>
        <v>150</v>
      </c>
      <c r="X20" s="349">
        <f>ССЫЛКИ!V3</f>
        <v>150</v>
      </c>
      <c r="Y20" s="349">
        <f>ССЫЛКИ!W3</f>
        <v>40</v>
      </c>
      <c r="Z20" s="349">
        <f>ССЫЛКИ!X3</f>
        <v>150</v>
      </c>
      <c r="AA20" s="349">
        <f>ССЫЛКИ!Y3</f>
        <v>60</v>
      </c>
      <c r="AB20" s="349">
        <f>ССЫЛКИ!Z3</f>
        <v>70</v>
      </c>
      <c r="AC20" s="349">
        <f>ССЫЛКИ!AA3</f>
        <v>165</v>
      </c>
      <c r="AD20" s="349">
        <f>ССЫЛКИ!AB3</f>
        <v>21</v>
      </c>
      <c r="AE20" s="349">
        <f>ССЫЛКИ!AC3</f>
        <v>10.5</v>
      </c>
      <c r="AF20" s="349">
        <f>ССЫЛКИ!AD3</f>
        <v>55</v>
      </c>
      <c r="AG20" s="349">
        <f>ССЫЛКИ!AE3</f>
        <v>90</v>
      </c>
      <c r="AH20" s="349">
        <f>ССЫЛКИ!AF3</f>
        <v>45</v>
      </c>
      <c r="AI20" s="349">
        <f>ССЫЛКИ!AG3</f>
        <v>45</v>
      </c>
      <c r="AJ20" s="349">
        <f>ССЫЛКИ!AH3</f>
        <v>52</v>
      </c>
      <c r="AK20" s="349">
        <f>ССЫЛКИ!AI3</f>
        <v>50</v>
      </c>
      <c r="AL20" s="349">
        <f>ССЫЛКИ!AJ3</f>
        <v>55</v>
      </c>
      <c r="AM20" s="349">
        <f>ССЫЛКИ!AK3</f>
        <v>60</v>
      </c>
      <c r="AN20" s="349">
        <f>ССЫЛКИ!AL3</f>
        <v>60</v>
      </c>
      <c r="AO20" s="349">
        <f>ССЫЛКИ!AM3</f>
        <v>50</v>
      </c>
      <c r="AP20" s="349">
        <f>ССЫЛКИ!AN3</f>
        <v>110</v>
      </c>
      <c r="AQ20" s="349">
        <f>ССЫЛКИ!AO3</f>
        <v>270</v>
      </c>
      <c r="AR20" s="349">
        <f>ССЫЛКИ!AP3</f>
        <v>200</v>
      </c>
      <c r="AS20" s="349">
        <f>ССЫЛКИ!AQ3</f>
        <v>80</v>
      </c>
      <c r="AT20" s="349">
        <f>ССЫЛКИ!AR3</f>
        <v>600</v>
      </c>
      <c r="AU20" s="349">
        <f>ССЫЛКИ!AS3</f>
        <v>60</v>
      </c>
      <c r="AV20" s="349">
        <f>ССЫЛКИ!AT3</f>
        <v>75</v>
      </c>
      <c r="AW20" s="349">
        <f>ССЫЛКИ!AU3</f>
        <v>250</v>
      </c>
      <c r="AX20" s="349">
        <f>ССЫЛКИ!AV3</f>
        <v>274</v>
      </c>
      <c r="AY20" s="349">
        <f>ССЫЛКИ!AW3</f>
        <v>450</v>
      </c>
      <c r="AZ20" s="349">
        <f>ССЫЛКИ!AX3</f>
        <v>325</v>
      </c>
      <c r="BA20" s="349">
        <f>ССЫЛКИ!AY3</f>
        <v>180</v>
      </c>
      <c r="BB20" s="349">
        <f>ССЫЛКИ!AZ3</f>
        <v>320</v>
      </c>
      <c r="BC20" s="349">
        <f>ССЫЛКИ!BA3</f>
        <v>350</v>
      </c>
      <c r="BD20" s="349">
        <f>ССЫЛКИ!BB3</f>
        <v>300</v>
      </c>
      <c r="BE20" s="349">
        <f>ССЫЛКИ!BC3</f>
        <v>120</v>
      </c>
      <c r="BF20" s="349">
        <f>ССЫЛКИ!BD3</f>
        <v>220</v>
      </c>
      <c r="BG20" s="349">
        <f>ССЫЛКИ!BE3</f>
        <v>300</v>
      </c>
      <c r="BH20" s="349">
        <f>ССЫЛКИ!BF3</f>
        <v>21</v>
      </c>
      <c r="BI20" s="349">
        <f>ССЫЛКИ!BG3</f>
        <v>21</v>
      </c>
      <c r="BJ20" s="349">
        <f>ССЫЛКИ!BH3</f>
        <v>35</v>
      </c>
      <c r="BK20" s="349">
        <f>ССЫЛКИ!BI3</f>
        <v>22</v>
      </c>
      <c r="BL20" s="349">
        <f>ССЫЛКИ!BJ3</f>
        <v>32</v>
      </c>
      <c r="BM20" s="349">
        <f>ССЫЛКИ!BK3</f>
        <v>140</v>
      </c>
      <c r="BN20" s="349">
        <f>ССЫЛКИ!BL3</f>
        <v>140</v>
      </c>
      <c r="BO20" s="349">
        <f>ССЫЛКИ!BM3</f>
        <v>30</v>
      </c>
      <c r="BP20" s="349">
        <f>ССЫЛКИ!BN3</f>
        <v>4.2</v>
      </c>
      <c r="BQ20" s="349">
        <f>ССЫЛКИ!BO3</f>
        <v>160</v>
      </c>
      <c r="BR20" s="349">
        <f>ССЫЛКИ!BP3</f>
        <v>100</v>
      </c>
      <c r="BS20" s="349">
        <f>ССЫЛКИ!BQ3</f>
        <v>150</v>
      </c>
      <c r="BT20" s="349">
        <f>ССЫЛКИ!BR3</f>
        <v>160</v>
      </c>
      <c r="BU20" s="349">
        <f>ССЫЛКИ!BS3</f>
        <v>100</v>
      </c>
      <c r="BV20" s="349">
        <f>ССЫЛКИ!BT3</f>
        <v>90</v>
      </c>
      <c r="BW20" s="349">
        <f>ССЫЛКИ!BU3</f>
        <v>21</v>
      </c>
      <c r="BX20" s="349">
        <f>ССЫЛКИ!BV3</f>
        <v>40</v>
      </c>
      <c r="BY20" s="349">
        <f>ССЫЛКИ!BW3</f>
        <v>210</v>
      </c>
      <c r="BZ20" s="349">
        <f>ССЫЛКИ!BX3</f>
        <v>8</v>
      </c>
      <c r="CA20" s="340"/>
    </row>
    <row r="21" spans="1:79" ht="15.75" customHeight="1">
      <c r="A21" s="587" t="s">
        <v>76</v>
      </c>
      <c r="B21" s="618"/>
      <c r="C21" s="415">
        <f>SUM(D21:BZ21)</f>
        <v>5245.9999999999991</v>
      </c>
      <c r="D21" s="351">
        <f t="shared" ref="D21:BZ21" si="8">D19*D20</f>
        <v>0</v>
      </c>
      <c r="E21" s="351">
        <f t="shared" si="8"/>
        <v>0</v>
      </c>
      <c r="F21" s="351">
        <f t="shared" si="8"/>
        <v>0</v>
      </c>
      <c r="G21" s="351">
        <f t="shared" si="8"/>
        <v>0</v>
      </c>
      <c r="H21" s="351">
        <f t="shared" si="8"/>
        <v>0</v>
      </c>
      <c r="I21" s="351">
        <f t="shared" si="8"/>
        <v>0</v>
      </c>
      <c r="J21" s="352">
        <f t="shared" si="8"/>
        <v>0</v>
      </c>
      <c r="K21" s="352">
        <f t="shared" si="8"/>
        <v>0</v>
      </c>
      <c r="L21" s="352">
        <f t="shared" si="8"/>
        <v>0</v>
      </c>
      <c r="M21" s="352">
        <f t="shared" si="8"/>
        <v>15.411200000000001</v>
      </c>
      <c r="N21" s="352">
        <f t="shared" si="8"/>
        <v>2.6488</v>
      </c>
      <c r="O21" s="352">
        <f t="shared" si="8"/>
        <v>0</v>
      </c>
      <c r="P21" s="352">
        <f t="shared" si="8"/>
        <v>0</v>
      </c>
      <c r="Q21" s="352">
        <f t="shared" si="8"/>
        <v>0</v>
      </c>
      <c r="R21" s="352">
        <f t="shared" si="8"/>
        <v>0</v>
      </c>
      <c r="S21" s="352">
        <f t="shared" si="8"/>
        <v>0</v>
      </c>
      <c r="T21" s="352">
        <f t="shared" si="8"/>
        <v>619.20000000000005</v>
      </c>
      <c r="U21" s="352">
        <f t="shared" si="8"/>
        <v>0</v>
      </c>
      <c r="V21" s="352">
        <f t="shared" si="8"/>
        <v>0</v>
      </c>
      <c r="W21" s="352">
        <f t="shared" si="8"/>
        <v>0</v>
      </c>
      <c r="X21" s="352">
        <f t="shared" si="8"/>
        <v>0</v>
      </c>
      <c r="Y21" s="352">
        <f t="shared" si="8"/>
        <v>0</v>
      </c>
      <c r="Z21" s="352">
        <f t="shared" si="8"/>
        <v>0</v>
      </c>
      <c r="AA21" s="352">
        <f t="shared" si="8"/>
        <v>0</v>
      </c>
      <c r="AB21" s="352">
        <f t="shared" si="8"/>
        <v>0</v>
      </c>
      <c r="AC21" s="352">
        <f t="shared" si="8"/>
        <v>0</v>
      </c>
      <c r="AD21" s="352">
        <f t="shared" si="8"/>
        <v>0</v>
      </c>
      <c r="AE21" s="352">
        <f t="shared" si="8"/>
        <v>0</v>
      </c>
      <c r="AF21" s="352">
        <f t="shared" si="8"/>
        <v>0</v>
      </c>
      <c r="AG21" s="352">
        <f t="shared" si="8"/>
        <v>0</v>
      </c>
      <c r="AH21" s="352">
        <f t="shared" si="8"/>
        <v>0</v>
      </c>
      <c r="AI21" s="352">
        <f t="shared" si="8"/>
        <v>0</v>
      </c>
      <c r="AJ21" s="352">
        <f t="shared" si="8"/>
        <v>0</v>
      </c>
      <c r="AK21" s="352">
        <f t="shared" si="8"/>
        <v>0</v>
      </c>
      <c r="AL21" s="352">
        <f t="shared" si="8"/>
        <v>0</v>
      </c>
      <c r="AM21" s="352">
        <f t="shared" si="8"/>
        <v>0</v>
      </c>
      <c r="AN21" s="352">
        <f t="shared" si="8"/>
        <v>46.44</v>
      </c>
      <c r="AO21" s="352">
        <f t="shared" si="8"/>
        <v>0</v>
      </c>
      <c r="AP21" s="352">
        <f t="shared" si="8"/>
        <v>0</v>
      </c>
      <c r="AQ21" s="352">
        <f t="shared" si="8"/>
        <v>0</v>
      </c>
      <c r="AR21" s="352">
        <f t="shared" si="8"/>
        <v>1978</v>
      </c>
      <c r="AS21" s="352">
        <f t="shared" si="8"/>
        <v>688</v>
      </c>
      <c r="AT21" s="352">
        <f t="shared" si="8"/>
        <v>309.60000000000002</v>
      </c>
      <c r="AU21" s="352">
        <f t="shared" si="8"/>
        <v>0</v>
      </c>
      <c r="AV21" s="352">
        <f t="shared" si="8"/>
        <v>761.1</v>
      </c>
      <c r="AW21" s="352">
        <f t="shared" si="8"/>
        <v>0</v>
      </c>
      <c r="AX21" s="352">
        <f t="shared" si="8"/>
        <v>0</v>
      </c>
      <c r="AY21" s="352">
        <f t="shared" si="8"/>
        <v>619.19999999999993</v>
      </c>
      <c r="AZ21" s="352">
        <f t="shared" si="8"/>
        <v>0</v>
      </c>
      <c r="BA21" s="352">
        <f t="shared" si="8"/>
        <v>0</v>
      </c>
      <c r="BB21" s="352">
        <f t="shared" si="8"/>
        <v>0</v>
      </c>
      <c r="BC21" s="352">
        <f t="shared" si="8"/>
        <v>0</v>
      </c>
      <c r="BD21" s="352">
        <f t="shared" si="8"/>
        <v>0</v>
      </c>
      <c r="BE21" s="352">
        <f t="shared" si="8"/>
        <v>0</v>
      </c>
      <c r="BF21" s="352">
        <f t="shared" si="8"/>
        <v>0</v>
      </c>
      <c r="BG21" s="352">
        <f t="shared" si="8"/>
        <v>0</v>
      </c>
      <c r="BH21" s="352">
        <f t="shared" si="8"/>
        <v>0</v>
      </c>
      <c r="BI21" s="352">
        <f t="shared" si="8"/>
        <v>0</v>
      </c>
      <c r="BJ21" s="352">
        <f t="shared" si="8"/>
        <v>0</v>
      </c>
      <c r="BK21" s="352">
        <f t="shared" si="8"/>
        <v>0</v>
      </c>
      <c r="BL21" s="352">
        <f t="shared" si="8"/>
        <v>0</v>
      </c>
      <c r="BM21" s="352">
        <f t="shared" si="8"/>
        <v>0</v>
      </c>
      <c r="BN21" s="352">
        <f t="shared" si="8"/>
        <v>0</v>
      </c>
      <c r="BO21" s="352">
        <f t="shared" si="8"/>
        <v>0</v>
      </c>
      <c r="BP21" s="352">
        <f t="shared" si="8"/>
        <v>0</v>
      </c>
      <c r="BQ21" s="352">
        <f t="shared" si="8"/>
        <v>0</v>
      </c>
      <c r="BR21" s="352">
        <f t="shared" si="8"/>
        <v>0</v>
      </c>
      <c r="BS21" s="352">
        <f t="shared" si="8"/>
        <v>0</v>
      </c>
      <c r="BT21" s="352">
        <f t="shared" si="8"/>
        <v>0</v>
      </c>
      <c r="BU21" s="352">
        <f t="shared" si="8"/>
        <v>0</v>
      </c>
      <c r="BV21" s="352">
        <f t="shared" si="8"/>
        <v>0</v>
      </c>
      <c r="BW21" s="352">
        <f t="shared" si="8"/>
        <v>0</v>
      </c>
      <c r="BX21" s="352">
        <f t="shared" si="8"/>
        <v>206.4</v>
      </c>
      <c r="BY21" s="351">
        <f t="shared" si="8"/>
        <v>0</v>
      </c>
      <c r="BZ21" s="351">
        <f t="shared" si="8"/>
        <v>0</v>
      </c>
      <c r="CA21" s="340"/>
    </row>
    <row r="22" spans="1:79" ht="15.75" customHeight="1">
      <c r="A22" s="587" t="s">
        <v>77</v>
      </c>
      <c r="B22" s="618"/>
      <c r="C22" s="415">
        <f>C21/C18</f>
        <v>60.999999999999993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340"/>
      <c r="AW22" s="340"/>
      <c r="AX22" s="340"/>
      <c r="AY22" s="340"/>
      <c r="AZ22" s="340"/>
      <c r="BA22" s="340"/>
      <c r="BB22" s="340"/>
      <c r="BC22" s="340"/>
      <c r="BD22" s="340"/>
      <c r="BE22" s="340"/>
      <c r="BF22" s="340"/>
      <c r="BG22" s="340"/>
      <c r="BH22" s="340"/>
      <c r="BI22" s="340"/>
      <c r="BJ22" s="340"/>
      <c r="BK22" s="340"/>
      <c r="BL22" s="340"/>
      <c r="BM22" s="340"/>
      <c r="BN22" s="340"/>
      <c r="BO22" s="340"/>
      <c r="BP22" s="340"/>
      <c r="BQ22" s="340"/>
      <c r="BR22" s="340"/>
      <c r="BS22" s="340"/>
      <c r="BT22" s="340"/>
      <c r="BU22" s="340"/>
      <c r="BV22" s="340"/>
      <c r="BW22" s="340"/>
      <c r="BX22" s="340"/>
      <c r="BY22" s="340"/>
      <c r="BZ22" s="340"/>
      <c r="CA22" s="340"/>
    </row>
    <row r="23" spans="1:79" ht="15.6" hidden="1" customHeight="1">
      <c r="A23" s="340"/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U23" s="340"/>
      <c r="BV23" s="340"/>
      <c r="BW23" s="340"/>
      <c r="BX23" s="340"/>
      <c r="BY23" s="340"/>
      <c r="BZ23" s="340"/>
      <c r="CA23" s="340"/>
    </row>
    <row r="24" spans="1:79" ht="15.6" hidden="1" customHeight="1">
      <c r="A24" s="340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40"/>
      <c r="BI24" s="340"/>
      <c r="BJ24" s="340"/>
      <c r="BK24" s="340"/>
      <c r="BL24" s="340"/>
      <c r="BM24" s="340"/>
      <c r="BN24" s="340"/>
      <c r="BO24" s="340"/>
      <c r="BP24" s="340"/>
      <c r="BQ24" s="340"/>
      <c r="BR24" s="340"/>
      <c r="BS24" s="340"/>
      <c r="BT24" s="340"/>
      <c r="BU24" s="340"/>
      <c r="BV24" s="340"/>
      <c r="BW24" s="340"/>
      <c r="BX24" s="340"/>
      <c r="BY24" s="340"/>
      <c r="BZ24" s="340"/>
      <c r="CA24" s="340"/>
    </row>
    <row r="25" spans="1:79" ht="15.6" hidden="1" customHeight="1">
      <c r="A25" s="340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340"/>
      <c r="AP25" s="340"/>
      <c r="AQ25" s="340"/>
      <c r="AR25" s="340"/>
      <c r="AS25" s="340"/>
      <c r="AT25" s="340"/>
      <c r="AU25" s="340"/>
      <c r="AV25" s="340"/>
      <c r="AW25" s="340"/>
      <c r="AX25" s="340"/>
      <c r="AY25" s="340"/>
      <c r="AZ25" s="340"/>
      <c r="BA25" s="340"/>
      <c r="BB25" s="340"/>
      <c r="BC25" s="340"/>
      <c r="BD25" s="340"/>
      <c r="BE25" s="340"/>
      <c r="BF25" s="340"/>
      <c r="BG25" s="340"/>
      <c r="BH25" s="340"/>
      <c r="BI25" s="340"/>
      <c r="BJ25" s="340"/>
      <c r="BK25" s="340"/>
      <c r="BL25" s="340"/>
      <c r="BM25" s="340"/>
      <c r="BN25" s="340"/>
      <c r="BO25" s="340"/>
      <c r="BP25" s="340"/>
      <c r="BQ25" s="340"/>
      <c r="BR25" s="340"/>
      <c r="BS25" s="340"/>
      <c r="BT25" s="340"/>
      <c r="BU25" s="340"/>
      <c r="BV25" s="340"/>
      <c r="BW25" s="340"/>
      <c r="BX25" s="340"/>
      <c r="BY25" s="340"/>
      <c r="BZ25" s="340"/>
      <c r="CA25" s="340"/>
    </row>
    <row r="26" spans="1:79" ht="15.6" hidden="1" customHeight="1">
      <c r="A26" s="340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40"/>
      <c r="AP26" s="340"/>
      <c r="AQ26" s="340"/>
      <c r="AR26" s="340"/>
      <c r="AS26" s="340"/>
      <c r="AT26" s="340"/>
      <c r="AU26" s="340"/>
      <c r="AV26" s="340"/>
      <c r="AW26" s="340"/>
      <c r="AX26" s="340"/>
      <c r="AY26" s="340"/>
      <c r="AZ26" s="340"/>
      <c r="BA26" s="340"/>
      <c r="BB26" s="340"/>
      <c r="BC26" s="340"/>
      <c r="BD26" s="340"/>
      <c r="BE26" s="340"/>
      <c r="BF26" s="340"/>
      <c r="BG26" s="340"/>
      <c r="BH26" s="340"/>
      <c r="BI26" s="340"/>
      <c r="BJ26" s="340"/>
      <c r="BK26" s="340"/>
      <c r="BL26" s="340"/>
      <c r="BM26" s="340"/>
      <c r="BN26" s="340"/>
      <c r="BO26" s="340"/>
      <c r="BP26" s="340"/>
      <c r="BQ26" s="340"/>
      <c r="BR26" s="340"/>
      <c r="BS26" s="340"/>
      <c r="BT26" s="340"/>
      <c r="BU26" s="340"/>
      <c r="BV26" s="340"/>
      <c r="BW26" s="340"/>
      <c r="BX26" s="340"/>
      <c r="BY26" s="340"/>
      <c r="BZ26" s="340"/>
      <c r="CA26" s="340"/>
    </row>
    <row r="27" spans="1:79" hidden="1">
      <c r="A27" s="340"/>
      <c r="B27" s="340" t="s">
        <v>395</v>
      </c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0"/>
      <c r="AU27" s="340"/>
      <c r="AV27" s="340"/>
      <c r="AW27" s="340"/>
      <c r="AX27" s="340"/>
      <c r="AY27" s="340"/>
      <c r="AZ27" s="340"/>
      <c r="BA27" s="340"/>
      <c r="BB27" s="340"/>
      <c r="BC27" s="340"/>
      <c r="BD27" s="340"/>
      <c r="BE27" s="340"/>
      <c r="BF27" s="340"/>
      <c r="BG27" s="340"/>
      <c r="BH27" s="340"/>
      <c r="BI27" s="340"/>
      <c r="BJ27" s="340"/>
      <c r="BK27" s="340"/>
      <c r="BL27" s="340"/>
      <c r="BM27" s="340"/>
      <c r="BN27" s="340"/>
      <c r="BO27" s="340"/>
      <c r="BP27" s="340"/>
      <c r="BQ27" s="340"/>
      <c r="BR27" s="340"/>
      <c r="BS27" s="340"/>
      <c r="BT27" s="340"/>
      <c r="BU27" s="340"/>
      <c r="BV27" s="340"/>
      <c r="BW27" s="340"/>
      <c r="BX27" s="340"/>
      <c r="BY27" s="340"/>
      <c r="BZ27" s="340"/>
      <c r="CA27" s="340"/>
    </row>
    <row r="28" spans="1:79" hidden="1">
      <c r="A28" s="590"/>
      <c r="B28" s="617"/>
      <c r="C28" s="325"/>
      <c r="D28" s="325">
        <f t="shared" ref="D28:BO28" si="9">SUM(D8:D15)</f>
        <v>0</v>
      </c>
      <c r="E28" s="325">
        <f t="shared" si="9"/>
        <v>0</v>
      </c>
      <c r="F28" s="325">
        <f t="shared" si="9"/>
        <v>0</v>
      </c>
      <c r="G28" s="325">
        <f t="shared" si="9"/>
        <v>0</v>
      </c>
      <c r="H28" s="325">
        <f t="shared" si="9"/>
        <v>0</v>
      </c>
      <c r="I28" s="325">
        <f t="shared" si="9"/>
        <v>0</v>
      </c>
      <c r="J28" s="325">
        <f t="shared" si="9"/>
        <v>0</v>
      </c>
      <c r="K28" s="325">
        <f t="shared" si="9"/>
        <v>0</v>
      </c>
      <c r="L28" s="325">
        <f t="shared" si="9"/>
        <v>0</v>
      </c>
      <c r="M28" s="325">
        <f t="shared" si="9"/>
        <v>3.2</v>
      </c>
      <c r="N28" s="325">
        <f t="shared" si="9"/>
        <v>3.08</v>
      </c>
      <c r="O28" s="325">
        <f t="shared" si="9"/>
        <v>0</v>
      </c>
      <c r="P28" s="325">
        <f t="shared" si="9"/>
        <v>0</v>
      </c>
      <c r="Q28" s="325">
        <f t="shared" si="9"/>
        <v>0</v>
      </c>
      <c r="R28" s="325">
        <f t="shared" si="9"/>
        <v>0</v>
      </c>
      <c r="S28" s="325">
        <f t="shared" si="9"/>
        <v>0</v>
      </c>
      <c r="T28" s="325">
        <f t="shared" si="9"/>
        <v>48</v>
      </c>
      <c r="U28" s="325">
        <f t="shared" si="9"/>
        <v>0</v>
      </c>
      <c r="V28" s="325">
        <f t="shared" si="9"/>
        <v>0</v>
      </c>
      <c r="W28" s="325">
        <f t="shared" si="9"/>
        <v>0</v>
      </c>
      <c r="X28" s="325">
        <f t="shared" si="9"/>
        <v>0</v>
      </c>
      <c r="Y28" s="325">
        <f t="shared" si="9"/>
        <v>0</v>
      </c>
      <c r="Z28" s="325">
        <f t="shared" si="9"/>
        <v>0</v>
      </c>
      <c r="AA28" s="325">
        <f t="shared" si="9"/>
        <v>0</v>
      </c>
      <c r="AB28" s="325">
        <f t="shared" si="9"/>
        <v>0</v>
      </c>
      <c r="AC28" s="325">
        <f t="shared" si="9"/>
        <v>0</v>
      </c>
      <c r="AD28" s="325">
        <f t="shared" si="9"/>
        <v>0</v>
      </c>
      <c r="AE28" s="325">
        <f t="shared" si="9"/>
        <v>0</v>
      </c>
      <c r="AF28" s="325">
        <f t="shared" si="9"/>
        <v>0</v>
      </c>
      <c r="AG28" s="325">
        <f t="shared" si="9"/>
        <v>0</v>
      </c>
      <c r="AH28" s="325">
        <f t="shared" si="9"/>
        <v>0</v>
      </c>
      <c r="AI28" s="325">
        <f t="shared" si="9"/>
        <v>0</v>
      </c>
      <c r="AJ28" s="325">
        <f t="shared" si="9"/>
        <v>0</v>
      </c>
      <c r="AK28" s="325">
        <f t="shared" si="9"/>
        <v>0</v>
      </c>
      <c r="AL28" s="325">
        <f t="shared" si="9"/>
        <v>0</v>
      </c>
      <c r="AM28" s="325">
        <f t="shared" si="9"/>
        <v>0</v>
      </c>
      <c r="AN28" s="325">
        <f t="shared" si="9"/>
        <v>9</v>
      </c>
      <c r="AO28" s="325">
        <f t="shared" si="9"/>
        <v>0</v>
      </c>
      <c r="AP28" s="325">
        <f t="shared" si="9"/>
        <v>0</v>
      </c>
      <c r="AQ28" s="325">
        <f t="shared" si="9"/>
        <v>0</v>
      </c>
      <c r="AR28" s="325">
        <f t="shared" si="9"/>
        <v>115</v>
      </c>
      <c r="AS28" s="325">
        <f t="shared" si="9"/>
        <v>100</v>
      </c>
      <c r="AT28" s="325">
        <f t="shared" si="9"/>
        <v>6</v>
      </c>
      <c r="AU28" s="325">
        <f t="shared" si="9"/>
        <v>0</v>
      </c>
      <c r="AV28" s="325">
        <f t="shared" si="9"/>
        <v>118</v>
      </c>
      <c r="AW28" s="325">
        <f t="shared" si="9"/>
        <v>0</v>
      </c>
      <c r="AX28" s="325">
        <f t="shared" si="9"/>
        <v>0</v>
      </c>
      <c r="AY28" s="325">
        <f t="shared" si="9"/>
        <v>16</v>
      </c>
      <c r="AZ28" s="325">
        <f t="shared" si="9"/>
        <v>0</v>
      </c>
      <c r="BA28" s="325">
        <f t="shared" si="9"/>
        <v>0</v>
      </c>
      <c r="BB28" s="325">
        <f t="shared" si="9"/>
        <v>0</v>
      </c>
      <c r="BC28" s="325">
        <f t="shared" si="9"/>
        <v>0</v>
      </c>
      <c r="BD28" s="325">
        <f t="shared" si="9"/>
        <v>0</v>
      </c>
      <c r="BE28" s="325">
        <f t="shared" si="9"/>
        <v>0</v>
      </c>
      <c r="BF28" s="325">
        <f t="shared" si="9"/>
        <v>0</v>
      </c>
      <c r="BG28" s="325">
        <f t="shared" si="9"/>
        <v>0</v>
      </c>
      <c r="BH28" s="325">
        <f t="shared" si="9"/>
        <v>0</v>
      </c>
      <c r="BI28" s="325">
        <f t="shared" si="9"/>
        <v>0</v>
      </c>
      <c r="BJ28" s="325">
        <f t="shared" si="9"/>
        <v>0</v>
      </c>
      <c r="BK28" s="325">
        <f t="shared" si="9"/>
        <v>0</v>
      </c>
      <c r="BL28" s="325">
        <f t="shared" si="9"/>
        <v>0</v>
      </c>
      <c r="BM28" s="325">
        <f t="shared" si="9"/>
        <v>0</v>
      </c>
      <c r="BN28" s="325">
        <f t="shared" si="9"/>
        <v>0</v>
      </c>
      <c r="BO28" s="325">
        <f t="shared" si="9"/>
        <v>0</v>
      </c>
      <c r="BP28" s="325">
        <f t="shared" ref="BP28:BZ28" si="10">SUM(BP8:BP15)</f>
        <v>0</v>
      </c>
      <c r="BQ28" s="325">
        <f t="shared" si="10"/>
        <v>0</v>
      </c>
      <c r="BR28" s="325">
        <f t="shared" si="10"/>
        <v>0</v>
      </c>
      <c r="BS28" s="325">
        <f t="shared" si="10"/>
        <v>0</v>
      </c>
      <c r="BT28" s="325">
        <f t="shared" si="10"/>
        <v>0</v>
      </c>
      <c r="BU28" s="325">
        <f t="shared" si="10"/>
        <v>0</v>
      </c>
      <c r="BV28" s="325">
        <f t="shared" si="10"/>
        <v>0</v>
      </c>
      <c r="BW28" s="325">
        <f t="shared" si="10"/>
        <v>0</v>
      </c>
      <c r="BX28" s="325">
        <f t="shared" si="10"/>
        <v>60</v>
      </c>
      <c r="BY28" s="339">
        <f t="shared" si="10"/>
        <v>0</v>
      </c>
      <c r="BZ28" s="339">
        <f t="shared" si="10"/>
        <v>0</v>
      </c>
      <c r="CA28" s="340"/>
    </row>
    <row r="29" spans="1:79" hidden="1">
      <c r="A29" s="591" t="s">
        <v>74</v>
      </c>
      <c r="B29" s="620"/>
      <c r="C29" s="325">
        <f>C30</f>
        <v>86</v>
      </c>
      <c r="D29" s="341">
        <f>C29</f>
        <v>86</v>
      </c>
      <c r="E29" s="341">
        <f t="shared" ref="E29:BP29" si="11">D29</f>
        <v>86</v>
      </c>
      <c r="F29" s="341">
        <f t="shared" si="11"/>
        <v>86</v>
      </c>
      <c r="G29" s="341">
        <f t="shared" si="11"/>
        <v>86</v>
      </c>
      <c r="H29" s="341">
        <f t="shared" si="11"/>
        <v>86</v>
      </c>
      <c r="I29" s="341">
        <f t="shared" si="11"/>
        <v>86</v>
      </c>
      <c r="J29" s="341">
        <f t="shared" si="11"/>
        <v>86</v>
      </c>
      <c r="K29" s="341">
        <f t="shared" si="11"/>
        <v>86</v>
      </c>
      <c r="L29" s="341">
        <f t="shared" si="11"/>
        <v>86</v>
      </c>
      <c r="M29" s="341">
        <f t="shared" si="11"/>
        <v>86</v>
      </c>
      <c r="N29" s="341">
        <f t="shared" si="11"/>
        <v>86</v>
      </c>
      <c r="O29" s="341">
        <f t="shared" si="11"/>
        <v>86</v>
      </c>
      <c r="P29" s="341">
        <f t="shared" si="11"/>
        <v>86</v>
      </c>
      <c r="Q29" s="341">
        <f t="shared" si="11"/>
        <v>86</v>
      </c>
      <c r="R29" s="341">
        <f t="shared" si="11"/>
        <v>86</v>
      </c>
      <c r="S29" s="341">
        <f t="shared" si="11"/>
        <v>86</v>
      </c>
      <c r="T29" s="341">
        <f t="shared" si="11"/>
        <v>86</v>
      </c>
      <c r="U29" s="341">
        <f t="shared" si="11"/>
        <v>86</v>
      </c>
      <c r="V29" s="341">
        <f t="shared" si="11"/>
        <v>86</v>
      </c>
      <c r="W29" s="341">
        <f t="shared" si="11"/>
        <v>86</v>
      </c>
      <c r="X29" s="341">
        <f t="shared" si="11"/>
        <v>86</v>
      </c>
      <c r="Y29" s="341">
        <f t="shared" si="11"/>
        <v>86</v>
      </c>
      <c r="Z29" s="341">
        <f t="shared" si="11"/>
        <v>86</v>
      </c>
      <c r="AA29" s="341">
        <f t="shared" si="11"/>
        <v>86</v>
      </c>
      <c r="AB29" s="341">
        <f t="shared" si="11"/>
        <v>86</v>
      </c>
      <c r="AC29" s="341">
        <f t="shared" si="11"/>
        <v>86</v>
      </c>
      <c r="AD29" s="341">
        <f t="shared" si="11"/>
        <v>86</v>
      </c>
      <c r="AE29" s="341">
        <f t="shared" si="11"/>
        <v>86</v>
      </c>
      <c r="AF29" s="341">
        <f t="shared" si="11"/>
        <v>86</v>
      </c>
      <c r="AG29" s="341">
        <f t="shared" si="11"/>
        <v>86</v>
      </c>
      <c r="AH29" s="341">
        <f t="shared" si="11"/>
        <v>86</v>
      </c>
      <c r="AI29" s="341">
        <f t="shared" si="11"/>
        <v>86</v>
      </c>
      <c r="AJ29" s="341">
        <f t="shared" si="11"/>
        <v>86</v>
      </c>
      <c r="AK29" s="341">
        <f t="shared" si="11"/>
        <v>86</v>
      </c>
      <c r="AL29" s="341">
        <f t="shared" si="11"/>
        <v>86</v>
      </c>
      <c r="AM29" s="341">
        <f t="shared" si="11"/>
        <v>86</v>
      </c>
      <c r="AN29" s="341">
        <f t="shared" si="11"/>
        <v>86</v>
      </c>
      <c r="AO29" s="341">
        <f t="shared" si="11"/>
        <v>86</v>
      </c>
      <c r="AP29" s="341">
        <f t="shared" si="11"/>
        <v>86</v>
      </c>
      <c r="AQ29" s="341">
        <f t="shared" si="11"/>
        <v>86</v>
      </c>
      <c r="AR29" s="341">
        <f t="shared" si="11"/>
        <v>86</v>
      </c>
      <c r="AS29" s="341">
        <f t="shared" si="11"/>
        <v>86</v>
      </c>
      <c r="AT29" s="341">
        <f t="shared" si="11"/>
        <v>86</v>
      </c>
      <c r="AU29" s="341">
        <f t="shared" si="11"/>
        <v>86</v>
      </c>
      <c r="AV29" s="341">
        <f t="shared" si="11"/>
        <v>86</v>
      </c>
      <c r="AW29" s="341">
        <f t="shared" si="11"/>
        <v>86</v>
      </c>
      <c r="AX29" s="341">
        <f t="shared" si="11"/>
        <v>86</v>
      </c>
      <c r="AY29" s="341">
        <f t="shared" si="11"/>
        <v>86</v>
      </c>
      <c r="AZ29" s="341">
        <f t="shared" si="11"/>
        <v>86</v>
      </c>
      <c r="BA29" s="341">
        <f t="shared" si="11"/>
        <v>86</v>
      </c>
      <c r="BB29" s="341">
        <f t="shared" si="11"/>
        <v>86</v>
      </c>
      <c r="BC29" s="341">
        <f t="shared" si="11"/>
        <v>86</v>
      </c>
      <c r="BD29" s="341">
        <f t="shared" si="11"/>
        <v>86</v>
      </c>
      <c r="BE29" s="341">
        <f t="shared" si="11"/>
        <v>86</v>
      </c>
      <c r="BF29" s="341">
        <f t="shared" si="11"/>
        <v>86</v>
      </c>
      <c r="BG29" s="341">
        <f t="shared" si="11"/>
        <v>86</v>
      </c>
      <c r="BH29" s="341">
        <f t="shared" si="11"/>
        <v>86</v>
      </c>
      <c r="BI29" s="341">
        <f t="shared" si="11"/>
        <v>86</v>
      </c>
      <c r="BJ29" s="341">
        <f t="shared" si="11"/>
        <v>86</v>
      </c>
      <c r="BK29" s="341">
        <f t="shared" si="11"/>
        <v>86</v>
      </c>
      <c r="BL29" s="341">
        <f t="shared" si="11"/>
        <v>86</v>
      </c>
      <c r="BM29" s="341">
        <f t="shared" si="11"/>
        <v>86</v>
      </c>
      <c r="BN29" s="341">
        <f t="shared" si="11"/>
        <v>86</v>
      </c>
      <c r="BO29" s="341">
        <f t="shared" si="11"/>
        <v>86</v>
      </c>
      <c r="BP29" s="341">
        <f t="shared" si="11"/>
        <v>86</v>
      </c>
      <c r="BQ29" s="341">
        <f t="shared" ref="BQ29:BZ29" si="12">BP29</f>
        <v>86</v>
      </c>
      <c r="BR29" s="341">
        <f t="shared" si="12"/>
        <v>86</v>
      </c>
      <c r="BS29" s="341">
        <f t="shared" si="12"/>
        <v>86</v>
      </c>
      <c r="BT29" s="341">
        <f t="shared" si="12"/>
        <v>86</v>
      </c>
      <c r="BU29" s="341">
        <f t="shared" si="12"/>
        <v>86</v>
      </c>
      <c r="BV29" s="341">
        <f t="shared" si="12"/>
        <v>86</v>
      </c>
      <c r="BW29" s="341">
        <f t="shared" si="12"/>
        <v>86</v>
      </c>
      <c r="BX29" s="341">
        <f t="shared" si="12"/>
        <v>86</v>
      </c>
      <c r="BY29" s="342">
        <f t="shared" si="12"/>
        <v>86</v>
      </c>
      <c r="BZ29" s="342">
        <f t="shared" si="12"/>
        <v>86</v>
      </c>
      <c r="CA29" s="340"/>
    </row>
    <row r="30" spans="1:79" ht="21" hidden="1" thickBot="1">
      <c r="A30" s="579" t="s">
        <v>138</v>
      </c>
      <c r="B30" s="580"/>
      <c r="C30" s="343">
        <f>VLOOKUP(B4,завтрак_общ,3,FALSE)</f>
        <v>86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idden="1">
      <c r="A31" s="587" t="s">
        <v>75</v>
      </c>
      <c r="B31" s="618"/>
      <c r="C31" s="346"/>
      <c r="D31" s="347">
        <f>D28*D29/1000</f>
        <v>0</v>
      </c>
      <c r="E31" s="347">
        <f t="shared" ref="E31:BP31" si="13">E28*E29/1000</f>
        <v>0</v>
      </c>
      <c r="F31" s="347">
        <f t="shared" si="13"/>
        <v>0</v>
      </c>
      <c r="G31" s="347">
        <f t="shared" si="13"/>
        <v>0</v>
      </c>
      <c r="H31" s="347">
        <f t="shared" si="13"/>
        <v>0</v>
      </c>
      <c r="I31" s="347">
        <f t="shared" si="13"/>
        <v>0</v>
      </c>
      <c r="J31" s="347">
        <f t="shared" si="13"/>
        <v>0</v>
      </c>
      <c r="K31" s="348">
        <f>K28*K29</f>
        <v>0</v>
      </c>
      <c r="L31" s="348">
        <f t="shared" si="13"/>
        <v>0</v>
      </c>
      <c r="M31" s="348">
        <f t="shared" si="13"/>
        <v>0.2752</v>
      </c>
      <c r="N31" s="348">
        <f t="shared" si="13"/>
        <v>0.26488</v>
      </c>
      <c r="O31" s="348">
        <f t="shared" si="13"/>
        <v>0</v>
      </c>
      <c r="P31" s="348">
        <f t="shared" si="13"/>
        <v>0</v>
      </c>
      <c r="Q31" s="348">
        <f>Q28*Q29</f>
        <v>0</v>
      </c>
      <c r="R31" s="348">
        <f t="shared" si="13"/>
        <v>0</v>
      </c>
      <c r="S31" s="348">
        <f>S28*S29</f>
        <v>0</v>
      </c>
      <c r="T31" s="348">
        <f t="shared" si="13"/>
        <v>4.1280000000000001</v>
      </c>
      <c r="U31" s="348">
        <f t="shared" si="13"/>
        <v>0</v>
      </c>
      <c r="V31" s="348">
        <f t="shared" si="13"/>
        <v>0</v>
      </c>
      <c r="W31" s="348">
        <f t="shared" si="13"/>
        <v>0</v>
      </c>
      <c r="X31" s="348">
        <f t="shared" si="13"/>
        <v>0</v>
      </c>
      <c r="Y31" s="348">
        <f t="shared" si="13"/>
        <v>0</v>
      </c>
      <c r="Z31" s="348">
        <f t="shared" si="13"/>
        <v>0</v>
      </c>
      <c r="AA31" s="348">
        <f t="shared" si="13"/>
        <v>0</v>
      </c>
      <c r="AB31" s="348">
        <f t="shared" si="13"/>
        <v>0</v>
      </c>
      <c r="AC31" s="348">
        <f t="shared" si="13"/>
        <v>0</v>
      </c>
      <c r="AD31" s="348">
        <f t="shared" si="13"/>
        <v>0</v>
      </c>
      <c r="AE31" s="348">
        <f t="shared" si="13"/>
        <v>0</v>
      </c>
      <c r="AF31" s="348">
        <f t="shared" si="13"/>
        <v>0</v>
      </c>
      <c r="AG31" s="348">
        <f t="shared" si="13"/>
        <v>0</v>
      </c>
      <c r="AH31" s="348">
        <f t="shared" si="13"/>
        <v>0</v>
      </c>
      <c r="AI31" s="348">
        <f t="shared" si="13"/>
        <v>0</v>
      </c>
      <c r="AJ31" s="348">
        <f t="shared" si="13"/>
        <v>0</v>
      </c>
      <c r="AK31" s="348">
        <f t="shared" si="13"/>
        <v>0</v>
      </c>
      <c r="AL31" s="348">
        <f t="shared" si="13"/>
        <v>0</v>
      </c>
      <c r="AM31" s="348">
        <f t="shared" si="13"/>
        <v>0</v>
      </c>
      <c r="AN31" s="348">
        <f t="shared" si="13"/>
        <v>0.77400000000000002</v>
      </c>
      <c r="AO31" s="348">
        <f t="shared" si="13"/>
        <v>0</v>
      </c>
      <c r="AP31" s="348">
        <f t="shared" si="13"/>
        <v>0</v>
      </c>
      <c r="AQ31" s="348">
        <f t="shared" si="13"/>
        <v>0</v>
      </c>
      <c r="AR31" s="348">
        <f t="shared" si="13"/>
        <v>9.89</v>
      </c>
      <c r="AS31" s="348">
        <f t="shared" si="13"/>
        <v>8.6</v>
      </c>
      <c r="AT31" s="348">
        <f t="shared" si="13"/>
        <v>0.51600000000000001</v>
      </c>
      <c r="AU31" s="348">
        <f t="shared" si="13"/>
        <v>0</v>
      </c>
      <c r="AV31" s="348">
        <f t="shared" si="13"/>
        <v>10.148</v>
      </c>
      <c r="AW31" s="348">
        <f t="shared" si="13"/>
        <v>0</v>
      </c>
      <c r="AX31" s="348">
        <f t="shared" si="13"/>
        <v>0</v>
      </c>
      <c r="AY31" s="348">
        <f t="shared" si="13"/>
        <v>1.3759999999999999</v>
      </c>
      <c r="AZ31" s="348">
        <f t="shared" si="13"/>
        <v>0</v>
      </c>
      <c r="BA31" s="348">
        <f t="shared" si="13"/>
        <v>0</v>
      </c>
      <c r="BB31" s="348">
        <f t="shared" si="13"/>
        <v>0</v>
      </c>
      <c r="BC31" s="348">
        <f t="shared" si="13"/>
        <v>0</v>
      </c>
      <c r="BD31" s="348">
        <f t="shared" si="13"/>
        <v>0</v>
      </c>
      <c r="BE31" s="348">
        <f t="shared" si="13"/>
        <v>0</v>
      </c>
      <c r="BF31" s="348">
        <f t="shared" si="13"/>
        <v>0</v>
      </c>
      <c r="BG31" s="348">
        <f t="shared" si="13"/>
        <v>0</v>
      </c>
      <c r="BH31" s="348">
        <f>BH28*BH29</f>
        <v>0</v>
      </c>
      <c r="BI31" s="348">
        <f t="shared" si="13"/>
        <v>0</v>
      </c>
      <c r="BJ31" s="348">
        <f t="shared" si="13"/>
        <v>0</v>
      </c>
      <c r="BK31" s="348">
        <f t="shared" si="13"/>
        <v>0</v>
      </c>
      <c r="BL31" s="348">
        <f t="shared" si="13"/>
        <v>0</v>
      </c>
      <c r="BM31" s="348">
        <f t="shared" si="13"/>
        <v>0</v>
      </c>
      <c r="BN31" s="348">
        <f t="shared" si="13"/>
        <v>0</v>
      </c>
      <c r="BO31" s="348">
        <f t="shared" si="13"/>
        <v>0</v>
      </c>
      <c r="BP31" s="348">
        <f t="shared" si="13"/>
        <v>0</v>
      </c>
      <c r="BQ31" s="348">
        <f t="shared" ref="BQ31:BY31" si="14">BQ28*BQ29/1000</f>
        <v>0</v>
      </c>
      <c r="BR31" s="348">
        <f t="shared" si="14"/>
        <v>0</v>
      </c>
      <c r="BS31" s="348">
        <f t="shared" si="14"/>
        <v>0</v>
      </c>
      <c r="BT31" s="348">
        <f t="shared" si="14"/>
        <v>0</v>
      </c>
      <c r="BU31" s="348">
        <f t="shared" si="14"/>
        <v>0</v>
      </c>
      <c r="BV31" s="348">
        <f t="shared" si="14"/>
        <v>0</v>
      </c>
      <c r="BW31" s="348">
        <f t="shared" si="14"/>
        <v>0</v>
      </c>
      <c r="BX31" s="348">
        <f t="shared" si="14"/>
        <v>5.16</v>
      </c>
      <c r="BY31" s="348">
        <f t="shared" si="14"/>
        <v>0</v>
      </c>
      <c r="BZ31" s="348">
        <f>BZ28*BZ29</f>
        <v>0</v>
      </c>
      <c r="CA31" s="340"/>
    </row>
    <row r="32" spans="1:79" hidden="1">
      <c r="A32" s="587" t="s">
        <v>64</v>
      </c>
      <c r="B32" s="61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idden="1">
      <c r="A33" s="587" t="s">
        <v>76</v>
      </c>
      <c r="B33" s="618"/>
      <c r="C33" s="350">
        <f>SUM(D33:BZ33)</f>
        <v>5245.9999999999991</v>
      </c>
      <c r="D33" s="351">
        <f>D31*D32</f>
        <v>0</v>
      </c>
      <c r="E33" s="351">
        <f t="shared" ref="E33:BP33" si="15">E31*E32</f>
        <v>0</v>
      </c>
      <c r="F33" s="351">
        <f t="shared" si="15"/>
        <v>0</v>
      </c>
      <c r="G33" s="351">
        <f t="shared" si="15"/>
        <v>0</v>
      </c>
      <c r="H33" s="351">
        <f t="shared" si="15"/>
        <v>0</v>
      </c>
      <c r="I33" s="351">
        <f t="shared" si="15"/>
        <v>0</v>
      </c>
      <c r="J33" s="352">
        <f t="shared" si="15"/>
        <v>0</v>
      </c>
      <c r="K33" s="353">
        <f t="shared" si="15"/>
        <v>0</v>
      </c>
      <c r="L33" s="353">
        <f t="shared" si="15"/>
        <v>0</v>
      </c>
      <c r="M33" s="353">
        <f t="shared" si="15"/>
        <v>15.411200000000001</v>
      </c>
      <c r="N33" s="353">
        <f t="shared" si="15"/>
        <v>2.6488</v>
      </c>
      <c r="O33" s="353">
        <f t="shared" si="15"/>
        <v>0</v>
      </c>
      <c r="P33" s="353">
        <f t="shared" si="15"/>
        <v>0</v>
      </c>
      <c r="Q33" s="353">
        <f t="shared" si="15"/>
        <v>0</v>
      </c>
      <c r="R33" s="353">
        <f t="shared" si="15"/>
        <v>0</v>
      </c>
      <c r="S33" s="353">
        <f t="shared" si="15"/>
        <v>0</v>
      </c>
      <c r="T33" s="353">
        <f t="shared" si="15"/>
        <v>619.20000000000005</v>
      </c>
      <c r="U33" s="353">
        <f t="shared" si="15"/>
        <v>0</v>
      </c>
      <c r="V33" s="353">
        <f t="shared" si="15"/>
        <v>0</v>
      </c>
      <c r="W33" s="353">
        <f t="shared" si="15"/>
        <v>0</v>
      </c>
      <c r="X33" s="353">
        <f t="shared" si="15"/>
        <v>0</v>
      </c>
      <c r="Y33" s="353">
        <f t="shared" si="15"/>
        <v>0</v>
      </c>
      <c r="Z33" s="353">
        <f t="shared" si="15"/>
        <v>0</v>
      </c>
      <c r="AA33" s="353">
        <f t="shared" si="15"/>
        <v>0</v>
      </c>
      <c r="AB33" s="353">
        <f t="shared" si="15"/>
        <v>0</v>
      </c>
      <c r="AC33" s="353">
        <f t="shared" si="15"/>
        <v>0</v>
      </c>
      <c r="AD33" s="353">
        <f t="shared" si="15"/>
        <v>0</v>
      </c>
      <c r="AE33" s="353">
        <f t="shared" si="15"/>
        <v>0</v>
      </c>
      <c r="AF33" s="353">
        <f t="shared" si="15"/>
        <v>0</v>
      </c>
      <c r="AG33" s="353">
        <f t="shared" si="15"/>
        <v>0</v>
      </c>
      <c r="AH33" s="353">
        <f t="shared" si="15"/>
        <v>0</v>
      </c>
      <c r="AI33" s="353">
        <f t="shared" si="15"/>
        <v>0</v>
      </c>
      <c r="AJ33" s="353">
        <f t="shared" si="15"/>
        <v>0</v>
      </c>
      <c r="AK33" s="353">
        <f t="shared" si="15"/>
        <v>0</v>
      </c>
      <c r="AL33" s="353">
        <f t="shared" si="15"/>
        <v>0</v>
      </c>
      <c r="AM33" s="353">
        <f t="shared" si="15"/>
        <v>0</v>
      </c>
      <c r="AN33" s="353">
        <f t="shared" si="15"/>
        <v>46.44</v>
      </c>
      <c r="AO33" s="353">
        <f t="shared" si="15"/>
        <v>0</v>
      </c>
      <c r="AP33" s="353">
        <f t="shared" si="15"/>
        <v>0</v>
      </c>
      <c r="AQ33" s="353">
        <f t="shared" si="15"/>
        <v>0</v>
      </c>
      <c r="AR33" s="353">
        <f t="shared" si="15"/>
        <v>1978</v>
      </c>
      <c r="AS33" s="353">
        <f t="shared" si="15"/>
        <v>688</v>
      </c>
      <c r="AT33" s="353">
        <f t="shared" si="15"/>
        <v>309.60000000000002</v>
      </c>
      <c r="AU33" s="353">
        <f t="shared" si="15"/>
        <v>0</v>
      </c>
      <c r="AV33" s="353">
        <f t="shared" si="15"/>
        <v>761.1</v>
      </c>
      <c r="AW33" s="353">
        <f t="shared" si="15"/>
        <v>0</v>
      </c>
      <c r="AX33" s="353">
        <f t="shared" si="15"/>
        <v>0</v>
      </c>
      <c r="AY33" s="353">
        <f t="shared" si="15"/>
        <v>619.19999999999993</v>
      </c>
      <c r="AZ33" s="353">
        <f t="shared" si="15"/>
        <v>0</v>
      </c>
      <c r="BA33" s="353">
        <f t="shared" si="15"/>
        <v>0</v>
      </c>
      <c r="BB33" s="353">
        <f t="shared" si="15"/>
        <v>0</v>
      </c>
      <c r="BC33" s="353">
        <f t="shared" si="15"/>
        <v>0</v>
      </c>
      <c r="BD33" s="353">
        <f t="shared" si="15"/>
        <v>0</v>
      </c>
      <c r="BE33" s="353">
        <f t="shared" si="15"/>
        <v>0</v>
      </c>
      <c r="BF33" s="353">
        <f t="shared" si="15"/>
        <v>0</v>
      </c>
      <c r="BG33" s="353">
        <f t="shared" si="15"/>
        <v>0</v>
      </c>
      <c r="BH33" s="353">
        <f t="shared" si="15"/>
        <v>0</v>
      </c>
      <c r="BI33" s="353">
        <f t="shared" si="15"/>
        <v>0</v>
      </c>
      <c r="BJ33" s="353">
        <f t="shared" si="15"/>
        <v>0</v>
      </c>
      <c r="BK33" s="353">
        <f t="shared" si="15"/>
        <v>0</v>
      </c>
      <c r="BL33" s="353">
        <f t="shared" si="15"/>
        <v>0</v>
      </c>
      <c r="BM33" s="353">
        <f t="shared" si="15"/>
        <v>0</v>
      </c>
      <c r="BN33" s="353">
        <f t="shared" si="15"/>
        <v>0</v>
      </c>
      <c r="BO33" s="353">
        <f t="shared" si="15"/>
        <v>0</v>
      </c>
      <c r="BP33" s="353">
        <f t="shared" si="15"/>
        <v>0</v>
      </c>
      <c r="BQ33" s="353">
        <f t="shared" ref="BQ33:BW33" si="16">BQ31*BQ32</f>
        <v>0</v>
      </c>
      <c r="BR33" s="353">
        <f t="shared" si="16"/>
        <v>0</v>
      </c>
      <c r="BS33" s="353">
        <f t="shared" si="16"/>
        <v>0</v>
      </c>
      <c r="BT33" s="353">
        <f t="shared" si="16"/>
        <v>0</v>
      </c>
      <c r="BU33" s="353">
        <f t="shared" si="16"/>
        <v>0</v>
      </c>
      <c r="BV33" s="353">
        <f>BV31*BV32</f>
        <v>0</v>
      </c>
      <c r="BW33" s="353">
        <f t="shared" si="16"/>
        <v>0</v>
      </c>
      <c r="BX33" s="353">
        <f>BX31*BX32</f>
        <v>206.4</v>
      </c>
      <c r="BY33" s="353">
        <f>BY31*BY32</f>
        <v>0</v>
      </c>
      <c r="BZ33" s="353">
        <f>BZ31*BZ32</f>
        <v>0</v>
      </c>
      <c r="CA33" s="340"/>
    </row>
    <row r="34" spans="1:79" hidden="1">
      <c r="A34" s="587" t="s">
        <v>77</v>
      </c>
      <c r="B34" s="619"/>
      <c r="C34" s="354">
        <f>C33/C30</f>
        <v>60.999999999999993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idden="1">
      <c r="A35" s="340"/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0"/>
      <c r="AM35" s="340"/>
      <c r="AN35" s="340"/>
      <c r="AO35" s="340"/>
      <c r="AP35" s="340"/>
      <c r="AQ35" s="340"/>
      <c r="AR35" s="340"/>
      <c r="AS35" s="340"/>
      <c r="AT35" s="340"/>
      <c r="AU35" s="340"/>
      <c r="AV35" s="340"/>
      <c r="AW35" s="340"/>
      <c r="AX35" s="340"/>
      <c r="AY35" s="340"/>
      <c r="AZ35" s="340"/>
      <c r="BA35" s="340"/>
      <c r="BB35" s="340"/>
      <c r="BC35" s="340"/>
      <c r="BD35" s="340"/>
      <c r="BE35" s="340"/>
      <c r="BF35" s="340"/>
      <c r="BG35" s="340"/>
      <c r="BH35" s="340"/>
      <c r="BI35" s="340"/>
      <c r="BJ35" s="340"/>
      <c r="BK35" s="340"/>
      <c r="BL35" s="340"/>
      <c r="BM35" s="340"/>
      <c r="BN35" s="340"/>
      <c r="BO35" s="340"/>
      <c r="BP35" s="340"/>
      <c r="BQ35" s="340"/>
      <c r="BR35" s="340"/>
      <c r="BS35" s="340"/>
      <c r="BT35" s="340"/>
      <c r="BU35" s="340"/>
      <c r="BV35" s="340"/>
      <c r="BW35" s="340"/>
      <c r="BX35" s="340"/>
      <c r="BY35" s="340"/>
      <c r="BZ35" s="340"/>
      <c r="CA35" s="340"/>
    </row>
    <row r="36" spans="1:79" s="363" customFormat="1" ht="24" customHeight="1">
      <c r="A36" s="355"/>
      <c r="B36" s="356" t="s">
        <v>397</v>
      </c>
      <c r="C36" s="357"/>
      <c r="D36" s="357" t="str">
        <f>IF(D21=D52,"х",FALSE)</f>
        <v>х</v>
      </c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7" t="str">
        <f t="shared" ref="BY36:BZ36" si="17">IF(BY21=BY52,"х",FALSE)</f>
        <v>х</v>
      </c>
      <c r="BZ36" s="357" t="str">
        <f t="shared" si="17"/>
        <v>х</v>
      </c>
      <c r="CA36" s="355"/>
    </row>
    <row r="37" spans="1:79" s="363" customFormat="1" ht="1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  <c r="BY37" s="355"/>
      <c r="BZ37" s="355"/>
      <c r="CA37" s="355"/>
    </row>
    <row r="38" spans="1:79" s="363" customFormat="1" ht="159.75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  <c r="BZ38" s="359" t="str">
        <f>ССЫЛКИ!BX2</f>
        <v>Зефир в шоколаде (шт.)</v>
      </c>
      <c r="CA38" s="355"/>
    </row>
    <row r="39" spans="1:79" s="363" customFormat="1">
      <c r="A39" s="575" t="s">
        <v>91</v>
      </c>
      <c r="B39" s="576"/>
      <c r="C39" s="391"/>
      <c r="D39" s="269"/>
      <c r="E39" s="269"/>
      <c r="F39" s="269"/>
      <c r="G39" s="269"/>
      <c r="H39" s="269"/>
      <c r="I39" s="269"/>
      <c r="J39" s="269"/>
      <c r="K39" s="269"/>
      <c r="L39" s="269">
        <v>3.1</v>
      </c>
      <c r="M39" s="269"/>
      <c r="N39" s="269">
        <v>3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>
        <v>5</v>
      </c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>
        <v>6</v>
      </c>
      <c r="AY39" s="269"/>
      <c r="AZ39" s="269"/>
      <c r="BA39" s="269">
        <v>50</v>
      </c>
      <c r="BB39" s="269">
        <v>0</v>
      </c>
      <c r="BC39" s="269"/>
      <c r="BD39" s="269"/>
      <c r="BE39" s="269"/>
      <c r="BF39" s="269"/>
      <c r="BG39" s="269"/>
      <c r="BH39" s="269"/>
      <c r="BI39" s="269">
        <v>20</v>
      </c>
      <c r="BJ39" s="269">
        <v>35</v>
      </c>
      <c r="BK39" s="269">
        <v>8</v>
      </c>
      <c r="BL39" s="269">
        <v>10</v>
      </c>
      <c r="BM39" s="269"/>
      <c r="BN39" s="269"/>
      <c r="BO39" s="269">
        <v>14</v>
      </c>
      <c r="BP39" s="269"/>
      <c r="BQ39" s="269"/>
      <c r="BR39" s="269"/>
      <c r="BS39" s="269"/>
      <c r="BT39" s="269"/>
      <c r="BU39" s="269"/>
      <c r="BV39" s="269"/>
      <c r="BW39" s="269"/>
      <c r="BX39" s="269"/>
      <c r="BY39" s="362"/>
      <c r="BZ39" s="362"/>
      <c r="CA39" s="355"/>
    </row>
    <row r="40" spans="1:79" s="363" customFormat="1">
      <c r="A40" s="575" t="s">
        <v>92</v>
      </c>
      <c r="B40" s="576"/>
      <c r="C40" s="269"/>
      <c r="D40" s="269"/>
      <c r="E40" s="269">
        <v>1</v>
      </c>
      <c r="F40" s="269"/>
      <c r="G40" s="269"/>
      <c r="H40" s="269"/>
      <c r="I40" s="269"/>
      <c r="J40" s="269"/>
      <c r="K40" s="269"/>
      <c r="L40" s="269">
        <v>0.5</v>
      </c>
      <c r="M40" s="269"/>
      <c r="N40" s="269">
        <v>2.5499999999999998</v>
      </c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>
        <v>58</v>
      </c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>
        <v>5</v>
      </c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362"/>
      <c r="BZ40" s="362"/>
      <c r="CA40" s="355"/>
    </row>
    <row r="41" spans="1:79" s="363" customFormat="1">
      <c r="A41" s="575" t="s">
        <v>93</v>
      </c>
      <c r="B41" s="576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>
        <v>200</v>
      </c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/>
      <c r="BP41" s="269"/>
      <c r="BQ41" s="269"/>
      <c r="BR41" s="269"/>
      <c r="BS41" s="269"/>
      <c r="BT41" s="269"/>
      <c r="BU41" s="269"/>
      <c r="BV41" s="269"/>
      <c r="BW41" s="269"/>
      <c r="BX41" s="269"/>
      <c r="BY41" s="362"/>
      <c r="BZ41" s="362"/>
      <c r="CA41" s="355"/>
    </row>
    <row r="42" spans="1:79" s="363" customFormat="1">
      <c r="A42" s="575" t="s">
        <v>61</v>
      </c>
      <c r="B42" s="576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>
        <v>0</v>
      </c>
      <c r="BX42" s="269">
        <v>60</v>
      </c>
      <c r="BY42" s="362"/>
      <c r="BZ42" s="362"/>
      <c r="CA42" s="355"/>
    </row>
    <row r="43" spans="1:79" s="363" customFormat="1">
      <c r="A43" s="575" t="s">
        <v>146</v>
      </c>
      <c r="B43" s="576"/>
      <c r="C43" s="269"/>
      <c r="D43" s="269"/>
      <c r="E43" s="269"/>
      <c r="F43" s="269"/>
      <c r="G43" s="269"/>
      <c r="H43" s="269"/>
      <c r="I43" s="269"/>
      <c r="J43" s="269"/>
      <c r="K43" s="269"/>
      <c r="L43" s="269">
        <v>1.8</v>
      </c>
      <c r="M43" s="269"/>
      <c r="N43" s="269">
        <v>1</v>
      </c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>
        <v>1</v>
      </c>
      <c r="Z43" s="269"/>
      <c r="AA43" s="269"/>
      <c r="AB43" s="269"/>
      <c r="AC43" s="269">
        <v>2.5</v>
      </c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>
        <v>2</v>
      </c>
      <c r="BL43" s="269">
        <v>1</v>
      </c>
      <c r="BM43" s="269"/>
      <c r="BN43" s="269"/>
      <c r="BO43" s="269"/>
      <c r="BP43" s="269"/>
      <c r="BQ43" s="269"/>
      <c r="BR43" s="269"/>
      <c r="BS43" s="269"/>
      <c r="BT43" s="269"/>
      <c r="BU43" s="269"/>
      <c r="BV43" s="269"/>
      <c r="BW43" s="269"/>
      <c r="BX43" s="269"/>
      <c r="BY43" s="362"/>
      <c r="BZ43" s="362"/>
      <c r="CA43" s="355"/>
    </row>
    <row r="44" spans="1:79" s="363" customFormat="1">
      <c r="A44" s="575"/>
      <c r="B44" s="576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362"/>
      <c r="BZ44" s="362"/>
      <c r="CA44" s="355"/>
    </row>
    <row r="45" spans="1:79" s="363" customForma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362"/>
      <c r="BZ45" s="362"/>
      <c r="CA45" s="355"/>
    </row>
    <row r="46" spans="1:79" s="363" customFormat="1" hidden="1">
      <c r="A46" s="398"/>
      <c r="B46" s="401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362"/>
      <c r="BZ46" s="362"/>
      <c r="CA46" s="355"/>
    </row>
    <row r="47" spans="1:79" s="363" customFormat="1" ht="13.9" hidden="1" customHeight="1">
      <c r="A47" s="575"/>
      <c r="B47" s="576"/>
      <c r="C47" s="269"/>
      <c r="D47" s="269">
        <f t="shared" ref="D47:BO47" si="18">SUM(D39:D45)</f>
        <v>0</v>
      </c>
      <c r="E47" s="269">
        <f t="shared" si="18"/>
        <v>1</v>
      </c>
      <c r="F47" s="269">
        <f t="shared" si="18"/>
        <v>0</v>
      </c>
      <c r="G47" s="269">
        <f t="shared" si="18"/>
        <v>0</v>
      </c>
      <c r="H47" s="269">
        <f t="shared" si="18"/>
        <v>0</v>
      </c>
      <c r="I47" s="269">
        <f t="shared" si="18"/>
        <v>0</v>
      </c>
      <c r="J47" s="269">
        <f t="shared" si="18"/>
        <v>0</v>
      </c>
      <c r="K47" s="269">
        <f t="shared" si="18"/>
        <v>0</v>
      </c>
      <c r="L47" s="269">
        <f t="shared" si="18"/>
        <v>5.4</v>
      </c>
      <c r="M47" s="269">
        <f t="shared" si="18"/>
        <v>0</v>
      </c>
      <c r="N47" s="269">
        <f t="shared" si="18"/>
        <v>6.55</v>
      </c>
      <c r="O47" s="269">
        <f t="shared" si="18"/>
        <v>0</v>
      </c>
      <c r="P47" s="269">
        <f t="shared" si="18"/>
        <v>0</v>
      </c>
      <c r="Q47" s="269">
        <f t="shared" si="18"/>
        <v>0</v>
      </c>
      <c r="R47" s="269">
        <f t="shared" si="18"/>
        <v>0</v>
      </c>
      <c r="S47" s="269">
        <f t="shared" si="18"/>
        <v>0</v>
      </c>
      <c r="T47" s="269">
        <f t="shared" si="18"/>
        <v>0</v>
      </c>
      <c r="U47" s="269">
        <f t="shared" si="18"/>
        <v>0</v>
      </c>
      <c r="V47" s="269">
        <f t="shared" si="18"/>
        <v>0</v>
      </c>
      <c r="W47" s="269">
        <f t="shared" si="18"/>
        <v>0</v>
      </c>
      <c r="X47" s="269">
        <f t="shared" si="18"/>
        <v>0</v>
      </c>
      <c r="Y47" s="269">
        <f t="shared" si="18"/>
        <v>1</v>
      </c>
      <c r="Z47" s="269">
        <f t="shared" si="18"/>
        <v>0</v>
      </c>
      <c r="AA47" s="269">
        <f t="shared" si="18"/>
        <v>0</v>
      </c>
      <c r="AB47" s="269">
        <f t="shared" si="18"/>
        <v>200</v>
      </c>
      <c r="AC47" s="269">
        <f t="shared" si="18"/>
        <v>7.5</v>
      </c>
      <c r="AD47" s="269">
        <f t="shared" si="18"/>
        <v>0</v>
      </c>
      <c r="AE47" s="269">
        <f t="shared" si="18"/>
        <v>0</v>
      </c>
      <c r="AF47" s="269">
        <f t="shared" si="18"/>
        <v>0</v>
      </c>
      <c r="AG47" s="269">
        <f t="shared" si="18"/>
        <v>58</v>
      </c>
      <c r="AH47" s="269">
        <f t="shared" si="18"/>
        <v>0</v>
      </c>
      <c r="AI47" s="269">
        <f t="shared" si="18"/>
        <v>0</v>
      </c>
      <c r="AJ47" s="269">
        <f t="shared" si="18"/>
        <v>0</v>
      </c>
      <c r="AK47" s="269">
        <f t="shared" si="18"/>
        <v>0</v>
      </c>
      <c r="AL47" s="269">
        <f t="shared" si="18"/>
        <v>0</v>
      </c>
      <c r="AM47" s="269">
        <f t="shared" si="18"/>
        <v>0</v>
      </c>
      <c r="AN47" s="269">
        <f t="shared" si="18"/>
        <v>0</v>
      </c>
      <c r="AO47" s="269">
        <f t="shared" si="18"/>
        <v>0</v>
      </c>
      <c r="AP47" s="269">
        <f t="shared" si="18"/>
        <v>0</v>
      </c>
      <c r="AQ47" s="269">
        <f t="shared" si="18"/>
        <v>0</v>
      </c>
      <c r="AR47" s="269">
        <f t="shared" si="18"/>
        <v>0</v>
      </c>
      <c r="AS47" s="269">
        <f t="shared" si="18"/>
        <v>0</v>
      </c>
      <c r="AT47" s="269">
        <f t="shared" si="18"/>
        <v>5</v>
      </c>
      <c r="AU47" s="269">
        <f t="shared" si="18"/>
        <v>0</v>
      </c>
      <c r="AV47" s="269">
        <f t="shared" si="18"/>
        <v>0</v>
      </c>
      <c r="AW47" s="269">
        <f t="shared" si="18"/>
        <v>0</v>
      </c>
      <c r="AX47" s="269">
        <f t="shared" si="18"/>
        <v>6</v>
      </c>
      <c r="AY47" s="269">
        <f t="shared" si="18"/>
        <v>0</v>
      </c>
      <c r="AZ47" s="269">
        <f t="shared" si="18"/>
        <v>0</v>
      </c>
      <c r="BA47" s="269">
        <f t="shared" si="18"/>
        <v>50</v>
      </c>
      <c r="BB47" s="269">
        <f t="shared" si="18"/>
        <v>0</v>
      </c>
      <c r="BC47" s="269">
        <f t="shared" si="18"/>
        <v>0</v>
      </c>
      <c r="BD47" s="269">
        <f t="shared" si="18"/>
        <v>0</v>
      </c>
      <c r="BE47" s="269">
        <f t="shared" si="18"/>
        <v>0</v>
      </c>
      <c r="BF47" s="269">
        <f t="shared" si="18"/>
        <v>0</v>
      </c>
      <c r="BG47" s="269">
        <f t="shared" si="18"/>
        <v>0</v>
      </c>
      <c r="BH47" s="269">
        <f t="shared" si="18"/>
        <v>0</v>
      </c>
      <c r="BI47" s="269">
        <f t="shared" si="18"/>
        <v>20</v>
      </c>
      <c r="BJ47" s="269">
        <f t="shared" si="18"/>
        <v>35</v>
      </c>
      <c r="BK47" s="269">
        <f t="shared" si="18"/>
        <v>10</v>
      </c>
      <c r="BL47" s="269">
        <f t="shared" si="18"/>
        <v>11</v>
      </c>
      <c r="BM47" s="269">
        <f t="shared" si="18"/>
        <v>0</v>
      </c>
      <c r="BN47" s="269">
        <f t="shared" si="18"/>
        <v>0</v>
      </c>
      <c r="BO47" s="269">
        <f t="shared" si="18"/>
        <v>14</v>
      </c>
      <c r="BP47" s="269">
        <f t="shared" ref="BP47:BZ47" si="19">SUM(BP39:BP45)</f>
        <v>0</v>
      </c>
      <c r="BQ47" s="269">
        <f t="shared" si="19"/>
        <v>0</v>
      </c>
      <c r="BR47" s="269">
        <f t="shared" si="19"/>
        <v>0</v>
      </c>
      <c r="BS47" s="269">
        <f t="shared" si="19"/>
        <v>0</v>
      </c>
      <c r="BT47" s="269">
        <f t="shared" si="19"/>
        <v>0</v>
      </c>
      <c r="BU47" s="269">
        <f t="shared" si="19"/>
        <v>0</v>
      </c>
      <c r="BV47" s="269">
        <f t="shared" si="19"/>
        <v>0</v>
      </c>
      <c r="BW47" s="269">
        <f t="shared" si="19"/>
        <v>0</v>
      </c>
      <c r="BX47" s="269">
        <f t="shared" si="19"/>
        <v>60</v>
      </c>
      <c r="BY47" s="362">
        <f t="shared" si="19"/>
        <v>0</v>
      </c>
      <c r="BZ47" s="362">
        <f t="shared" si="19"/>
        <v>0</v>
      </c>
      <c r="CA47" s="355"/>
    </row>
    <row r="48" spans="1:79" s="363" customFormat="1" ht="13.9" hidden="1" customHeight="1">
      <c r="A48" s="577" t="s">
        <v>74</v>
      </c>
      <c r="B48" s="578"/>
      <c r="C48" s="269">
        <f>C49</f>
        <v>42</v>
      </c>
      <c r="D48" s="269">
        <f>C48</f>
        <v>42</v>
      </c>
      <c r="E48" s="269">
        <f t="shared" ref="E48:BP48" si="20">D48</f>
        <v>42</v>
      </c>
      <c r="F48" s="269">
        <f t="shared" si="20"/>
        <v>42</v>
      </c>
      <c r="G48" s="269">
        <f t="shared" si="20"/>
        <v>42</v>
      </c>
      <c r="H48" s="269">
        <f t="shared" si="20"/>
        <v>42</v>
      </c>
      <c r="I48" s="269">
        <f t="shared" si="20"/>
        <v>42</v>
      </c>
      <c r="J48" s="269">
        <f t="shared" si="20"/>
        <v>42</v>
      </c>
      <c r="K48" s="269">
        <f t="shared" si="20"/>
        <v>42</v>
      </c>
      <c r="L48" s="269">
        <f t="shared" si="20"/>
        <v>42</v>
      </c>
      <c r="M48" s="269">
        <f t="shared" si="20"/>
        <v>42</v>
      </c>
      <c r="N48" s="269">
        <f t="shared" si="20"/>
        <v>42</v>
      </c>
      <c r="O48" s="269">
        <f t="shared" si="20"/>
        <v>42</v>
      </c>
      <c r="P48" s="269">
        <f t="shared" si="20"/>
        <v>42</v>
      </c>
      <c r="Q48" s="269">
        <f t="shared" si="20"/>
        <v>42</v>
      </c>
      <c r="R48" s="269">
        <f t="shared" si="20"/>
        <v>42</v>
      </c>
      <c r="S48" s="269">
        <f t="shared" si="20"/>
        <v>42</v>
      </c>
      <c r="T48" s="269">
        <f t="shared" si="20"/>
        <v>42</v>
      </c>
      <c r="U48" s="269">
        <f t="shared" si="20"/>
        <v>42</v>
      </c>
      <c r="V48" s="269">
        <f t="shared" si="20"/>
        <v>42</v>
      </c>
      <c r="W48" s="269">
        <f t="shared" si="20"/>
        <v>42</v>
      </c>
      <c r="X48" s="269">
        <f t="shared" si="20"/>
        <v>42</v>
      </c>
      <c r="Y48" s="269">
        <f t="shared" si="20"/>
        <v>42</v>
      </c>
      <c r="Z48" s="269">
        <f t="shared" si="20"/>
        <v>42</v>
      </c>
      <c r="AA48" s="269">
        <f t="shared" si="20"/>
        <v>42</v>
      </c>
      <c r="AB48" s="269">
        <f t="shared" si="20"/>
        <v>42</v>
      </c>
      <c r="AC48" s="269">
        <f t="shared" si="20"/>
        <v>42</v>
      </c>
      <c r="AD48" s="269">
        <f t="shared" si="20"/>
        <v>42</v>
      </c>
      <c r="AE48" s="269">
        <f t="shared" si="20"/>
        <v>42</v>
      </c>
      <c r="AF48" s="269">
        <f t="shared" si="20"/>
        <v>42</v>
      </c>
      <c r="AG48" s="269">
        <f t="shared" si="20"/>
        <v>42</v>
      </c>
      <c r="AH48" s="269">
        <f t="shared" si="20"/>
        <v>42</v>
      </c>
      <c r="AI48" s="269">
        <f t="shared" si="20"/>
        <v>42</v>
      </c>
      <c r="AJ48" s="269">
        <f t="shared" si="20"/>
        <v>42</v>
      </c>
      <c r="AK48" s="269">
        <f t="shared" si="20"/>
        <v>42</v>
      </c>
      <c r="AL48" s="269">
        <f t="shared" si="20"/>
        <v>42</v>
      </c>
      <c r="AM48" s="269">
        <f t="shared" si="20"/>
        <v>42</v>
      </c>
      <c r="AN48" s="269">
        <f t="shared" si="20"/>
        <v>42</v>
      </c>
      <c r="AO48" s="269">
        <f t="shared" si="20"/>
        <v>42</v>
      </c>
      <c r="AP48" s="269">
        <f t="shared" si="20"/>
        <v>42</v>
      </c>
      <c r="AQ48" s="269">
        <f t="shared" si="20"/>
        <v>42</v>
      </c>
      <c r="AR48" s="269">
        <f t="shared" si="20"/>
        <v>42</v>
      </c>
      <c r="AS48" s="269">
        <f t="shared" si="20"/>
        <v>42</v>
      </c>
      <c r="AT48" s="269">
        <f t="shared" si="20"/>
        <v>42</v>
      </c>
      <c r="AU48" s="269">
        <f t="shared" si="20"/>
        <v>42</v>
      </c>
      <c r="AV48" s="269">
        <f t="shared" si="20"/>
        <v>42</v>
      </c>
      <c r="AW48" s="269">
        <f t="shared" si="20"/>
        <v>42</v>
      </c>
      <c r="AX48" s="269">
        <f t="shared" si="20"/>
        <v>42</v>
      </c>
      <c r="AY48" s="269">
        <f t="shared" si="20"/>
        <v>42</v>
      </c>
      <c r="AZ48" s="269">
        <f t="shared" si="20"/>
        <v>42</v>
      </c>
      <c r="BA48" s="269">
        <f t="shared" si="20"/>
        <v>42</v>
      </c>
      <c r="BB48" s="269">
        <f t="shared" si="20"/>
        <v>42</v>
      </c>
      <c r="BC48" s="269">
        <f t="shared" si="20"/>
        <v>42</v>
      </c>
      <c r="BD48" s="269">
        <f t="shared" si="20"/>
        <v>42</v>
      </c>
      <c r="BE48" s="269">
        <f t="shared" si="20"/>
        <v>42</v>
      </c>
      <c r="BF48" s="269">
        <f t="shared" si="20"/>
        <v>42</v>
      </c>
      <c r="BG48" s="269">
        <f t="shared" si="20"/>
        <v>42</v>
      </c>
      <c r="BH48" s="269">
        <f t="shared" si="20"/>
        <v>42</v>
      </c>
      <c r="BI48" s="269">
        <f t="shared" si="20"/>
        <v>42</v>
      </c>
      <c r="BJ48" s="269">
        <f t="shared" si="20"/>
        <v>42</v>
      </c>
      <c r="BK48" s="269">
        <f t="shared" si="20"/>
        <v>42</v>
      </c>
      <c r="BL48" s="269">
        <f t="shared" si="20"/>
        <v>42</v>
      </c>
      <c r="BM48" s="269">
        <f t="shared" si="20"/>
        <v>42</v>
      </c>
      <c r="BN48" s="269">
        <f t="shared" si="20"/>
        <v>42</v>
      </c>
      <c r="BO48" s="269">
        <f t="shared" si="20"/>
        <v>42</v>
      </c>
      <c r="BP48" s="269">
        <f t="shared" si="20"/>
        <v>42</v>
      </c>
      <c r="BQ48" s="269">
        <f t="shared" ref="BQ48:BZ48" si="21">BP48</f>
        <v>42</v>
      </c>
      <c r="BR48" s="269">
        <f t="shared" si="21"/>
        <v>42</v>
      </c>
      <c r="BS48" s="269">
        <f t="shared" si="21"/>
        <v>42</v>
      </c>
      <c r="BT48" s="269">
        <f t="shared" si="21"/>
        <v>42</v>
      </c>
      <c r="BU48" s="269">
        <f t="shared" si="21"/>
        <v>42</v>
      </c>
      <c r="BV48" s="269">
        <f t="shared" si="21"/>
        <v>42</v>
      </c>
      <c r="BW48" s="269">
        <f t="shared" si="21"/>
        <v>42</v>
      </c>
      <c r="BX48" s="269">
        <f t="shared" si="21"/>
        <v>42</v>
      </c>
      <c r="BY48" s="416">
        <f t="shared" si="21"/>
        <v>42</v>
      </c>
      <c r="BZ48" s="416">
        <f t="shared" si="21"/>
        <v>42</v>
      </c>
      <c r="CA48" s="355"/>
    </row>
    <row r="49" spans="1:79" s="363" customFormat="1" ht="20.25" thickBot="1">
      <c r="A49" s="572" t="s">
        <v>74</v>
      </c>
      <c r="B49" s="573"/>
      <c r="C49" s="365">
        <f>VLOOKUP(B4,Фактически_присутствующих,3,FALSE)</f>
        <v>42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362"/>
      <c r="BZ49" s="362"/>
      <c r="CA49" s="355"/>
    </row>
    <row r="50" spans="1:79" s="363" customFormat="1" ht="15.75" thickTop="1">
      <c r="A50" s="572" t="s">
        <v>75</v>
      </c>
      <c r="B50" s="573"/>
      <c r="C50" s="366"/>
      <c r="D50" s="367">
        <f>D47*D48/1000</f>
        <v>0</v>
      </c>
      <c r="E50" s="367">
        <f>E47*E48</f>
        <v>42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W50" si="22">L47*L48/1000</f>
        <v>0.2268</v>
      </c>
      <c r="M50" s="368">
        <f t="shared" si="22"/>
        <v>0</v>
      </c>
      <c r="N50" s="368">
        <f t="shared" si="22"/>
        <v>0.27509999999999996</v>
      </c>
      <c r="O50" s="368">
        <f t="shared" si="22"/>
        <v>0</v>
      </c>
      <c r="P50" s="368">
        <f t="shared" si="22"/>
        <v>0</v>
      </c>
      <c r="Q50" s="368">
        <f t="shared" si="22"/>
        <v>0</v>
      </c>
      <c r="R50" s="368">
        <f t="shared" si="22"/>
        <v>0</v>
      </c>
      <c r="S50" s="368">
        <f t="shared" si="22"/>
        <v>0</v>
      </c>
      <c r="T50" s="368">
        <f t="shared" si="22"/>
        <v>0</v>
      </c>
      <c r="U50" s="368">
        <f t="shared" si="22"/>
        <v>0</v>
      </c>
      <c r="V50" s="368">
        <f t="shared" si="22"/>
        <v>0</v>
      </c>
      <c r="W50" s="368">
        <f t="shared" si="22"/>
        <v>0</v>
      </c>
      <c r="X50" s="368">
        <f t="shared" si="22"/>
        <v>0</v>
      </c>
      <c r="Y50" s="368">
        <f t="shared" si="22"/>
        <v>4.2000000000000003E-2</v>
      </c>
      <c r="Z50" s="368">
        <f t="shared" si="22"/>
        <v>0</v>
      </c>
      <c r="AA50" s="368">
        <f t="shared" si="22"/>
        <v>0</v>
      </c>
      <c r="AB50" s="368">
        <f t="shared" si="22"/>
        <v>8.4</v>
      </c>
      <c r="AC50" s="368">
        <f t="shared" si="22"/>
        <v>0.315</v>
      </c>
      <c r="AD50" s="368">
        <f t="shared" si="22"/>
        <v>0</v>
      </c>
      <c r="AE50" s="368">
        <f t="shared" si="22"/>
        <v>0</v>
      </c>
      <c r="AF50" s="368">
        <f t="shared" si="22"/>
        <v>0</v>
      </c>
      <c r="AG50" s="368">
        <f t="shared" si="22"/>
        <v>2.4359999999999999</v>
      </c>
      <c r="AH50" s="368">
        <f t="shared" si="22"/>
        <v>0</v>
      </c>
      <c r="AI50" s="368">
        <f t="shared" si="22"/>
        <v>0</v>
      </c>
      <c r="AJ50" s="368">
        <f t="shared" si="22"/>
        <v>0</v>
      </c>
      <c r="AK50" s="368">
        <f t="shared" si="22"/>
        <v>0</v>
      </c>
      <c r="AL50" s="368">
        <f t="shared" si="22"/>
        <v>0</v>
      </c>
      <c r="AM50" s="368">
        <f t="shared" si="22"/>
        <v>0</v>
      </c>
      <c r="AN50" s="368">
        <f t="shared" si="22"/>
        <v>0</v>
      </c>
      <c r="AO50" s="368">
        <f t="shared" si="22"/>
        <v>0</v>
      </c>
      <c r="AP50" s="368">
        <f t="shared" si="22"/>
        <v>0</v>
      </c>
      <c r="AQ50" s="368">
        <f t="shared" si="22"/>
        <v>0</v>
      </c>
      <c r="AR50" s="368">
        <f t="shared" si="22"/>
        <v>0</v>
      </c>
      <c r="AS50" s="368">
        <f t="shared" si="22"/>
        <v>0</v>
      </c>
      <c r="AT50" s="368">
        <f t="shared" si="22"/>
        <v>0.21</v>
      </c>
      <c r="AU50" s="368">
        <f t="shared" si="22"/>
        <v>0</v>
      </c>
      <c r="AV50" s="368">
        <f t="shared" si="22"/>
        <v>0</v>
      </c>
      <c r="AW50" s="368">
        <f t="shared" si="22"/>
        <v>0</v>
      </c>
      <c r="AX50" s="368">
        <f t="shared" si="22"/>
        <v>0.252</v>
      </c>
      <c r="AY50" s="368">
        <f t="shared" si="22"/>
        <v>0</v>
      </c>
      <c r="AZ50" s="368">
        <f t="shared" si="22"/>
        <v>0</v>
      </c>
      <c r="BA50" s="368">
        <f t="shared" si="22"/>
        <v>2.1</v>
      </c>
      <c r="BB50" s="368">
        <f t="shared" si="22"/>
        <v>0</v>
      </c>
      <c r="BC50" s="368">
        <f t="shared" si="22"/>
        <v>0</v>
      </c>
      <c r="BD50" s="368">
        <f t="shared" si="22"/>
        <v>0</v>
      </c>
      <c r="BE50" s="368">
        <f t="shared" si="22"/>
        <v>0</v>
      </c>
      <c r="BF50" s="368">
        <f t="shared" si="22"/>
        <v>0</v>
      </c>
      <c r="BG50" s="368">
        <f t="shared" si="22"/>
        <v>0</v>
      </c>
      <c r="BH50" s="368">
        <f t="shared" si="22"/>
        <v>0</v>
      </c>
      <c r="BI50" s="368">
        <f t="shared" si="22"/>
        <v>0.84</v>
      </c>
      <c r="BJ50" s="368">
        <f t="shared" si="22"/>
        <v>1.47</v>
      </c>
      <c r="BK50" s="368">
        <f t="shared" si="22"/>
        <v>0.42</v>
      </c>
      <c r="BL50" s="368">
        <f t="shared" si="22"/>
        <v>0.46200000000000002</v>
      </c>
      <c r="BM50" s="368">
        <f t="shared" si="22"/>
        <v>0</v>
      </c>
      <c r="BN50" s="368">
        <f t="shared" si="22"/>
        <v>0</v>
      </c>
      <c r="BO50" s="368">
        <f t="shared" si="22"/>
        <v>0.58799999999999997</v>
      </c>
      <c r="BP50" s="368">
        <f t="shared" si="22"/>
        <v>0</v>
      </c>
      <c r="BQ50" s="368">
        <f t="shared" si="22"/>
        <v>0</v>
      </c>
      <c r="BR50" s="368">
        <f t="shared" si="22"/>
        <v>0</v>
      </c>
      <c r="BS50" s="368">
        <f t="shared" si="22"/>
        <v>0</v>
      </c>
      <c r="BT50" s="368">
        <f t="shared" si="22"/>
        <v>0</v>
      </c>
      <c r="BU50" s="368">
        <f t="shared" si="22"/>
        <v>0</v>
      </c>
      <c r="BV50" s="368">
        <f t="shared" si="22"/>
        <v>0</v>
      </c>
      <c r="BW50" s="368">
        <f t="shared" si="22"/>
        <v>0</v>
      </c>
      <c r="BX50" s="368">
        <f t="shared" ref="BX50:BZ50" si="23">BX47*BX48/1000</f>
        <v>2.52</v>
      </c>
      <c r="BY50" s="367">
        <f t="shared" si="23"/>
        <v>0</v>
      </c>
      <c r="BZ50" s="367">
        <f t="shared" si="23"/>
        <v>0</v>
      </c>
      <c r="CA50" s="355"/>
    </row>
    <row r="51" spans="1:79" s="363" customForma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  <c r="BZ51" s="369">
        <f>ССЫЛКИ!BX3</f>
        <v>8</v>
      </c>
      <c r="CA51" s="355"/>
    </row>
    <row r="52" spans="1:79" s="363" customFormat="1">
      <c r="A52" s="572" t="s">
        <v>76</v>
      </c>
      <c r="B52" s="573"/>
      <c r="C52" s="370">
        <f>SUM(D52:BZ52)</f>
        <v>2561.9999999999995</v>
      </c>
      <c r="D52" s="371">
        <f t="shared" ref="D52:BZ52" si="24">D50*D51</f>
        <v>0</v>
      </c>
      <c r="E52" s="371">
        <f t="shared" si="24"/>
        <v>882</v>
      </c>
      <c r="F52" s="368">
        <f t="shared" si="24"/>
        <v>0</v>
      </c>
      <c r="G52" s="368">
        <f t="shared" si="24"/>
        <v>0</v>
      </c>
      <c r="H52" s="368">
        <f t="shared" si="24"/>
        <v>0</v>
      </c>
      <c r="I52" s="368">
        <f t="shared" si="24"/>
        <v>0</v>
      </c>
      <c r="J52" s="368">
        <f t="shared" si="24"/>
        <v>0</v>
      </c>
      <c r="K52" s="368">
        <f t="shared" si="24"/>
        <v>0</v>
      </c>
      <c r="L52" s="368">
        <f t="shared" si="24"/>
        <v>31.751999999999999</v>
      </c>
      <c r="M52" s="368">
        <f t="shared" si="24"/>
        <v>0</v>
      </c>
      <c r="N52" s="368">
        <f t="shared" si="24"/>
        <v>2.7509999999999994</v>
      </c>
      <c r="O52" s="368">
        <f t="shared" si="24"/>
        <v>0</v>
      </c>
      <c r="P52" s="368">
        <f t="shared" si="24"/>
        <v>0</v>
      </c>
      <c r="Q52" s="368">
        <f t="shared" si="24"/>
        <v>0</v>
      </c>
      <c r="R52" s="368">
        <f t="shared" si="24"/>
        <v>0</v>
      </c>
      <c r="S52" s="368">
        <f t="shared" si="24"/>
        <v>0</v>
      </c>
      <c r="T52" s="368">
        <f t="shared" si="24"/>
        <v>0</v>
      </c>
      <c r="U52" s="368">
        <f t="shared" si="24"/>
        <v>0</v>
      </c>
      <c r="V52" s="368">
        <f t="shared" si="24"/>
        <v>0</v>
      </c>
      <c r="W52" s="368">
        <f t="shared" si="24"/>
        <v>0</v>
      </c>
      <c r="X52" s="368">
        <f t="shared" si="24"/>
        <v>0</v>
      </c>
      <c r="Y52" s="368">
        <f t="shared" si="24"/>
        <v>1.6800000000000002</v>
      </c>
      <c r="Z52" s="368">
        <f t="shared" si="24"/>
        <v>0</v>
      </c>
      <c r="AA52" s="368">
        <f t="shared" si="24"/>
        <v>0</v>
      </c>
      <c r="AB52" s="368">
        <f t="shared" si="24"/>
        <v>588</v>
      </c>
      <c r="AC52" s="368">
        <f t="shared" si="24"/>
        <v>51.975000000000001</v>
      </c>
      <c r="AD52" s="368">
        <f t="shared" si="24"/>
        <v>0</v>
      </c>
      <c r="AE52" s="368">
        <f t="shared" si="24"/>
        <v>0</v>
      </c>
      <c r="AF52" s="368">
        <f t="shared" si="24"/>
        <v>0</v>
      </c>
      <c r="AG52" s="368">
        <f t="shared" si="24"/>
        <v>219.24</v>
      </c>
      <c r="AH52" s="368">
        <f t="shared" si="24"/>
        <v>0</v>
      </c>
      <c r="AI52" s="368">
        <f t="shared" si="24"/>
        <v>0</v>
      </c>
      <c r="AJ52" s="368">
        <f t="shared" si="24"/>
        <v>0</v>
      </c>
      <c r="AK52" s="368">
        <f t="shared" si="24"/>
        <v>0</v>
      </c>
      <c r="AL52" s="368">
        <f t="shared" si="24"/>
        <v>0</v>
      </c>
      <c r="AM52" s="368">
        <f t="shared" si="24"/>
        <v>0</v>
      </c>
      <c r="AN52" s="368">
        <f t="shared" si="24"/>
        <v>0</v>
      </c>
      <c r="AO52" s="368">
        <f t="shared" si="24"/>
        <v>0</v>
      </c>
      <c r="AP52" s="368">
        <f t="shared" si="24"/>
        <v>0</v>
      </c>
      <c r="AQ52" s="368">
        <f t="shared" si="24"/>
        <v>0</v>
      </c>
      <c r="AR52" s="368">
        <f t="shared" si="24"/>
        <v>0</v>
      </c>
      <c r="AS52" s="368">
        <f t="shared" si="24"/>
        <v>0</v>
      </c>
      <c r="AT52" s="368">
        <f t="shared" si="24"/>
        <v>126</v>
      </c>
      <c r="AU52" s="368">
        <f t="shared" si="24"/>
        <v>0</v>
      </c>
      <c r="AV52" s="368">
        <f t="shared" si="24"/>
        <v>0</v>
      </c>
      <c r="AW52" s="368">
        <f t="shared" si="24"/>
        <v>0</v>
      </c>
      <c r="AX52" s="368">
        <f t="shared" si="24"/>
        <v>69.048000000000002</v>
      </c>
      <c r="AY52" s="368">
        <f t="shared" si="24"/>
        <v>0</v>
      </c>
      <c r="AZ52" s="368">
        <f t="shared" si="24"/>
        <v>0</v>
      </c>
      <c r="BA52" s="368">
        <f t="shared" si="24"/>
        <v>378</v>
      </c>
      <c r="BB52" s="368">
        <f t="shared" si="24"/>
        <v>0</v>
      </c>
      <c r="BC52" s="368">
        <f t="shared" si="24"/>
        <v>0</v>
      </c>
      <c r="BD52" s="368">
        <f t="shared" si="24"/>
        <v>0</v>
      </c>
      <c r="BE52" s="368">
        <f t="shared" si="24"/>
        <v>0</v>
      </c>
      <c r="BF52" s="368">
        <f t="shared" si="24"/>
        <v>0</v>
      </c>
      <c r="BG52" s="368">
        <f t="shared" si="24"/>
        <v>0</v>
      </c>
      <c r="BH52" s="368">
        <f t="shared" si="24"/>
        <v>0</v>
      </c>
      <c r="BI52" s="368">
        <f t="shared" si="24"/>
        <v>17.64</v>
      </c>
      <c r="BJ52" s="368">
        <f t="shared" si="24"/>
        <v>51.449999999999996</v>
      </c>
      <c r="BK52" s="368">
        <f t="shared" si="24"/>
        <v>9.24</v>
      </c>
      <c r="BL52" s="368">
        <f t="shared" si="24"/>
        <v>14.784000000000001</v>
      </c>
      <c r="BM52" s="368">
        <f t="shared" si="24"/>
        <v>0</v>
      </c>
      <c r="BN52" s="368">
        <f t="shared" si="24"/>
        <v>0</v>
      </c>
      <c r="BO52" s="368">
        <f t="shared" si="24"/>
        <v>17.64</v>
      </c>
      <c r="BP52" s="368">
        <f t="shared" si="24"/>
        <v>0</v>
      </c>
      <c r="BQ52" s="368">
        <f t="shared" si="24"/>
        <v>0</v>
      </c>
      <c r="BR52" s="368">
        <f t="shared" si="24"/>
        <v>0</v>
      </c>
      <c r="BS52" s="368">
        <f t="shared" si="24"/>
        <v>0</v>
      </c>
      <c r="BT52" s="368">
        <f t="shared" si="24"/>
        <v>0</v>
      </c>
      <c r="BU52" s="368">
        <f t="shared" si="24"/>
        <v>0</v>
      </c>
      <c r="BV52" s="368">
        <f t="shared" si="24"/>
        <v>0</v>
      </c>
      <c r="BW52" s="368">
        <f t="shared" si="24"/>
        <v>0</v>
      </c>
      <c r="BX52" s="368">
        <f t="shared" si="24"/>
        <v>100.8</v>
      </c>
      <c r="BY52" s="371">
        <f t="shared" si="24"/>
        <v>0</v>
      </c>
      <c r="BZ52" s="371">
        <f t="shared" si="24"/>
        <v>0</v>
      </c>
      <c r="CA52" s="355"/>
    </row>
    <row r="53" spans="1:79" s="363" customFormat="1" ht="15.75" customHeight="1">
      <c r="A53" s="572" t="s">
        <v>77</v>
      </c>
      <c r="B53" s="573"/>
      <c r="C53" s="372">
        <f>C52/C49</f>
        <v>60.999999999999986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  <c r="BY53" s="355"/>
      <c r="BZ53" s="355"/>
      <c r="CA53" s="355"/>
    </row>
    <row r="54" spans="1:79" ht="15.75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  <c r="CA54" s="340"/>
    </row>
    <row r="55" spans="1:79" s="363" customFormat="1" hidden="1">
      <c r="A55" s="575"/>
      <c r="B55" s="576"/>
      <c r="C55" s="269"/>
      <c r="D55" s="269">
        <f t="shared" ref="D55:K55" si="25">SUM(D39:D45)</f>
        <v>0</v>
      </c>
      <c r="E55" s="269">
        <f t="shared" si="25"/>
        <v>1</v>
      </c>
      <c r="F55" s="269">
        <f t="shared" si="25"/>
        <v>0</v>
      </c>
      <c r="G55" s="269">
        <f t="shared" si="25"/>
        <v>0</v>
      </c>
      <c r="H55" s="269">
        <f t="shared" si="25"/>
        <v>0</v>
      </c>
      <c r="I55" s="269">
        <f t="shared" si="25"/>
        <v>0</v>
      </c>
      <c r="J55" s="269">
        <f t="shared" si="25"/>
        <v>0</v>
      </c>
      <c r="K55" s="269">
        <f t="shared" si="25"/>
        <v>0</v>
      </c>
      <c r="L55" s="269">
        <f>SUM(L39:L45)</f>
        <v>5.4</v>
      </c>
      <c r="M55" s="269">
        <f t="shared" ref="M55:BX55" si="26">SUM(M39:M45)</f>
        <v>0</v>
      </c>
      <c r="N55" s="269">
        <f t="shared" si="26"/>
        <v>6.55</v>
      </c>
      <c r="O55" s="269">
        <f t="shared" si="26"/>
        <v>0</v>
      </c>
      <c r="P55" s="269">
        <f t="shared" si="26"/>
        <v>0</v>
      </c>
      <c r="Q55" s="269">
        <f t="shared" si="26"/>
        <v>0</v>
      </c>
      <c r="R55" s="269">
        <f t="shared" si="26"/>
        <v>0</v>
      </c>
      <c r="S55" s="269">
        <f t="shared" si="26"/>
        <v>0</v>
      </c>
      <c r="T55" s="269">
        <f t="shared" si="26"/>
        <v>0</v>
      </c>
      <c r="U55" s="269">
        <f t="shared" si="26"/>
        <v>0</v>
      </c>
      <c r="V55" s="269">
        <f t="shared" si="26"/>
        <v>0</v>
      </c>
      <c r="W55" s="269">
        <f t="shared" si="26"/>
        <v>0</v>
      </c>
      <c r="X55" s="269">
        <f t="shared" si="26"/>
        <v>0</v>
      </c>
      <c r="Y55" s="269">
        <f t="shared" si="26"/>
        <v>1</v>
      </c>
      <c r="Z55" s="269">
        <f t="shared" si="26"/>
        <v>0</v>
      </c>
      <c r="AA55" s="269">
        <f t="shared" si="26"/>
        <v>0</v>
      </c>
      <c r="AB55" s="269">
        <f t="shared" si="26"/>
        <v>200</v>
      </c>
      <c r="AC55" s="269">
        <f t="shared" si="26"/>
        <v>7.5</v>
      </c>
      <c r="AD55" s="269">
        <f t="shared" si="26"/>
        <v>0</v>
      </c>
      <c r="AE55" s="269">
        <f t="shared" si="26"/>
        <v>0</v>
      </c>
      <c r="AF55" s="269">
        <f t="shared" si="26"/>
        <v>0</v>
      </c>
      <c r="AG55" s="269">
        <f t="shared" si="26"/>
        <v>58</v>
      </c>
      <c r="AH55" s="269">
        <f t="shared" si="26"/>
        <v>0</v>
      </c>
      <c r="AI55" s="269">
        <f t="shared" si="26"/>
        <v>0</v>
      </c>
      <c r="AJ55" s="269">
        <f t="shared" si="26"/>
        <v>0</v>
      </c>
      <c r="AK55" s="269">
        <f t="shared" si="26"/>
        <v>0</v>
      </c>
      <c r="AL55" s="269">
        <f t="shared" si="26"/>
        <v>0</v>
      </c>
      <c r="AM55" s="269">
        <f t="shared" si="26"/>
        <v>0</v>
      </c>
      <c r="AN55" s="269">
        <f t="shared" si="26"/>
        <v>0</v>
      </c>
      <c r="AO55" s="269">
        <f t="shared" si="26"/>
        <v>0</v>
      </c>
      <c r="AP55" s="269">
        <f t="shared" si="26"/>
        <v>0</v>
      </c>
      <c r="AQ55" s="269">
        <f t="shared" si="26"/>
        <v>0</v>
      </c>
      <c r="AR55" s="269">
        <f t="shared" si="26"/>
        <v>0</v>
      </c>
      <c r="AS55" s="269">
        <f t="shared" si="26"/>
        <v>0</v>
      </c>
      <c r="AT55" s="269">
        <f t="shared" si="26"/>
        <v>5</v>
      </c>
      <c r="AU55" s="269">
        <f t="shared" si="26"/>
        <v>0</v>
      </c>
      <c r="AV55" s="269">
        <f t="shared" si="26"/>
        <v>0</v>
      </c>
      <c r="AW55" s="269">
        <f t="shared" si="26"/>
        <v>0</v>
      </c>
      <c r="AX55" s="269">
        <f t="shared" si="26"/>
        <v>6</v>
      </c>
      <c r="AY55" s="269">
        <f t="shared" si="26"/>
        <v>0</v>
      </c>
      <c r="AZ55" s="269">
        <f t="shared" si="26"/>
        <v>0</v>
      </c>
      <c r="BA55" s="269">
        <f t="shared" si="26"/>
        <v>50</v>
      </c>
      <c r="BB55" s="269">
        <f t="shared" si="26"/>
        <v>0</v>
      </c>
      <c r="BC55" s="269">
        <f t="shared" si="26"/>
        <v>0</v>
      </c>
      <c r="BD55" s="269">
        <f t="shared" si="26"/>
        <v>0</v>
      </c>
      <c r="BE55" s="269">
        <f t="shared" si="26"/>
        <v>0</v>
      </c>
      <c r="BF55" s="269">
        <f t="shared" si="26"/>
        <v>0</v>
      </c>
      <c r="BG55" s="269">
        <f t="shared" si="26"/>
        <v>0</v>
      </c>
      <c r="BH55" s="269">
        <f t="shared" si="26"/>
        <v>0</v>
      </c>
      <c r="BI55" s="269">
        <f t="shared" si="26"/>
        <v>20</v>
      </c>
      <c r="BJ55" s="269">
        <f t="shared" si="26"/>
        <v>35</v>
      </c>
      <c r="BK55" s="269">
        <f t="shared" si="26"/>
        <v>10</v>
      </c>
      <c r="BL55" s="269">
        <f t="shared" si="26"/>
        <v>11</v>
      </c>
      <c r="BM55" s="269">
        <f t="shared" si="26"/>
        <v>0</v>
      </c>
      <c r="BN55" s="269">
        <f t="shared" si="26"/>
        <v>0</v>
      </c>
      <c r="BO55" s="269">
        <f t="shared" si="26"/>
        <v>14</v>
      </c>
      <c r="BP55" s="269">
        <f t="shared" si="26"/>
        <v>0</v>
      </c>
      <c r="BQ55" s="269">
        <f t="shared" si="26"/>
        <v>0</v>
      </c>
      <c r="BR55" s="269">
        <f t="shared" si="26"/>
        <v>0</v>
      </c>
      <c r="BS55" s="269">
        <f t="shared" si="26"/>
        <v>0</v>
      </c>
      <c r="BT55" s="269">
        <f t="shared" si="26"/>
        <v>0</v>
      </c>
      <c r="BU55" s="269">
        <f t="shared" si="26"/>
        <v>0</v>
      </c>
      <c r="BV55" s="269">
        <f t="shared" si="26"/>
        <v>0</v>
      </c>
      <c r="BW55" s="269">
        <f t="shared" si="26"/>
        <v>0</v>
      </c>
      <c r="BX55" s="269">
        <f t="shared" si="26"/>
        <v>60</v>
      </c>
      <c r="BY55" s="362">
        <f>SUM(BY35:BY43)</f>
        <v>0</v>
      </c>
      <c r="BZ55" s="362">
        <f>SUM(BZ35:BZ43)</f>
        <v>0</v>
      </c>
      <c r="CA55" s="355"/>
    </row>
    <row r="56" spans="1:79" s="363" customFormat="1" hidden="1">
      <c r="A56" s="577" t="s">
        <v>74</v>
      </c>
      <c r="B56" s="578"/>
      <c r="C56" s="269">
        <f>C57</f>
        <v>42</v>
      </c>
      <c r="D56" s="374">
        <f>C56</f>
        <v>42</v>
      </c>
      <c r="E56" s="374">
        <f t="shared" ref="E56:BP56" si="27">D56</f>
        <v>42</v>
      </c>
      <c r="F56" s="374">
        <f t="shared" si="27"/>
        <v>42</v>
      </c>
      <c r="G56" s="374">
        <f t="shared" si="27"/>
        <v>42</v>
      </c>
      <c r="H56" s="374">
        <f t="shared" si="27"/>
        <v>42</v>
      </c>
      <c r="I56" s="374">
        <f t="shared" si="27"/>
        <v>42</v>
      </c>
      <c r="J56" s="374">
        <f t="shared" si="27"/>
        <v>42</v>
      </c>
      <c r="K56" s="374">
        <f t="shared" si="27"/>
        <v>42</v>
      </c>
      <c r="L56" s="374">
        <f t="shared" si="27"/>
        <v>42</v>
      </c>
      <c r="M56" s="374">
        <f t="shared" si="27"/>
        <v>42</v>
      </c>
      <c r="N56" s="374">
        <f t="shared" si="27"/>
        <v>42</v>
      </c>
      <c r="O56" s="374">
        <f t="shared" si="27"/>
        <v>42</v>
      </c>
      <c r="P56" s="374">
        <f t="shared" si="27"/>
        <v>42</v>
      </c>
      <c r="Q56" s="374">
        <f t="shared" si="27"/>
        <v>42</v>
      </c>
      <c r="R56" s="374">
        <f t="shared" si="27"/>
        <v>42</v>
      </c>
      <c r="S56" s="374">
        <f t="shared" si="27"/>
        <v>42</v>
      </c>
      <c r="T56" s="374">
        <f t="shared" si="27"/>
        <v>42</v>
      </c>
      <c r="U56" s="374">
        <f t="shared" si="27"/>
        <v>42</v>
      </c>
      <c r="V56" s="374">
        <f t="shared" si="27"/>
        <v>42</v>
      </c>
      <c r="W56" s="374">
        <f t="shared" si="27"/>
        <v>42</v>
      </c>
      <c r="X56" s="374">
        <f t="shared" si="27"/>
        <v>42</v>
      </c>
      <c r="Y56" s="374">
        <f t="shared" si="27"/>
        <v>42</v>
      </c>
      <c r="Z56" s="374">
        <f t="shared" si="27"/>
        <v>42</v>
      </c>
      <c r="AA56" s="374">
        <f t="shared" si="27"/>
        <v>42</v>
      </c>
      <c r="AB56" s="374">
        <f t="shared" si="27"/>
        <v>42</v>
      </c>
      <c r="AC56" s="374">
        <f t="shared" si="27"/>
        <v>42</v>
      </c>
      <c r="AD56" s="374">
        <f t="shared" si="27"/>
        <v>42</v>
      </c>
      <c r="AE56" s="374">
        <f t="shared" si="27"/>
        <v>42</v>
      </c>
      <c r="AF56" s="374">
        <f t="shared" si="27"/>
        <v>42</v>
      </c>
      <c r="AG56" s="374">
        <f t="shared" si="27"/>
        <v>42</v>
      </c>
      <c r="AH56" s="374">
        <f t="shared" si="27"/>
        <v>42</v>
      </c>
      <c r="AI56" s="374">
        <f t="shared" si="27"/>
        <v>42</v>
      </c>
      <c r="AJ56" s="374">
        <f t="shared" si="27"/>
        <v>42</v>
      </c>
      <c r="AK56" s="374">
        <f t="shared" si="27"/>
        <v>42</v>
      </c>
      <c r="AL56" s="374">
        <f t="shared" si="27"/>
        <v>42</v>
      </c>
      <c r="AM56" s="374">
        <f t="shared" si="27"/>
        <v>42</v>
      </c>
      <c r="AN56" s="374">
        <f t="shared" si="27"/>
        <v>42</v>
      </c>
      <c r="AO56" s="374">
        <f t="shared" si="27"/>
        <v>42</v>
      </c>
      <c r="AP56" s="374">
        <f t="shared" si="27"/>
        <v>42</v>
      </c>
      <c r="AQ56" s="374">
        <f t="shared" si="27"/>
        <v>42</v>
      </c>
      <c r="AR56" s="374">
        <f t="shared" si="27"/>
        <v>42</v>
      </c>
      <c r="AS56" s="374">
        <f t="shared" si="27"/>
        <v>42</v>
      </c>
      <c r="AT56" s="374">
        <f t="shared" si="27"/>
        <v>42</v>
      </c>
      <c r="AU56" s="374">
        <f t="shared" si="27"/>
        <v>42</v>
      </c>
      <c r="AV56" s="374">
        <f t="shared" si="27"/>
        <v>42</v>
      </c>
      <c r="AW56" s="374">
        <f t="shared" si="27"/>
        <v>42</v>
      </c>
      <c r="AX56" s="374">
        <f t="shared" si="27"/>
        <v>42</v>
      </c>
      <c r="AY56" s="374">
        <f t="shared" si="27"/>
        <v>42</v>
      </c>
      <c r="AZ56" s="374">
        <f t="shared" si="27"/>
        <v>42</v>
      </c>
      <c r="BA56" s="374">
        <f t="shared" si="27"/>
        <v>42</v>
      </c>
      <c r="BB56" s="374">
        <f t="shared" si="27"/>
        <v>42</v>
      </c>
      <c r="BC56" s="374">
        <f t="shared" si="27"/>
        <v>42</v>
      </c>
      <c r="BD56" s="374">
        <f t="shared" si="27"/>
        <v>42</v>
      </c>
      <c r="BE56" s="374">
        <f t="shared" si="27"/>
        <v>42</v>
      </c>
      <c r="BF56" s="374">
        <f t="shared" si="27"/>
        <v>42</v>
      </c>
      <c r="BG56" s="374">
        <f t="shared" si="27"/>
        <v>42</v>
      </c>
      <c r="BH56" s="374">
        <f t="shared" si="27"/>
        <v>42</v>
      </c>
      <c r="BI56" s="374">
        <f t="shared" si="27"/>
        <v>42</v>
      </c>
      <c r="BJ56" s="374">
        <f t="shared" si="27"/>
        <v>42</v>
      </c>
      <c r="BK56" s="374">
        <f t="shared" si="27"/>
        <v>42</v>
      </c>
      <c r="BL56" s="374">
        <f t="shared" si="27"/>
        <v>42</v>
      </c>
      <c r="BM56" s="374">
        <f t="shared" si="27"/>
        <v>42</v>
      </c>
      <c r="BN56" s="374">
        <f t="shared" si="27"/>
        <v>42</v>
      </c>
      <c r="BO56" s="374">
        <f t="shared" si="27"/>
        <v>42</v>
      </c>
      <c r="BP56" s="374">
        <f t="shared" si="27"/>
        <v>42</v>
      </c>
      <c r="BQ56" s="374">
        <f t="shared" ref="BQ56:BZ56" si="28">BP56</f>
        <v>42</v>
      </c>
      <c r="BR56" s="374">
        <f t="shared" si="28"/>
        <v>42</v>
      </c>
      <c r="BS56" s="374">
        <f t="shared" si="28"/>
        <v>42</v>
      </c>
      <c r="BT56" s="374">
        <f t="shared" si="28"/>
        <v>42</v>
      </c>
      <c r="BU56" s="374">
        <f t="shared" si="28"/>
        <v>42</v>
      </c>
      <c r="BV56" s="374">
        <f t="shared" si="28"/>
        <v>42</v>
      </c>
      <c r="BW56" s="374">
        <f t="shared" si="28"/>
        <v>42</v>
      </c>
      <c r="BX56" s="374">
        <f t="shared" si="28"/>
        <v>42</v>
      </c>
      <c r="BY56" s="416">
        <f t="shared" si="28"/>
        <v>42</v>
      </c>
      <c r="BZ56" s="416">
        <f t="shared" si="28"/>
        <v>42</v>
      </c>
      <c r="CA56" s="355"/>
    </row>
    <row r="57" spans="1:79" s="363" customFormat="1" ht="21" hidden="1" thickBot="1">
      <c r="A57" s="579" t="s">
        <v>138</v>
      </c>
      <c r="B57" s="580"/>
      <c r="C57" s="343">
        <f>VLOOKUP(B4,Общее_количество_учащихся,3,FALSE)</f>
        <v>42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417"/>
      <c r="BZ57" s="362"/>
      <c r="CA57" s="355"/>
    </row>
    <row r="58" spans="1:79" s="363" customFormat="1" hidden="1">
      <c r="A58" s="572" t="s">
        <v>75</v>
      </c>
      <c r="B58" s="573"/>
      <c r="C58" s="366"/>
      <c r="D58" s="376">
        <f>D55*D56/1000</f>
        <v>0</v>
      </c>
      <c r="E58" s="376">
        <f>E55*E56</f>
        <v>42</v>
      </c>
      <c r="F58" s="376">
        <f>F55*F56</f>
        <v>0</v>
      </c>
      <c r="G58" s="376">
        <f>G55*G56</f>
        <v>0</v>
      </c>
      <c r="H58" s="376">
        <f t="shared" ref="H58:BS58" si="29">H55*H56/1000</f>
        <v>0</v>
      </c>
      <c r="I58" s="376">
        <f t="shared" si="29"/>
        <v>0</v>
      </c>
      <c r="J58" s="377">
        <f t="shared" si="29"/>
        <v>0</v>
      </c>
      <c r="K58" s="377">
        <f>K55*K56</f>
        <v>0</v>
      </c>
      <c r="L58" s="377">
        <f>L55*L56/1000</f>
        <v>0.2268</v>
      </c>
      <c r="M58" s="377">
        <f t="shared" si="29"/>
        <v>0</v>
      </c>
      <c r="N58" s="377">
        <f t="shared" si="29"/>
        <v>0.27509999999999996</v>
      </c>
      <c r="O58" s="377">
        <f t="shared" si="29"/>
        <v>0</v>
      </c>
      <c r="P58" s="377">
        <f t="shared" si="29"/>
        <v>0</v>
      </c>
      <c r="Q58" s="377">
        <f>Q55*Q56</f>
        <v>0</v>
      </c>
      <c r="R58" s="377">
        <f t="shared" si="29"/>
        <v>0</v>
      </c>
      <c r="S58" s="377">
        <f>S55*S56</f>
        <v>0</v>
      </c>
      <c r="T58" s="377">
        <f t="shared" si="29"/>
        <v>0</v>
      </c>
      <c r="U58" s="377">
        <f t="shared" si="29"/>
        <v>0</v>
      </c>
      <c r="V58" s="377">
        <f t="shared" si="29"/>
        <v>0</v>
      </c>
      <c r="W58" s="377">
        <f t="shared" si="29"/>
        <v>0</v>
      </c>
      <c r="X58" s="377">
        <f t="shared" si="29"/>
        <v>0</v>
      </c>
      <c r="Y58" s="377">
        <f t="shared" si="29"/>
        <v>4.2000000000000003E-2</v>
      </c>
      <c r="Z58" s="377">
        <f t="shared" si="29"/>
        <v>0</v>
      </c>
      <c r="AA58" s="377">
        <f t="shared" si="29"/>
        <v>0</v>
      </c>
      <c r="AB58" s="377">
        <f t="shared" si="29"/>
        <v>8.4</v>
      </c>
      <c r="AC58" s="377">
        <f t="shared" si="29"/>
        <v>0.315</v>
      </c>
      <c r="AD58" s="377">
        <f t="shared" si="29"/>
        <v>0</v>
      </c>
      <c r="AE58" s="377">
        <f t="shared" si="29"/>
        <v>0</v>
      </c>
      <c r="AF58" s="377">
        <f t="shared" si="29"/>
        <v>0</v>
      </c>
      <c r="AG58" s="377">
        <f t="shared" si="29"/>
        <v>2.4359999999999999</v>
      </c>
      <c r="AH58" s="377">
        <f t="shared" si="29"/>
        <v>0</v>
      </c>
      <c r="AI58" s="377">
        <f t="shared" si="29"/>
        <v>0</v>
      </c>
      <c r="AJ58" s="377">
        <f t="shared" si="29"/>
        <v>0</v>
      </c>
      <c r="AK58" s="377">
        <f t="shared" si="29"/>
        <v>0</v>
      </c>
      <c r="AL58" s="377">
        <f t="shared" si="29"/>
        <v>0</v>
      </c>
      <c r="AM58" s="377">
        <f t="shared" si="29"/>
        <v>0</v>
      </c>
      <c r="AN58" s="377">
        <f t="shared" si="29"/>
        <v>0</v>
      </c>
      <c r="AO58" s="377">
        <f t="shared" si="29"/>
        <v>0</v>
      </c>
      <c r="AP58" s="377">
        <f t="shared" si="29"/>
        <v>0</v>
      </c>
      <c r="AQ58" s="377">
        <f t="shared" si="29"/>
        <v>0</v>
      </c>
      <c r="AR58" s="377">
        <f t="shared" si="29"/>
        <v>0</v>
      </c>
      <c r="AS58" s="377">
        <f t="shared" si="29"/>
        <v>0</v>
      </c>
      <c r="AT58" s="377">
        <f t="shared" si="29"/>
        <v>0.21</v>
      </c>
      <c r="AU58" s="377">
        <f t="shared" si="29"/>
        <v>0</v>
      </c>
      <c r="AV58" s="377">
        <f t="shared" si="29"/>
        <v>0</v>
      </c>
      <c r="AW58" s="377">
        <f t="shared" si="29"/>
        <v>0</v>
      </c>
      <c r="AX58" s="377">
        <f t="shared" si="29"/>
        <v>0.252</v>
      </c>
      <c r="AY58" s="377">
        <f t="shared" si="29"/>
        <v>0</v>
      </c>
      <c r="AZ58" s="377">
        <f t="shared" si="29"/>
        <v>0</v>
      </c>
      <c r="BA58" s="377">
        <f t="shared" si="29"/>
        <v>2.1</v>
      </c>
      <c r="BB58" s="377">
        <f t="shared" si="29"/>
        <v>0</v>
      </c>
      <c r="BC58" s="377">
        <f t="shared" si="29"/>
        <v>0</v>
      </c>
      <c r="BD58" s="377">
        <f t="shared" si="29"/>
        <v>0</v>
      </c>
      <c r="BE58" s="377">
        <f t="shared" si="29"/>
        <v>0</v>
      </c>
      <c r="BF58" s="377">
        <f t="shared" si="29"/>
        <v>0</v>
      </c>
      <c r="BG58" s="377">
        <f t="shared" si="29"/>
        <v>0</v>
      </c>
      <c r="BH58" s="377">
        <f>BH55*BH56</f>
        <v>0</v>
      </c>
      <c r="BI58" s="377">
        <f t="shared" si="29"/>
        <v>0.84</v>
      </c>
      <c r="BJ58" s="377">
        <f t="shared" si="29"/>
        <v>1.47</v>
      </c>
      <c r="BK58" s="377">
        <f t="shared" si="29"/>
        <v>0.42</v>
      </c>
      <c r="BL58" s="377">
        <f t="shared" si="29"/>
        <v>0.46200000000000002</v>
      </c>
      <c r="BM58" s="377">
        <f t="shared" si="29"/>
        <v>0</v>
      </c>
      <c r="BN58" s="377">
        <f t="shared" si="29"/>
        <v>0</v>
      </c>
      <c r="BO58" s="377">
        <f t="shared" si="29"/>
        <v>0.58799999999999997</v>
      </c>
      <c r="BP58" s="377">
        <f t="shared" si="29"/>
        <v>0</v>
      </c>
      <c r="BQ58" s="377">
        <f t="shared" si="29"/>
        <v>0</v>
      </c>
      <c r="BR58" s="377">
        <f t="shared" si="29"/>
        <v>0</v>
      </c>
      <c r="BS58" s="377">
        <f t="shared" si="29"/>
        <v>0</v>
      </c>
      <c r="BT58" s="377">
        <f t="shared" ref="BT58:BY58" si="30">BT55*BT56/1000</f>
        <v>0</v>
      </c>
      <c r="BU58" s="377">
        <f t="shared" si="30"/>
        <v>0</v>
      </c>
      <c r="BV58" s="377">
        <f t="shared" si="30"/>
        <v>0</v>
      </c>
      <c r="BW58" s="377">
        <f t="shared" si="30"/>
        <v>0</v>
      </c>
      <c r="BX58" s="377">
        <f t="shared" si="30"/>
        <v>2.52</v>
      </c>
      <c r="BY58" s="377">
        <f t="shared" si="30"/>
        <v>0</v>
      </c>
      <c r="BZ58" s="377">
        <f>BZ55*BZ56</f>
        <v>0</v>
      </c>
      <c r="CA58" s="355"/>
    </row>
    <row r="59" spans="1:79" s="363" customFormat="1" hidden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369">
        <f>ССЫЛКИ!BW3</f>
        <v>210</v>
      </c>
      <c r="BZ59" s="369">
        <f>ССЫЛКИ!BX3</f>
        <v>8</v>
      </c>
      <c r="CA59" s="355"/>
    </row>
    <row r="60" spans="1:79" s="363" customFormat="1" hidden="1">
      <c r="A60" s="572" t="s">
        <v>76</v>
      </c>
      <c r="B60" s="573"/>
      <c r="C60" s="378">
        <f>SUM(D60:BZ60)</f>
        <v>2561.9999999999995</v>
      </c>
      <c r="D60" s="371">
        <f>D58*D59</f>
        <v>0</v>
      </c>
      <c r="E60" s="371">
        <f t="shared" ref="E60:BP60" si="31">E58*E59</f>
        <v>882</v>
      </c>
      <c r="F60" s="368">
        <f>F58*F59</f>
        <v>0</v>
      </c>
      <c r="G60" s="368">
        <f t="shared" si="31"/>
        <v>0</v>
      </c>
      <c r="H60" s="368">
        <f t="shared" si="31"/>
        <v>0</v>
      </c>
      <c r="I60" s="368">
        <f t="shared" si="31"/>
        <v>0</v>
      </c>
      <c r="J60" s="368">
        <f t="shared" si="31"/>
        <v>0</v>
      </c>
      <c r="K60" s="379">
        <f t="shared" si="31"/>
        <v>0</v>
      </c>
      <c r="L60" s="379">
        <f t="shared" si="31"/>
        <v>31.751999999999999</v>
      </c>
      <c r="M60" s="379">
        <f t="shared" si="31"/>
        <v>0</v>
      </c>
      <c r="N60" s="379">
        <f t="shared" si="31"/>
        <v>2.7509999999999994</v>
      </c>
      <c r="O60" s="379">
        <f t="shared" si="31"/>
        <v>0</v>
      </c>
      <c r="P60" s="379">
        <f t="shared" si="31"/>
        <v>0</v>
      </c>
      <c r="Q60" s="379">
        <f t="shared" si="31"/>
        <v>0</v>
      </c>
      <c r="R60" s="379">
        <f t="shared" si="31"/>
        <v>0</v>
      </c>
      <c r="S60" s="379">
        <f t="shared" si="31"/>
        <v>0</v>
      </c>
      <c r="T60" s="379">
        <f t="shared" si="31"/>
        <v>0</v>
      </c>
      <c r="U60" s="379">
        <f t="shared" si="31"/>
        <v>0</v>
      </c>
      <c r="V60" s="379">
        <f t="shared" si="31"/>
        <v>0</v>
      </c>
      <c r="W60" s="379">
        <f t="shared" si="31"/>
        <v>0</v>
      </c>
      <c r="X60" s="379">
        <f t="shared" si="31"/>
        <v>0</v>
      </c>
      <c r="Y60" s="379">
        <f t="shared" si="31"/>
        <v>1.6800000000000002</v>
      </c>
      <c r="Z60" s="379">
        <f t="shared" si="31"/>
        <v>0</v>
      </c>
      <c r="AA60" s="379">
        <f t="shared" si="31"/>
        <v>0</v>
      </c>
      <c r="AB60" s="379">
        <f t="shared" si="31"/>
        <v>588</v>
      </c>
      <c r="AC60" s="379">
        <f t="shared" si="31"/>
        <v>51.975000000000001</v>
      </c>
      <c r="AD60" s="379">
        <f t="shared" si="31"/>
        <v>0</v>
      </c>
      <c r="AE60" s="379">
        <f t="shared" si="31"/>
        <v>0</v>
      </c>
      <c r="AF60" s="379">
        <f t="shared" si="31"/>
        <v>0</v>
      </c>
      <c r="AG60" s="379">
        <f t="shared" si="31"/>
        <v>219.24</v>
      </c>
      <c r="AH60" s="379">
        <f t="shared" si="31"/>
        <v>0</v>
      </c>
      <c r="AI60" s="379">
        <f t="shared" si="31"/>
        <v>0</v>
      </c>
      <c r="AJ60" s="379">
        <f t="shared" si="31"/>
        <v>0</v>
      </c>
      <c r="AK60" s="379">
        <f t="shared" si="31"/>
        <v>0</v>
      </c>
      <c r="AL60" s="379">
        <f t="shared" si="31"/>
        <v>0</v>
      </c>
      <c r="AM60" s="379">
        <f t="shared" si="31"/>
        <v>0</v>
      </c>
      <c r="AN60" s="379">
        <f t="shared" si="31"/>
        <v>0</v>
      </c>
      <c r="AO60" s="379">
        <f t="shared" si="31"/>
        <v>0</v>
      </c>
      <c r="AP60" s="379">
        <f t="shared" si="31"/>
        <v>0</v>
      </c>
      <c r="AQ60" s="379">
        <f t="shared" si="31"/>
        <v>0</v>
      </c>
      <c r="AR60" s="379">
        <f t="shared" si="31"/>
        <v>0</v>
      </c>
      <c r="AS60" s="379">
        <f t="shared" si="31"/>
        <v>0</v>
      </c>
      <c r="AT60" s="379">
        <f t="shared" si="31"/>
        <v>126</v>
      </c>
      <c r="AU60" s="379">
        <f t="shared" si="31"/>
        <v>0</v>
      </c>
      <c r="AV60" s="379">
        <f t="shared" si="31"/>
        <v>0</v>
      </c>
      <c r="AW60" s="379">
        <f t="shared" si="31"/>
        <v>0</v>
      </c>
      <c r="AX60" s="379">
        <f t="shared" si="31"/>
        <v>69.048000000000002</v>
      </c>
      <c r="AY60" s="379">
        <f t="shared" si="31"/>
        <v>0</v>
      </c>
      <c r="AZ60" s="379">
        <f t="shared" si="31"/>
        <v>0</v>
      </c>
      <c r="BA60" s="379">
        <f t="shared" si="31"/>
        <v>378</v>
      </c>
      <c r="BB60" s="379">
        <f t="shared" si="31"/>
        <v>0</v>
      </c>
      <c r="BC60" s="379">
        <f t="shared" si="31"/>
        <v>0</v>
      </c>
      <c r="BD60" s="379">
        <f t="shared" si="31"/>
        <v>0</v>
      </c>
      <c r="BE60" s="379">
        <f t="shared" si="31"/>
        <v>0</v>
      </c>
      <c r="BF60" s="379">
        <f t="shared" si="31"/>
        <v>0</v>
      </c>
      <c r="BG60" s="379">
        <f t="shared" si="31"/>
        <v>0</v>
      </c>
      <c r="BH60" s="379">
        <f t="shared" si="31"/>
        <v>0</v>
      </c>
      <c r="BI60" s="379">
        <f t="shared" si="31"/>
        <v>17.64</v>
      </c>
      <c r="BJ60" s="379">
        <f t="shared" si="31"/>
        <v>51.449999999999996</v>
      </c>
      <c r="BK60" s="379">
        <f t="shared" si="31"/>
        <v>9.24</v>
      </c>
      <c r="BL60" s="379">
        <f t="shared" si="31"/>
        <v>14.784000000000001</v>
      </c>
      <c r="BM60" s="379">
        <f t="shared" si="31"/>
        <v>0</v>
      </c>
      <c r="BN60" s="379">
        <f t="shared" si="31"/>
        <v>0</v>
      </c>
      <c r="BO60" s="379">
        <f t="shared" si="31"/>
        <v>17.64</v>
      </c>
      <c r="BP60" s="379">
        <f t="shared" si="31"/>
        <v>0</v>
      </c>
      <c r="BQ60" s="379">
        <f t="shared" ref="BQ60:BW60" si="32">BQ58*BQ59</f>
        <v>0</v>
      </c>
      <c r="BR60" s="379">
        <f t="shared" si="32"/>
        <v>0</v>
      </c>
      <c r="BS60" s="379">
        <f t="shared" si="32"/>
        <v>0</v>
      </c>
      <c r="BT60" s="379">
        <f t="shared" si="32"/>
        <v>0</v>
      </c>
      <c r="BU60" s="379">
        <f t="shared" si="32"/>
        <v>0</v>
      </c>
      <c r="BV60" s="379">
        <f>BV58*BV59</f>
        <v>0</v>
      </c>
      <c r="BW60" s="379">
        <f t="shared" si="32"/>
        <v>0</v>
      </c>
      <c r="BX60" s="379">
        <f>BX58*BX59</f>
        <v>100.8</v>
      </c>
      <c r="BY60" s="379">
        <f>BY58*BY59</f>
        <v>0</v>
      </c>
      <c r="BZ60" s="379">
        <f>BZ58*BZ59</f>
        <v>0</v>
      </c>
      <c r="CA60" s="355"/>
    </row>
    <row r="61" spans="1:79" s="363" customFormat="1" hidden="1">
      <c r="A61" s="572" t="s">
        <v>77</v>
      </c>
      <c r="B61" s="574"/>
      <c r="C61" s="380">
        <f>C60/C57</f>
        <v>60.999999999999986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  <c r="BY61" s="355"/>
      <c r="BZ61" s="355"/>
      <c r="CA61" s="355"/>
    </row>
    <row r="62" spans="1:79" ht="15.75" customHeight="1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  <c r="BY62" s="340"/>
      <c r="BZ62" s="340"/>
      <c r="CA62" s="340"/>
    </row>
    <row r="63" spans="1:79" ht="15.75" customHeight="1">
      <c r="A63" s="340"/>
      <c r="B63" s="271" t="s">
        <v>78</v>
      </c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  <c r="BY63" s="340"/>
      <c r="BZ63" s="340"/>
      <c r="CA63" s="340"/>
    </row>
    <row r="64" spans="1:79" ht="15.75" customHeight="1">
      <c r="A64" s="340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  <c r="BY64" s="340"/>
      <c r="BZ64" s="340"/>
      <c r="CA64" s="340"/>
    </row>
    <row r="65" spans="1:79" ht="15.75" customHeight="1">
      <c r="A65" s="340"/>
      <c r="B65" s="271" t="s">
        <v>79</v>
      </c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  <c r="BY65" s="340"/>
      <c r="BZ65" s="340"/>
      <c r="CA65" s="340"/>
    </row>
    <row r="66" spans="1:79" ht="15.75" customHeight="1">
      <c r="A66" s="340"/>
      <c r="B66" s="340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S66" s="340"/>
      <c r="T66" s="340"/>
      <c r="U66" s="340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40"/>
      <c r="AG66" s="340"/>
      <c r="AH66" s="340"/>
      <c r="AI66" s="340"/>
      <c r="AJ66" s="340"/>
      <c r="AK66" s="340"/>
      <c r="AL66" s="340"/>
      <c r="AM66" s="340"/>
      <c r="AN66" s="340"/>
      <c r="AO66" s="340"/>
      <c r="AP66" s="340"/>
      <c r="AQ66" s="340"/>
      <c r="AR66" s="340"/>
      <c r="AS66" s="340"/>
      <c r="AT66" s="340"/>
      <c r="AU66" s="340"/>
      <c r="AV66" s="340"/>
      <c r="AW66" s="340"/>
      <c r="AX66" s="340"/>
      <c r="AY66" s="340"/>
      <c r="AZ66" s="340"/>
      <c r="BA66" s="340"/>
      <c r="BB66" s="340"/>
      <c r="BC66" s="340"/>
      <c r="BD66" s="340"/>
      <c r="BE66" s="340"/>
      <c r="BF66" s="340"/>
      <c r="BG66" s="340"/>
      <c r="BH66" s="340"/>
      <c r="BI66" s="340"/>
      <c r="BJ66" s="340"/>
      <c r="BK66" s="340"/>
      <c r="BL66" s="340"/>
      <c r="BM66" s="340"/>
      <c r="BN66" s="340"/>
      <c r="BO66" s="340"/>
      <c r="BP66" s="340"/>
      <c r="BQ66" s="340"/>
      <c r="BR66" s="340"/>
      <c r="BS66" s="340"/>
      <c r="BT66" s="340"/>
      <c r="BU66" s="340"/>
      <c r="BV66" s="340"/>
      <c r="BW66" s="340"/>
      <c r="BX66" s="340"/>
      <c r="BY66" s="340"/>
      <c r="BZ66" s="340"/>
      <c r="CA66" s="340"/>
    </row>
    <row r="67" spans="1:79" ht="15.75" customHeight="1">
      <c r="A67" s="340"/>
      <c r="B67" s="340"/>
      <c r="C67" s="340"/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  <c r="O67" s="340"/>
      <c r="P67" s="340"/>
      <c r="Q67" s="340"/>
      <c r="R67" s="340"/>
      <c r="S67" s="340"/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340"/>
      <c r="AF67" s="340"/>
      <c r="AG67" s="340"/>
      <c r="AH67" s="340"/>
      <c r="AI67" s="340"/>
      <c r="AJ67" s="340"/>
      <c r="AK67" s="340"/>
      <c r="AL67" s="340"/>
      <c r="AM67" s="340"/>
      <c r="AN67" s="340"/>
      <c r="AO67" s="340"/>
      <c r="AP67" s="340"/>
      <c r="AQ67" s="340"/>
      <c r="AR67" s="340"/>
      <c r="AS67" s="340"/>
      <c r="AT67" s="340"/>
      <c r="AU67" s="340"/>
      <c r="AV67" s="340"/>
      <c r="AW67" s="340"/>
      <c r="AX67" s="340"/>
      <c r="AY67" s="340"/>
      <c r="AZ67" s="340"/>
      <c r="BA67" s="340"/>
      <c r="BB67" s="340"/>
      <c r="BC67" s="340"/>
      <c r="BD67" s="340"/>
      <c r="BE67" s="340"/>
      <c r="BF67" s="340"/>
      <c r="BG67" s="340"/>
      <c r="BH67" s="340"/>
      <c r="BI67" s="340"/>
      <c r="BJ67" s="340"/>
      <c r="BK67" s="340"/>
      <c r="BL67" s="340"/>
      <c r="BM67" s="340"/>
      <c r="BN67" s="340"/>
      <c r="BO67" s="340"/>
      <c r="BP67" s="340"/>
      <c r="BQ67" s="340"/>
      <c r="BR67" s="340"/>
      <c r="BS67" s="340"/>
      <c r="BT67" s="340"/>
      <c r="BU67" s="340"/>
      <c r="BV67" s="340"/>
      <c r="BW67" s="340"/>
      <c r="BX67" s="340"/>
      <c r="BY67" s="340"/>
      <c r="BZ67" s="340"/>
      <c r="CA67" s="340"/>
    </row>
    <row r="68" spans="1:79" ht="15.75" customHeight="1">
      <c r="A68" s="340"/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I68" s="340"/>
      <c r="AJ68" s="340"/>
      <c r="AK68" s="340"/>
      <c r="AL68" s="340"/>
      <c r="AM68" s="340"/>
      <c r="AN68" s="340"/>
      <c r="AO68" s="340"/>
      <c r="AP68" s="340"/>
      <c r="AQ68" s="340"/>
      <c r="AR68" s="340"/>
      <c r="AS68" s="340"/>
      <c r="AT68" s="340"/>
      <c r="AU68" s="340"/>
      <c r="AV68" s="340"/>
      <c r="AW68" s="340"/>
      <c r="AX68" s="340"/>
      <c r="AY68" s="340"/>
      <c r="AZ68" s="340"/>
      <c r="BA68" s="340"/>
      <c r="BB68" s="340"/>
      <c r="BC68" s="340"/>
      <c r="BD68" s="340"/>
      <c r="BE68" s="340"/>
      <c r="BF68" s="340"/>
      <c r="BG68" s="340"/>
      <c r="BH68" s="340"/>
      <c r="BI68" s="340"/>
      <c r="BJ68" s="340"/>
      <c r="BK68" s="340"/>
      <c r="BL68" s="340"/>
      <c r="BM68" s="340"/>
      <c r="BN68" s="340"/>
      <c r="BO68" s="340"/>
      <c r="BP68" s="340"/>
      <c r="BQ68" s="340"/>
      <c r="BR68" s="340"/>
      <c r="BS68" s="340"/>
      <c r="BT68" s="340"/>
      <c r="BU68" s="340"/>
      <c r="BV68" s="340"/>
      <c r="BW68" s="340"/>
      <c r="BX68" s="340"/>
      <c r="BY68" s="340"/>
      <c r="BZ68" s="340"/>
      <c r="CA68" s="340"/>
    </row>
    <row r="69" spans="1:79" ht="15.75" customHeight="1">
      <c r="A69" s="340"/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  <c r="R69" s="340"/>
      <c r="S69" s="340"/>
      <c r="T69" s="340"/>
      <c r="U69" s="340"/>
      <c r="V69" s="340"/>
      <c r="W69" s="340"/>
      <c r="X69" s="340"/>
      <c r="Y69" s="340"/>
      <c r="Z69" s="340"/>
      <c r="AA69" s="340"/>
      <c r="AB69" s="340"/>
      <c r="AC69" s="340"/>
      <c r="AD69" s="340"/>
      <c r="AE69" s="340"/>
      <c r="AF69" s="340"/>
      <c r="AG69" s="340"/>
      <c r="AH69" s="340"/>
      <c r="AI69" s="340"/>
      <c r="AJ69" s="340"/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U69" s="340"/>
      <c r="BV69" s="340"/>
      <c r="BW69" s="340"/>
      <c r="BX69" s="340"/>
      <c r="BY69" s="340"/>
      <c r="BZ69" s="340"/>
      <c r="CA69" s="340"/>
    </row>
    <row r="70" spans="1:79" ht="15.75" customHeight="1">
      <c r="A70" s="340"/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  <c r="O70" s="340"/>
      <c r="P70" s="340"/>
      <c r="Q70" s="340"/>
      <c r="R70" s="340"/>
      <c r="S70" s="340"/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I70" s="340"/>
      <c r="AJ70" s="340"/>
      <c r="AK70" s="340"/>
      <c r="AL70" s="340"/>
      <c r="AM70" s="340"/>
      <c r="AN70" s="340"/>
      <c r="AO70" s="340"/>
      <c r="AP70" s="340"/>
      <c r="AQ70" s="340"/>
      <c r="AR70" s="340"/>
      <c r="AS70" s="340"/>
      <c r="AT70" s="340"/>
      <c r="AU70" s="340"/>
      <c r="AV70" s="340"/>
      <c r="AW70" s="340"/>
      <c r="AX70" s="340"/>
      <c r="AY70" s="340"/>
      <c r="AZ70" s="340"/>
      <c r="BA70" s="340"/>
      <c r="BB70" s="340"/>
      <c r="BC70" s="340"/>
      <c r="BD70" s="340"/>
      <c r="BE70" s="340"/>
      <c r="BF70" s="340"/>
      <c r="BG70" s="340"/>
      <c r="BH70" s="340"/>
      <c r="BI70" s="340"/>
      <c r="BJ70" s="340"/>
      <c r="BK70" s="340"/>
      <c r="BL70" s="340"/>
      <c r="BM70" s="340"/>
      <c r="BN70" s="340"/>
      <c r="BO70" s="340"/>
      <c r="BP70" s="340"/>
      <c r="BQ70" s="340"/>
      <c r="BR70" s="340"/>
      <c r="BS70" s="340"/>
      <c r="BT70" s="340"/>
      <c r="BU70" s="340"/>
      <c r="BV70" s="340"/>
      <c r="BW70" s="340"/>
      <c r="BX70" s="340"/>
      <c r="BY70" s="340"/>
      <c r="BZ70" s="340"/>
      <c r="CA70" s="340"/>
    </row>
    <row r="71" spans="1:79" ht="15.75" customHeight="1">
      <c r="A71" s="340"/>
      <c r="B71" s="340"/>
      <c r="C71" s="340"/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0"/>
      <c r="O71" s="340"/>
      <c r="P71" s="340"/>
      <c r="Q71" s="340"/>
      <c r="R71" s="340"/>
      <c r="S71" s="340"/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I71" s="340"/>
      <c r="AJ71" s="340"/>
      <c r="AK71" s="340"/>
      <c r="AL71" s="340"/>
      <c r="AM71" s="340"/>
      <c r="AN71" s="340"/>
      <c r="AO71" s="340"/>
      <c r="AP71" s="340"/>
      <c r="AQ71" s="340"/>
      <c r="AR71" s="340"/>
      <c r="AS71" s="340"/>
      <c r="AT71" s="340"/>
      <c r="AU71" s="340"/>
      <c r="AV71" s="340"/>
      <c r="AW71" s="340"/>
      <c r="AX71" s="340"/>
      <c r="AY71" s="340"/>
      <c r="AZ71" s="340"/>
      <c r="BA71" s="340"/>
      <c r="BB71" s="340"/>
      <c r="BC71" s="340"/>
      <c r="BD71" s="340"/>
      <c r="BE71" s="340"/>
      <c r="BF71" s="340"/>
      <c r="BG71" s="340"/>
      <c r="BH71" s="340"/>
      <c r="BI71" s="340"/>
      <c r="BJ71" s="340"/>
      <c r="BK71" s="340"/>
      <c r="BL71" s="340"/>
      <c r="BM71" s="340"/>
      <c r="BN71" s="340"/>
      <c r="BO71" s="340"/>
      <c r="BP71" s="340"/>
      <c r="BQ71" s="340"/>
      <c r="BR71" s="340"/>
      <c r="BS71" s="340"/>
      <c r="BT71" s="340"/>
      <c r="BU71" s="340"/>
      <c r="BV71" s="340"/>
      <c r="BW71" s="340"/>
      <c r="BX71" s="340"/>
      <c r="BY71" s="340"/>
      <c r="BZ71" s="340"/>
      <c r="CA71" s="340"/>
    </row>
    <row r="72" spans="1:79" ht="15.75" customHeight="1">
      <c r="A72" s="340"/>
      <c r="B72" s="340"/>
      <c r="C72" s="340"/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  <c r="O72" s="340"/>
      <c r="P72" s="340"/>
      <c r="Q72" s="340"/>
      <c r="R72" s="340"/>
      <c r="S72" s="340"/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I72" s="340"/>
      <c r="AJ72" s="340"/>
      <c r="AK72" s="340"/>
      <c r="AL72" s="340"/>
      <c r="AM72" s="340"/>
      <c r="AN72" s="340"/>
      <c r="AO72" s="340"/>
      <c r="AP72" s="340"/>
      <c r="AQ72" s="340"/>
      <c r="AR72" s="340"/>
      <c r="AS72" s="340"/>
      <c r="AT72" s="340"/>
      <c r="AU72" s="340"/>
      <c r="AV72" s="340"/>
      <c r="AW72" s="340"/>
      <c r="AX72" s="340"/>
      <c r="AY72" s="340"/>
      <c r="AZ72" s="340"/>
      <c r="BA72" s="340"/>
      <c r="BB72" s="340"/>
      <c r="BC72" s="340"/>
      <c r="BD72" s="340"/>
      <c r="BE72" s="340"/>
      <c r="BF72" s="340"/>
      <c r="BG72" s="340"/>
      <c r="BH72" s="340"/>
      <c r="BI72" s="340"/>
      <c r="BJ72" s="340"/>
      <c r="BK72" s="340"/>
      <c r="BL72" s="340"/>
      <c r="BM72" s="340"/>
      <c r="BN72" s="340"/>
      <c r="BO72" s="340"/>
      <c r="BP72" s="340"/>
      <c r="BQ72" s="340"/>
      <c r="BR72" s="340"/>
      <c r="BS72" s="340"/>
      <c r="BT72" s="340"/>
      <c r="BU72" s="340"/>
      <c r="BV72" s="340"/>
      <c r="BW72" s="340"/>
      <c r="BX72" s="340"/>
      <c r="BY72" s="340"/>
      <c r="BZ72" s="340"/>
      <c r="CA72" s="340"/>
    </row>
    <row r="73" spans="1:79" ht="15.75" customHeight="1">
      <c r="A73" s="340"/>
      <c r="B73" s="340"/>
      <c r="C73" s="340"/>
      <c r="D73" s="340"/>
      <c r="E73" s="340"/>
      <c r="F73" s="340"/>
      <c r="G73" s="340"/>
      <c r="H73" s="340"/>
      <c r="I73" s="340"/>
      <c r="J73" s="340"/>
      <c r="K73" s="340"/>
      <c r="L73" s="340"/>
      <c r="M73" s="340"/>
      <c r="N73" s="340"/>
      <c r="O73" s="340"/>
      <c r="P73" s="340"/>
      <c r="Q73" s="340"/>
      <c r="R73" s="340"/>
      <c r="S73" s="340"/>
      <c r="T73" s="340"/>
      <c r="U73" s="340"/>
      <c r="V73" s="340"/>
      <c r="W73" s="340"/>
      <c r="X73" s="340"/>
      <c r="Y73" s="340"/>
      <c r="Z73" s="340"/>
      <c r="AA73" s="340"/>
      <c r="AB73" s="340"/>
      <c r="AC73" s="340"/>
      <c r="AD73" s="340"/>
      <c r="AE73" s="340"/>
      <c r="AF73" s="340"/>
      <c r="AG73" s="340"/>
      <c r="AH73" s="340"/>
      <c r="AI73" s="340"/>
      <c r="AJ73" s="340"/>
      <c r="AK73" s="340"/>
      <c r="AL73" s="340"/>
      <c r="AM73" s="340"/>
      <c r="AN73" s="340"/>
      <c r="AO73" s="340"/>
      <c r="AP73" s="340"/>
      <c r="AQ73" s="340"/>
      <c r="AR73" s="340"/>
      <c r="AS73" s="340"/>
      <c r="AT73" s="340"/>
      <c r="AU73" s="340"/>
      <c r="AV73" s="340"/>
      <c r="AW73" s="340"/>
      <c r="AX73" s="340"/>
      <c r="AY73" s="340"/>
      <c r="AZ73" s="340"/>
      <c r="BA73" s="340"/>
      <c r="BB73" s="340"/>
      <c r="BC73" s="340"/>
      <c r="BD73" s="340"/>
      <c r="BE73" s="340"/>
      <c r="BF73" s="340"/>
      <c r="BG73" s="340"/>
      <c r="BH73" s="340"/>
      <c r="BI73" s="340"/>
      <c r="BJ73" s="340"/>
      <c r="BK73" s="340"/>
      <c r="BL73" s="340"/>
      <c r="BM73" s="340"/>
      <c r="BN73" s="340"/>
      <c r="BO73" s="340"/>
      <c r="BP73" s="340"/>
      <c r="BQ73" s="340"/>
      <c r="BR73" s="340"/>
      <c r="BS73" s="340"/>
      <c r="BT73" s="340"/>
      <c r="BU73" s="340"/>
      <c r="BV73" s="340"/>
      <c r="BW73" s="340"/>
      <c r="BX73" s="340"/>
      <c r="BY73" s="340"/>
      <c r="BZ73" s="340"/>
      <c r="CA73" s="340"/>
    </row>
    <row r="74" spans="1:79" ht="15.75" customHeight="1">
      <c r="A74" s="340"/>
      <c r="B74" s="340"/>
      <c r="C74" s="340"/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340"/>
      <c r="Z74" s="340"/>
      <c r="AA74" s="340"/>
      <c r="AB74" s="340"/>
      <c r="AC74" s="340"/>
      <c r="AD74" s="340"/>
      <c r="AE74" s="340"/>
      <c r="AF74" s="340"/>
      <c r="AG74" s="340"/>
      <c r="AH74" s="340"/>
      <c r="AI74" s="340"/>
      <c r="AJ74" s="340"/>
      <c r="AK74" s="340"/>
      <c r="AL74" s="340"/>
      <c r="AM74" s="340"/>
      <c r="AN74" s="340"/>
      <c r="AO74" s="340"/>
      <c r="AP74" s="340"/>
      <c r="AQ74" s="340"/>
      <c r="AR74" s="340"/>
      <c r="AS74" s="340"/>
      <c r="AT74" s="340"/>
      <c r="AU74" s="340"/>
      <c r="AV74" s="340"/>
      <c r="AW74" s="340"/>
      <c r="AX74" s="340"/>
      <c r="AY74" s="340"/>
      <c r="AZ74" s="340"/>
      <c r="BA74" s="340"/>
      <c r="BB74" s="340"/>
      <c r="BC74" s="340"/>
      <c r="BD74" s="340"/>
      <c r="BE74" s="340"/>
      <c r="BF74" s="340"/>
      <c r="BG74" s="340"/>
      <c r="BH74" s="340"/>
      <c r="BI74" s="340"/>
      <c r="BJ74" s="340"/>
      <c r="BK74" s="340"/>
      <c r="BL74" s="340"/>
      <c r="BM74" s="340"/>
      <c r="BN74" s="340"/>
      <c r="BO74" s="340"/>
      <c r="BP74" s="340"/>
      <c r="BQ74" s="340"/>
      <c r="BR74" s="340"/>
      <c r="BS74" s="340"/>
      <c r="BT74" s="340"/>
      <c r="BU74" s="340"/>
      <c r="BV74" s="340"/>
      <c r="BW74" s="340"/>
      <c r="BX74" s="340"/>
      <c r="BY74" s="340"/>
      <c r="BZ74" s="340"/>
      <c r="CA74" s="340"/>
    </row>
    <row r="75" spans="1:79" ht="15.75" customHeight="1">
      <c r="A75" s="340"/>
      <c r="B75" s="340"/>
      <c r="C75" s="340"/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  <c r="O75" s="340"/>
      <c r="P75" s="340"/>
      <c r="Q75" s="340"/>
      <c r="R75" s="340"/>
      <c r="S75" s="340"/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I75" s="340"/>
      <c r="AJ75" s="340"/>
      <c r="AK75" s="340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/>
      <c r="AW75" s="340"/>
      <c r="AX75" s="340"/>
      <c r="AY75" s="340"/>
      <c r="AZ75" s="340"/>
      <c r="BA75" s="340"/>
      <c r="BB75" s="340"/>
      <c r="BC75" s="340"/>
      <c r="BD75" s="340"/>
      <c r="BE75" s="340"/>
      <c r="BF75" s="340"/>
      <c r="BG75" s="340"/>
      <c r="BH75" s="340"/>
      <c r="BI75" s="340"/>
      <c r="BJ75" s="340"/>
      <c r="BK75" s="340"/>
      <c r="BL75" s="340"/>
      <c r="BM75" s="340"/>
      <c r="BN75" s="340"/>
      <c r="BO75" s="340"/>
      <c r="BP75" s="340"/>
      <c r="BQ75" s="340"/>
      <c r="BR75" s="340"/>
      <c r="BS75" s="340"/>
      <c r="BT75" s="340"/>
      <c r="BU75" s="340"/>
      <c r="BV75" s="340"/>
      <c r="BW75" s="340"/>
      <c r="BX75" s="340"/>
      <c r="BY75" s="340"/>
      <c r="BZ75" s="340"/>
      <c r="CA75" s="340"/>
    </row>
    <row r="76" spans="1:79" ht="15.75" customHeight="1">
      <c r="A76" s="340"/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0"/>
      <c r="O76" s="340"/>
      <c r="P76" s="340"/>
      <c r="Q76" s="340"/>
      <c r="R76" s="340"/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I76" s="340"/>
      <c r="AJ76" s="340"/>
      <c r="AK76" s="340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0"/>
      <c r="AX76" s="340"/>
      <c r="AY76" s="340"/>
      <c r="AZ76" s="340"/>
      <c r="BA76" s="340"/>
      <c r="BB76" s="340"/>
      <c r="BC76" s="340"/>
      <c r="BD76" s="340"/>
      <c r="BE76" s="340"/>
      <c r="BF76" s="340"/>
      <c r="BG76" s="340"/>
      <c r="BH76" s="340"/>
      <c r="BI76" s="340"/>
      <c r="BJ76" s="340"/>
      <c r="BK76" s="340"/>
      <c r="BL76" s="340"/>
      <c r="BM76" s="340"/>
      <c r="BN76" s="340"/>
      <c r="BO76" s="340"/>
      <c r="BP76" s="340"/>
      <c r="BQ76" s="340"/>
      <c r="BR76" s="340"/>
      <c r="BS76" s="340"/>
      <c r="BT76" s="340"/>
      <c r="BU76" s="340"/>
      <c r="BV76" s="340"/>
      <c r="BW76" s="340"/>
      <c r="BX76" s="340"/>
      <c r="BY76" s="340"/>
      <c r="BZ76" s="340"/>
      <c r="CA76" s="340"/>
    </row>
    <row r="77" spans="1:79" ht="15.75" customHeight="1">
      <c r="A77" s="340"/>
      <c r="B77" s="340"/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0"/>
      <c r="O77" s="340"/>
      <c r="P77" s="340"/>
      <c r="Q77" s="340"/>
      <c r="R77" s="340"/>
      <c r="S77" s="340"/>
      <c r="T77" s="340"/>
      <c r="U77" s="340"/>
      <c r="V77" s="340"/>
      <c r="W77" s="340"/>
      <c r="X77" s="340"/>
      <c r="Y77" s="340"/>
      <c r="Z77" s="340"/>
      <c r="AA77" s="340"/>
      <c r="AB77" s="340"/>
      <c r="AC77" s="340"/>
      <c r="AD77" s="340"/>
      <c r="AE77" s="340"/>
      <c r="AF77" s="340"/>
      <c r="AG77" s="340"/>
      <c r="AH77" s="340"/>
      <c r="AI77" s="340"/>
      <c r="AJ77" s="340"/>
      <c r="AK77" s="340"/>
      <c r="AL77" s="340"/>
      <c r="AM77" s="340"/>
      <c r="AN77" s="340"/>
      <c r="AO77" s="340"/>
      <c r="AP77" s="340"/>
      <c r="AQ77" s="340"/>
      <c r="AR77" s="340"/>
      <c r="AS77" s="340"/>
      <c r="AT77" s="340"/>
      <c r="AU77" s="340"/>
      <c r="AV77" s="340"/>
      <c r="AW77" s="340"/>
      <c r="AX77" s="340"/>
      <c r="AY77" s="340"/>
      <c r="AZ77" s="340"/>
      <c r="BA77" s="340"/>
      <c r="BB77" s="340"/>
      <c r="BC77" s="340"/>
      <c r="BD77" s="340"/>
      <c r="BE77" s="340"/>
      <c r="BF77" s="340"/>
      <c r="BG77" s="340"/>
      <c r="BH77" s="340"/>
      <c r="BI77" s="340"/>
      <c r="BJ77" s="340"/>
      <c r="BK77" s="340"/>
      <c r="BL77" s="340"/>
      <c r="BM77" s="340"/>
      <c r="BN77" s="340"/>
      <c r="BO77" s="340"/>
      <c r="BP77" s="340"/>
      <c r="BQ77" s="340"/>
      <c r="BR77" s="340"/>
      <c r="BS77" s="340"/>
      <c r="BT77" s="340"/>
      <c r="BU77" s="340"/>
      <c r="BV77" s="340"/>
      <c r="BW77" s="340"/>
      <c r="BX77" s="340"/>
      <c r="BY77" s="340"/>
      <c r="BZ77" s="340"/>
      <c r="CA77" s="340"/>
    </row>
    <row r="78" spans="1:79" ht="15.75" customHeight="1">
      <c r="A78" s="340"/>
      <c r="B78" s="340"/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340"/>
      <c r="R78" s="340"/>
      <c r="S78" s="340"/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I78" s="340"/>
      <c r="AJ78" s="340"/>
      <c r="AK78" s="340"/>
      <c r="AL78" s="340"/>
      <c r="AM78" s="340"/>
      <c r="AN78" s="340"/>
      <c r="AO78" s="340"/>
      <c r="AP78" s="340"/>
      <c r="AQ78" s="340"/>
      <c r="AR78" s="340"/>
      <c r="AS78" s="340"/>
      <c r="AT78" s="340"/>
      <c r="AU78" s="340"/>
      <c r="AV78" s="340"/>
      <c r="AW78" s="340"/>
      <c r="AX78" s="340"/>
      <c r="AY78" s="340"/>
      <c r="AZ78" s="340"/>
      <c r="BA78" s="340"/>
      <c r="BB78" s="340"/>
      <c r="BC78" s="340"/>
      <c r="BD78" s="340"/>
      <c r="BE78" s="340"/>
      <c r="BF78" s="340"/>
      <c r="BG78" s="340"/>
      <c r="BH78" s="340"/>
      <c r="BI78" s="340"/>
      <c r="BJ78" s="340"/>
      <c r="BK78" s="340"/>
      <c r="BL78" s="340"/>
      <c r="BM78" s="340"/>
      <c r="BN78" s="340"/>
      <c r="BO78" s="340"/>
      <c r="BP78" s="340"/>
      <c r="BQ78" s="340"/>
      <c r="BR78" s="340"/>
      <c r="BS78" s="340"/>
      <c r="BT78" s="340"/>
      <c r="BU78" s="340"/>
      <c r="BV78" s="340"/>
      <c r="BW78" s="340"/>
      <c r="BX78" s="340"/>
      <c r="BY78" s="340"/>
      <c r="BZ78" s="340"/>
      <c r="CA78" s="340"/>
    </row>
    <row r="79" spans="1:79" ht="15.75" customHeight="1">
      <c r="A79" s="340"/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340"/>
      <c r="O79" s="340"/>
      <c r="P79" s="340"/>
      <c r="Q79" s="340"/>
      <c r="R79" s="340"/>
      <c r="S79" s="340"/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I79" s="340"/>
      <c r="AJ79" s="340"/>
      <c r="AK79" s="340"/>
      <c r="AL79" s="340"/>
      <c r="AM79" s="340"/>
      <c r="AN79" s="340"/>
      <c r="AO79" s="340"/>
      <c r="AP79" s="340"/>
      <c r="AQ79" s="340"/>
      <c r="AR79" s="340"/>
      <c r="AS79" s="340"/>
      <c r="AT79" s="340"/>
      <c r="AU79" s="340"/>
      <c r="AV79" s="340"/>
      <c r="AW79" s="340"/>
      <c r="AX79" s="340"/>
      <c r="AY79" s="340"/>
      <c r="AZ79" s="340"/>
      <c r="BA79" s="340"/>
      <c r="BB79" s="340"/>
      <c r="BC79" s="340"/>
      <c r="BD79" s="340"/>
      <c r="BE79" s="340"/>
      <c r="BF79" s="340"/>
      <c r="BG79" s="340"/>
      <c r="BH79" s="340"/>
      <c r="BI79" s="340"/>
      <c r="BJ79" s="340"/>
      <c r="BK79" s="340"/>
      <c r="BL79" s="340"/>
      <c r="BM79" s="340"/>
      <c r="BN79" s="340"/>
      <c r="BO79" s="340"/>
      <c r="BP79" s="340"/>
      <c r="BQ79" s="340"/>
      <c r="BR79" s="340"/>
      <c r="BS79" s="340"/>
      <c r="BT79" s="340"/>
      <c r="BU79" s="340"/>
      <c r="BV79" s="340"/>
      <c r="BW79" s="340"/>
      <c r="BX79" s="340"/>
      <c r="BY79" s="340"/>
      <c r="BZ79" s="340"/>
      <c r="CA79" s="340"/>
    </row>
    <row r="80" spans="1:79" ht="15.75" customHeight="1">
      <c r="A80" s="340"/>
      <c r="B80" s="340"/>
      <c r="C80" s="340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  <c r="O80" s="340"/>
      <c r="P80" s="340"/>
      <c r="Q80" s="340"/>
      <c r="R80" s="340"/>
      <c r="S80" s="340"/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I80" s="340"/>
      <c r="AJ80" s="340"/>
      <c r="AK80" s="340"/>
      <c r="AL80" s="340"/>
      <c r="AM80" s="340"/>
      <c r="AN80" s="340"/>
      <c r="AO80" s="340"/>
      <c r="AP80" s="340"/>
      <c r="AQ80" s="340"/>
      <c r="AR80" s="340"/>
      <c r="AS80" s="340"/>
      <c r="AT80" s="340"/>
      <c r="AU80" s="340"/>
      <c r="AV80" s="340"/>
      <c r="AW80" s="340"/>
      <c r="AX80" s="340"/>
      <c r="AY80" s="340"/>
      <c r="AZ80" s="340"/>
      <c r="BA80" s="340"/>
      <c r="BB80" s="340"/>
      <c r="BC80" s="340"/>
      <c r="BD80" s="340"/>
      <c r="BE80" s="340"/>
      <c r="BF80" s="340"/>
      <c r="BG80" s="340"/>
      <c r="BH80" s="340"/>
      <c r="BI80" s="340"/>
      <c r="BJ80" s="340"/>
      <c r="BK80" s="340"/>
      <c r="BL80" s="340"/>
      <c r="BM80" s="340"/>
      <c r="BN80" s="340"/>
      <c r="BO80" s="340"/>
      <c r="BP80" s="340"/>
      <c r="BQ80" s="340"/>
      <c r="BR80" s="340"/>
      <c r="BS80" s="340"/>
      <c r="BT80" s="340"/>
      <c r="BU80" s="340"/>
      <c r="BV80" s="340"/>
      <c r="BW80" s="340"/>
      <c r="BX80" s="340"/>
      <c r="BY80" s="340"/>
      <c r="BZ80" s="340"/>
      <c r="CA80" s="340"/>
    </row>
    <row r="81" spans="1:79" ht="15.75" customHeight="1">
      <c r="A81" s="340"/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0"/>
      <c r="S81" s="340"/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I81" s="340"/>
      <c r="AJ81" s="340"/>
      <c r="AK81" s="340"/>
      <c r="AL81" s="340"/>
      <c r="AM81" s="340"/>
      <c r="AN81" s="340"/>
      <c r="AO81" s="340"/>
      <c r="AP81" s="340"/>
      <c r="AQ81" s="340"/>
      <c r="AR81" s="340"/>
      <c r="AS81" s="340"/>
      <c r="AT81" s="340"/>
      <c r="AU81" s="340"/>
      <c r="AV81" s="340"/>
      <c r="AW81" s="340"/>
      <c r="AX81" s="340"/>
      <c r="AY81" s="340"/>
      <c r="AZ81" s="340"/>
      <c r="BA81" s="340"/>
      <c r="BB81" s="340"/>
      <c r="BC81" s="340"/>
      <c r="BD81" s="340"/>
      <c r="BE81" s="340"/>
      <c r="BF81" s="340"/>
      <c r="BG81" s="340"/>
      <c r="BH81" s="340"/>
      <c r="BI81" s="340"/>
      <c r="BJ81" s="340"/>
      <c r="BK81" s="340"/>
      <c r="BL81" s="340"/>
      <c r="BM81" s="340"/>
      <c r="BN81" s="340"/>
      <c r="BO81" s="340"/>
      <c r="BP81" s="340"/>
      <c r="BQ81" s="340"/>
      <c r="BR81" s="340"/>
      <c r="BS81" s="340"/>
      <c r="BT81" s="340"/>
      <c r="BU81" s="340"/>
      <c r="BV81" s="340"/>
      <c r="BW81" s="340"/>
      <c r="BX81" s="340"/>
      <c r="BY81" s="340"/>
      <c r="BZ81" s="340"/>
      <c r="CA81" s="340"/>
    </row>
    <row r="82" spans="1:79" ht="15.75" customHeight="1">
      <c r="A82" s="340"/>
      <c r="B82" s="340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  <c r="O82" s="340"/>
      <c r="P82" s="340"/>
      <c r="Q82" s="340"/>
      <c r="R82" s="340"/>
      <c r="S82" s="340"/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I82" s="340"/>
      <c r="AJ82" s="340"/>
      <c r="AK82" s="340"/>
      <c r="AL82" s="340"/>
      <c r="AM82" s="340"/>
      <c r="AN82" s="340"/>
      <c r="AO82" s="340"/>
      <c r="AP82" s="340"/>
      <c r="AQ82" s="340"/>
      <c r="AR82" s="340"/>
      <c r="AS82" s="340"/>
      <c r="AT82" s="340"/>
      <c r="AU82" s="340"/>
      <c r="AV82" s="340"/>
      <c r="AW82" s="340"/>
      <c r="AX82" s="340"/>
      <c r="AY82" s="340"/>
      <c r="AZ82" s="340"/>
      <c r="BA82" s="340"/>
      <c r="BB82" s="340"/>
      <c r="BC82" s="340"/>
      <c r="BD82" s="340"/>
      <c r="BE82" s="340"/>
      <c r="BF82" s="340"/>
      <c r="BG82" s="340"/>
      <c r="BH82" s="340"/>
      <c r="BI82" s="340"/>
      <c r="BJ82" s="340"/>
      <c r="BK82" s="340"/>
      <c r="BL82" s="340"/>
      <c r="BM82" s="340"/>
      <c r="BN82" s="340"/>
      <c r="BO82" s="340"/>
      <c r="BP82" s="340"/>
      <c r="BQ82" s="340"/>
      <c r="BR82" s="340"/>
      <c r="BS82" s="340"/>
      <c r="BT82" s="340"/>
      <c r="BU82" s="340"/>
      <c r="BV82" s="340"/>
      <c r="BW82" s="340"/>
      <c r="BX82" s="340"/>
      <c r="BY82" s="340"/>
      <c r="BZ82" s="340"/>
      <c r="CA82" s="340"/>
    </row>
    <row r="83" spans="1:79" ht="15.75" customHeight="1">
      <c r="A83" s="340"/>
      <c r="B83" s="340"/>
      <c r="C83" s="340"/>
      <c r="D83" s="340"/>
      <c r="E83" s="340"/>
      <c r="F83" s="340"/>
      <c r="G83" s="340"/>
      <c r="H83" s="340"/>
      <c r="I83" s="340"/>
      <c r="J83" s="340"/>
      <c r="K83" s="340"/>
      <c r="L83" s="340"/>
      <c r="M83" s="340"/>
      <c r="N83" s="340"/>
      <c r="O83" s="340"/>
      <c r="P83" s="340"/>
      <c r="Q83" s="340"/>
      <c r="R83" s="340"/>
      <c r="S83" s="340"/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I83" s="340"/>
      <c r="AJ83" s="340"/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0"/>
      <c r="AX83" s="340"/>
      <c r="AY83" s="340"/>
      <c r="AZ83" s="340"/>
      <c r="BA83" s="340"/>
      <c r="BB83" s="340"/>
      <c r="BC83" s="340"/>
      <c r="BD83" s="340"/>
      <c r="BE83" s="340"/>
      <c r="BF83" s="340"/>
      <c r="BG83" s="340"/>
      <c r="BH83" s="340"/>
      <c r="BI83" s="340"/>
      <c r="BJ83" s="340"/>
      <c r="BK83" s="340"/>
      <c r="BL83" s="340"/>
      <c r="BM83" s="340"/>
      <c r="BN83" s="340"/>
      <c r="BO83" s="340"/>
      <c r="BP83" s="340"/>
      <c r="BQ83" s="340"/>
      <c r="BR83" s="340"/>
      <c r="BS83" s="340"/>
      <c r="BT83" s="340"/>
      <c r="BU83" s="340"/>
      <c r="BV83" s="340"/>
      <c r="BW83" s="340"/>
      <c r="BX83" s="340"/>
      <c r="BY83" s="340"/>
      <c r="BZ83" s="340"/>
      <c r="CA83" s="340"/>
    </row>
    <row r="84" spans="1:79" ht="15.75" customHeight="1">
      <c r="A84" s="340"/>
      <c r="B84" s="340"/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0"/>
      <c r="O84" s="340"/>
      <c r="P84" s="340"/>
      <c r="Q84" s="340"/>
      <c r="R84" s="340"/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I84" s="340"/>
      <c r="AJ84" s="340"/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0"/>
      <c r="AX84" s="340"/>
      <c r="AY84" s="340"/>
      <c r="AZ84" s="340"/>
      <c r="BA84" s="340"/>
      <c r="BB84" s="340"/>
      <c r="BC84" s="340"/>
      <c r="BD84" s="340"/>
      <c r="BE84" s="340"/>
      <c r="BF84" s="340"/>
      <c r="BG84" s="340"/>
      <c r="BH84" s="340"/>
      <c r="BI84" s="340"/>
      <c r="BJ84" s="340"/>
      <c r="BK84" s="340"/>
      <c r="BL84" s="340"/>
      <c r="BM84" s="340"/>
      <c r="BN84" s="340"/>
      <c r="BO84" s="340"/>
      <c r="BP84" s="340"/>
      <c r="BQ84" s="340"/>
      <c r="BR84" s="340"/>
      <c r="BS84" s="340"/>
      <c r="BT84" s="340"/>
      <c r="BU84" s="340"/>
      <c r="BV84" s="340"/>
      <c r="BW84" s="340"/>
      <c r="BX84" s="340"/>
      <c r="BY84" s="340"/>
      <c r="BZ84" s="340"/>
      <c r="CA84" s="340"/>
    </row>
    <row r="85" spans="1:79" ht="15.75" customHeight="1">
      <c r="A85" s="340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340"/>
    </row>
    <row r="86" spans="1:79" ht="15.75" customHeight="1">
      <c r="A86" s="340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340"/>
    </row>
    <row r="87" spans="1:79" ht="15.75" customHeight="1">
      <c r="A87" s="340"/>
      <c r="B87" s="340"/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  <c r="O87" s="340"/>
      <c r="P87" s="340"/>
      <c r="Q87" s="340"/>
      <c r="R87" s="340"/>
      <c r="S87" s="340"/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I87" s="340"/>
      <c r="AJ87" s="340"/>
      <c r="AK87" s="340"/>
      <c r="AL87" s="340"/>
      <c r="AM87" s="340"/>
      <c r="AN87" s="340"/>
      <c r="AO87" s="340"/>
      <c r="AP87" s="340"/>
      <c r="AQ87" s="340"/>
      <c r="AR87" s="340"/>
      <c r="AS87" s="340"/>
      <c r="AT87" s="340"/>
      <c r="AU87" s="340"/>
      <c r="AV87" s="340"/>
      <c r="AW87" s="340"/>
      <c r="AX87" s="340"/>
      <c r="AY87" s="340"/>
      <c r="AZ87" s="340"/>
      <c r="BA87" s="340"/>
      <c r="BB87" s="340"/>
      <c r="BC87" s="340"/>
      <c r="BD87" s="340"/>
      <c r="BE87" s="340"/>
      <c r="BF87" s="340"/>
      <c r="BG87" s="340"/>
      <c r="BH87" s="340"/>
      <c r="BI87" s="340"/>
      <c r="BJ87" s="340"/>
      <c r="BK87" s="340"/>
      <c r="BL87" s="340"/>
      <c r="BM87" s="340"/>
      <c r="BN87" s="340"/>
      <c r="BO87" s="340"/>
      <c r="BP87" s="340"/>
      <c r="BQ87" s="340"/>
      <c r="BR87" s="340"/>
      <c r="BS87" s="340"/>
      <c r="BT87" s="340"/>
      <c r="BU87" s="340"/>
      <c r="BV87" s="340"/>
      <c r="BW87" s="340"/>
      <c r="BX87" s="340"/>
      <c r="BY87" s="340"/>
      <c r="BZ87" s="340"/>
      <c r="CA87" s="340"/>
    </row>
    <row r="88" spans="1:79" ht="15.75" customHeight="1">
      <c r="A88" s="340"/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40"/>
      <c r="Q88" s="340"/>
      <c r="R88" s="340"/>
      <c r="S88" s="340"/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0"/>
      <c r="AX88" s="340"/>
      <c r="AY88" s="340"/>
      <c r="AZ88" s="340"/>
      <c r="BA88" s="340"/>
      <c r="BB88" s="340"/>
      <c r="BC88" s="340"/>
      <c r="BD88" s="340"/>
      <c r="BE88" s="340"/>
      <c r="BF88" s="340"/>
      <c r="BG88" s="340"/>
      <c r="BH88" s="340"/>
      <c r="BI88" s="340"/>
      <c r="BJ88" s="340"/>
      <c r="BK88" s="340"/>
      <c r="BL88" s="340"/>
      <c r="BM88" s="340"/>
      <c r="BN88" s="340"/>
      <c r="BO88" s="340"/>
      <c r="BP88" s="340"/>
      <c r="BQ88" s="340"/>
      <c r="BR88" s="340"/>
      <c r="BS88" s="340"/>
      <c r="BT88" s="340"/>
      <c r="BU88" s="340"/>
      <c r="BV88" s="340"/>
      <c r="BW88" s="340"/>
      <c r="BX88" s="340"/>
      <c r="BY88" s="340"/>
      <c r="BZ88" s="340"/>
      <c r="CA88" s="340"/>
    </row>
    <row r="89" spans="1:79" ht="15.75" customHeight="1">
      <c r="A89" s="340"/>
      <c r="B89" s="340"/>
      <c r="C89" s="340"/>
      <c r="D89" s="340"/>
      <c r="E89" s="340"/>
      <c r="F89" s="340"/>
      <c r="G89" s="340"/>
      <c r="H89" s="340"/>
      <c r="I89" s="340"/>
      <c r="J89" s="340"/>
      <c r="K89" s="340"/>
      <c r="L89" s="340"/>
      <c r="M89" s="340"/>
      <c r="N89" s="340"/>
      <c r="O89" s="340"/>
      <c r="P89" s="340"/>
      <c r="Q89" s="340"/>
      <c r="R89" s="340"/>
      <c r="S89" s="340"/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I89" s="340"/>
      <c r="AJ89" s="340"/>
      <c r="AK89" s="340"/>
      <c r="AL89" s="340"/>
      <c r="AM89" s="340"/>
      <c r="AN89" s="340"/>
      <c r="AO89" s="340"/>
      <c r="AP89" s="340"/>
      <c r="AQ89" s="340"/>
      <c r="AR89" s="340"/>
      <c r="AS89" s="340"/>
      <c r="AT89" s="340"/>
      <c r="AU89" s="340"/>
      <c r="AV89" s="340"/>
      <c r="AW89" s="340"/>
      <c r="AX89" s="340"/>
      <c r="AY89" s="340"/>
      <c r="AZ89" s="340"/>
      <c r="BA89" s="340"/>
      <c r="BB89" s="340"/>
      <c r="BC89" s="340"/>
      <c r="BD89" s="340"/>
      <c r="BE89" s="340"/>
      <c r="BF89" s="340"/>
      <c r="BG89" s="340"/>
      <c r="BH89" s="340"/>
      <c r="BI89" s="340"/>
      <c r="BJ89" s="340"/>
      <c r="BK89" s="340"/>
      <c r="BL89" s="340"/>
      <c r="BM89" s="340"/>
      <c r="BN89" s="340"/>
      <c r="BO89" s="340"/>
      <c r="BP89" s="340"/>
      <c r="BQ89" s="340"/>
      <c r="BR89" s="340"/>
      <c r="BS89" s="340"/>
      <c r="BT89" s="340"/>
      <c r="BU89" s="340"/>
      <c r="BV89" s="340"/>
      <c r="BW89" s="340"/>
      <c r="BX89" s="340"/>
      <c r="BY89" s="340"/>
      <c r="BZ89" s="340"/>
      <c r="CA89" s="340"/>
    </row>
    <row r="90" spans="1:79" ht="15.75" customHeight="1">
      <c r="A90" s="340"/>
      <c r="B90" s="340"/>
      <c r="C90" s="340"/>
      <c r="D90" s="340"/>
      <c r="E90" s="340"/>
      <c r="F90" s="340"/>
      <c r="G90" s="340"/>
      <c r="H90" s="340"/>
      <c r="I90" s="340"/>
      <c r="J90" s="340"/>
      <c r="K90" s="340"/>
      <c r="L90" s="340"/>
      <c r="M90" s="340"/>
      <c r="N90" s="340"/>
      <c r="O90" s="340"/>
      <c r="P90" s="340"/>
      <c r="Q90" s="340"/>
      <c r="R90" s="340"/>
      <c r="S90" s="340"/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I90" s="340"/>
      <c r="AJ90" s="340"/>
      <c r="AK90" s="340"/>
      <c r="AL90" s="340"/>
      <c r="AM90" s="340"/>
      <c r="AN90" s="340"/>
      <c r="AO90" s="340"/>
      <c r="AP90" s="340"/>
      <c r="AQ90" s="340"/>
      <c r="AR90" s="340"/>
      <c r="AS90" s="340"/>
      <c r="AT90" s="340"/>
      <c r="AU90" s="340"/>
      <c r="AV90" s="340"/>
      <c r="AW90" s="340"/>
      <c r="AX90" s="340"/>
      <c r="AY90" s="340"/>
      <c r="AZ90" s="340"/>
      <c r="BA90" s="340"/>
      <c r="BB90" s="340"/>
      <c r="BC90" s="340"/>
      <c r="BD90" s="340"/>
      <c r="BE90" s="340"/>
      <c r="BF90" s="340"/>
      <c r="BG90" s="340"/>
      <c r="BH90" s="340"/>
      <c r="BI90" s="340"/>
      <c r="BJ90" s="340"/>
      <c r="BK90" s="340"/>
      <c r="BL90" s="340"/>
      <c r="BM90" s="340"/>
      <c r="BN90" s="340"/>
      <c r="BO90" s="340"/>
      <c r="BP90" s="340"/>
      <c r="BQ90" s="340"/>
      <c r="BR90" s="340"/>
      <c r="BS90" s="340"/>
      <c r="BT90" s="340"/>
      <c r="BU90" s="340"/>
      <c r="BV90" s="340"/>
      <c r="BW90" s="340"/>
      <c r="BX90" s="340"/>
      <c r="BY90" s="340"/>
      <c r="BZ90" s="340"/>
      <c r="CA90" s="340"/>
    </row>
    <row r="91" spans="1:79" ht="15.75" customHeight="1">
      <c r="A91" s="340"/>
      <c r="B91" s="340"/>
      <c r="C91" s="340"/>
      <c r="D91" s="340"/>
      <c r="E91" s="340"/>
      <c r="F91" s="340"/>
      <c r="G91" s="340"/>
      <c r="H91" s="340"/>
      <c r="I91" s="340"/>
      <c r="J91" s="340"/>
      <c r="K91" s="340"/>
      <c r="L91" s="340"/>
      <c r="M91" s="340"/>
      <c r="N91" s="340"/>
      <c r="O91" s="340"/>
      <c r="P91" s="340"/>
      <c r="Q91" s="340"/>
      <c r="R91" s="340"/>
      <c r="S91" s="340"/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I91" s="340"/>
      <c r="AJ91" s="340"/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0"/>
      <c r="AX91" s="340"/>
      <c r="AY91" s="340"/>
      <c r="AZ91" s="340"/>
      <c r="BA91" s="340"/>
      <c r="BB91" s="340"/>
      <c r="BC91" s="340"/>
      <c r="BD91" s="340"/>
      <c r="BE91" s="340"/>
      <c r="BF91" s="340"/>
      <c r="BG91" s="340"/>
      <c r="BH91" s="340"/>
      <c r="BI91" s="340"/>
      <c r="BJ91" s="340"/>
      <c r="BK91" s="340"/>
      <c r="BL91" s="340"/>
      <c r="BM91" s="340"/>
      <c r="BN91" s="340"/>
      <c r="BO91" s="340"/>
      <c r="BP91" s="340"/>
      <c r="BQ91" s="340"/>
      <c r="BR91" s="340"/>
      <c r="BS91" s="340"/>
      <c r="BT91" s="340"/>
      <c r="BU91" s="340"/>
      <c r="BV91" s="340"/>
      <c r="BW91" s="340"/>
      <c r="BX91" s="340"/>
      <c r="BY91" s="340"/>
      <c r="BZ91" s="340"/>
      <c r="CA91" s="340"/>
    </row>
    <row r="92" spans="1:79" ht="15.75" customHeight="1">
      <c r="A92" s="340"/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0"/>
      <c r="O92" s="340"/>
      <c r="P92" s="340"/>
      <c r="Q92" s="340"/>
      <c r="R92" s="340"/>
      <c r="S92" s="340"/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I92" s="340"/>
      <c r="AJ92" s="340"/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0"/>
      <c r="AX92" s="340"/>
      <c r="AY92" s="340"/>
      <c r="AZ92" s="340"/>
      <c r="BA92" s="340"/>
      <c r="BB92" s="340"/>
      <c r="BC92" s="340"/>
      <c r="BD92" s="340"/>
      <c r="BE92" s="340"/>
      <c r="BF92" s="340"/>
      <c r="BG92" s="340"/>
      <c r="BH92" s="340"/>
      <c r="BI92" s="340"/>
      <c r="BJ92" s="340"/>
      <c r="BK92" s="340"/>
      <c r="BL92" s="340"/>
      <c r="BM92" s="340"/>
      <c r="BN92" s="340"/>
      <c r="BO92" s="340"/>
      <c r="BP92" s="340"/>
      <c r="BQ92" s="340"/>
      <c r="BR92" s="340"/>
      <c r="BS92" s="340"/>
      <c r="BT92" s="340"/>
      <c r="BU92" s="340"/>
      <c r="BV92" s="340"/>
      <c r="BW92" s="340"/>
      <c r="BX92" s="340"/>
      <c r="BY92" s="340"/>
      <c r="BZ92" s="340"/>
      <c r="CA92" s="340"/>
    </row>
    <row r="93" spans="1:79" ht="15.75" customHeight="1">
      <c r="A93" s="340"/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  <c r="O93" s="340"/>
      <c r="P93" s="340"/>
      <c r="Q93" s="340"/>
      <c r="R93" s="340"/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I93" s="340"/>
      <c r="AJ93" s="340"/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0"/>
      <c r="AX93" s="340"/>
      <c r="AY93" s="340"/>
      <c r="AZ93" s="340"/>
      <c r="BA93" s="340"/>
      <c r="BB93" s="340"/>
      <c r="BC93" s="340"/>
      <c r="BD93" s="340"/>
      <c r="BE93" s="340"/>
      <c r="BF93" s="340"/>
      <c r="BG93" s="340"/>
      <c r="BH93" s="340"/>
      <c r="BI93" s="340"/>
      <c r="BJ93" s="340"/>
      <c r="BK93" s="340"/>
      <c r="BL93" s="340"/>
      <c r="BM93" s="340"/>
      <c r="BN93" s="340"/>
      <c r="BO93" s="340"/>
      <c r="BP93" s="340"/>
      <c r="BQ93" s="340"/>
      <c r="BR93" s="340"/>
      <c r="BS93" s="340"/>
      <c r="BT93" s="340"/>
      <c r="BU93" s="340"/>
      <c r="BV93" s="340"/>
      <c r="BW93" s="340"/>
      <c r="BX93" s="340"/>
      <c r="BY93" s="340"/>
      <c r="BZ93" s="340"/>
      <c r="CA93" s="340"/>
    </row>
    <row r="94" spans="1:79" ht="15.75" customHeight="1">
      <c r="A94" s="340"/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  <c r="N94" s="340"/>
      <c r="O94" s="340"/>
      <c r="P94" s="340"/>
      <c r="Q94" s="340"/>
      <c r="R94" s="340"/>
      <c r="S94" s="340"/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I94" s="340"/>
      <c r="AJ94" s="340"/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0"/>
      <c r="AX94" s="340"/>
      <c r="AY94" s="340"/>
      <c r="AZ94" s="340"/>
      <c r="BA94" s="340"/>
      <c r="BB94" s="340"/>
      <c r="BC94" s="340"/>
      <c r="BD94" s="340"/>
      <c r="BE94" s="340"/>
      <c r="BF94" s="340"/>
      <c r="BG94" s="340"/>
      <c r="BH94" s="340"/>
      <c r="BI94" s="340"/>
      <c r="BJ94" s="340"/>
      <c r="BK94" s="340"/>
      <c r="BL94" s="340"/>
      <c r="BM94" s="340"/>
      <c r="BN94" s="340"/>
      <c r="BO94" s="340"/>
      <c r="BP94" s="340"/>
      <c r="BQ94" s="340"/>
      <c r="BR94" s="340"/>
      <c r="BS94" s="340"/>
      <c r="BT94" s="340"/>
      <c r="BU94" s="340"/>
      <c r="BV94" s="340"/>
      <c r="BW94" s="340"/>
      <c r="BX94" s="340"/>
      <c r="BY94" s="340"/>
      <c r="BZ94" s="340"/>
      <c r="CA94" s="340"/>
    </row>
    <row r="95" spans="1:79" ht="15.75" customHeight="1">
      <c r="A95" s="340"/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  <c r="N95" s="340"/>
      <c r="O95" s="340"/>
      <c r="P95" s="340"/>
      <c r="Q95" s="340"/>
      <c r="R95" s="340"/>
      <c r="S95" s="340"/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I95" s="340"/>
      <c r="AJ95" s="340"/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0"/>
      <c r="AX95" s="340"/>
      <c r="AY95" s="340"/>
      <c r="AZ95" s="340"/>
      <c r="BA95" s="340"/>
      <c r="BB95" s="340"/>
      <c r="BC95" s="340"/>
      <c r="BD95" s="340"/>
      <c r="BE95" s="340"/>
      <c r="BF95" s="340"/>
      <c r="BG95" s="340"/>
      <c r="BH95" s="340"/>
      <c r="BI95" s="340"/>
      <c r="BJ95" s="340"/>
      <c r="BK95" s="340"/>
      <c r="BL95" s="340"/>
      <c r="BM95" s="340"/>
      <c r="BN95" s="340"/>
      <c r="BO95" s="340"/>
      <c r="BP95" s="340"/>
      <c r="BQ95" s="340"/>
      <c r="BR95" s="340"/>
      <c r="BS95" s="340"/>
      <c r="BT95" s="340"/>
      <c r="BU95" s="340"/>
      <c r="BV95" s="340"/>
      <c r="BW95" s="340"/>
      <c r="BX95" s="340"/>
      <c r="BY95" s="340"/>
      <c r="BZ95" s="340"/>
      <c r="CA95" s="340"/>
    </row>
    <row r="96" spans="1:79" ht="15.75" customHeight="1">
      <c r="A96" s="340"/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I96" s="340"/>
      <c r="AJ96" s="340"/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0"/>
      <c r="AX96" s="340"/>
      <c r="AY96" s="340"/>
      <c r="AZ96" s="340"/>
      <c r="BA96" s="340"/>
      <c r="BB96" s="340"/>
      <c r="BC96" s="340"/>
      <c r="BD96" s="340"/>
      <c r="BE96" s="340"/>
      <c r="BF96" s="340"/>
      <c r="BG96" s="340"/>
      <c r="BH96" s="340"/>
      <c r="BI96" s="340"/>
      <c r="BJ96" s="340"/>
      <c r="BK96" s="340"/>
      <c r="BL96" s="340"/>
      <c r="BM96" s="340"/>
      <c r="BN96" s="340"/>
      <c r="BO96" s="340"/>
      <c r="BP96" s="340"/>
      <c r="BQ96" s="340"/>
      <c r="BR96" s="340"/>
      <c r="BS96" s="340"/>
      <c r="BT96" s="340"/>
      <c r="BU96" s="340"/>
      <c r="BV96" s="340"/>
      <c r="BW96" s="340"/>
      <c r="BX96" s="340"/>
      <c r="BY96" s="340"/>
      <c r="BZ96" s="340"/>
      <c r="CA96" s="340"/>
    </row>
    <row r="97" spans="1:79" ht="15.75" customHeight="1">
      <c r="A97" s="340"/>
      <c r="B97" s="340"/>
      <c r="C97" s="340"/>
      <c r="D97" s="340"/>
      <c r="E97" s="340"/>
      <c r="F97" s="340"/>
      <c r="G97" s="340"/>
      <c r="H97" s="340"/>
      <c r="I97" s="340"/>
      <c r="J97" s="340"/>
      <c r="K97" s="340"/>
      <c r="L97" s="340"/>
      <c r="M97" s="340"/>
      <c r="N97" s="340"/>
      <c r="O97" s="340"/>
      <c r="P97" s="340"/>
      <c r="Q97" s="340"/>
      <c r="R97" s="340"/>
      <c r="S97" s="340"/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I97" s="340"/>
      <c r="AJ97" s="340"/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0"/>
      <c r="AX97" s="340"/>
      <c r="AY97" s="340"/>
      <c r="AZ97" s="340"/>
      <c r="BA97" s="340"/>
      <c r="BB97" s="340"/>
      <c r="BC97" s="340"/>
      <c r="BD97" s="340"/>
      <c r="BE97" s="340"/>
      <c r="BF97" s="340"/>
      <c r="BG97" s="340"/>
      <c r="BH97" s="340"/>
      <c r="BI97" s="340"/>
      <c r="BJ97" s="340"/>
      <c r="BK97" s="340"/>
      <c r="BL97" s="340"/>
      <c r="BM97" s="340"/>
      <c r="BN97" s="340"/>
      <c r="BO97" s="340"/>
      <c r="BP97" s="340"/>
      <c r="BQ97" s="340"/>
      <c r="BR97" s="340"/>
      <c r="BS97" s="340"/>
      <c r="BT97" s="340"/>
      <c r="BU97" s="340"/>
      <c r="BV97" s="340"/>
      <c r="BW97" s="340"/>
      <c r="BX97" s="340"/>
      <c r="BY97" s="340"/>
      <c r="BZ97" s="340"/>
      <c r="CA97" s="340"/>
    </row>
    <row r="98" spans="1:79" ht="15.75" customHeight="1">
      <c r="A98" s="340"/>
      <c r="B98" s="340"/>
      <c r="C98" s="340"/>
      <c r="D98" s="340"/>
      <c r="E98" s="340"/>
      <c r="F98" s="340"/>
      <c r="G98" s="340"/>
      <c r="H98" s="340"/>
      <c r="I98" s="340"/>
      <c r="J98" s="340"/>
      <c r="K98" s="340"/>
      <c r="L98" s="340"/>
      <c r="M98" s="340"/>
      <c r="N98" s="340"/>
      <c r="O98" s="340"/>
      <c r="P98" s="340"/>
      <c r="Q98" s="340"/>
      <c r="R98" s="340"/>
      <c r="S98" s="340"/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I98" s="340"/>
      <c r="AJ98" s="340"/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0"/>
      <c r="AX98" s="340"/>
      <c r="AY98" s="340"/>
      <c r="AZ98" s="340"/>
      <c r="BA98" s="340"/>
      <c r="BB98" s="340"/>
      <c r="BC98" s="340"/>
      <c r="BD98" s="340"/>
      <c r="BE98" s="340"/>
      <c r="BF98" s="340"/>
      <c r="BG98" s="340"/>
      <c r="BH98" s="340"/>
      <c r="BI98" s="340"/>
      <c r="BJ98" s="340"/>
      <c r="BK98" s="340"/>
      <c r="BL98" s="340"/>
      <c r="BM98" s="340"/>
      <c r="BN98" s="340"/>
      <c r="BO98" s="340"/>
      <c r="BP98" s="340"/>
      <c r="BQ98" s="340"/>
      <c r="BR98" s="340"/>
      <c r="BS98" s="340"/>
      <c r="BT98" s="340"/>
      <c r="BU98" s="340"/>
      <c r="BV98" s="340"/>
      <c r="BW98" s="340"/>
      <c r="BX98" s="340"/>
      <c r="BY98" s="340"/>
      <c r="BZ98" s="340"/>
      <c r="CA98" s="340"/>
    </row>
    <row r="99" spans="1:79" ht="15.75" customHeight="1">
      <c r="A99" s="340"/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  <c r="O99" s="340"/>
      <c r="P99" s="340"/>
      <c r="Q99" s="340"/>
      <c r="R99" s="340"/>
      <c r="S99" s="340"/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I99" s="340"/>
      <c r="AJ99" s="340"/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0"/>
      <c r="AX99" s="340"/>
      <c r="AY99" s="340"/>
      <c r="AZ99" s="340"/>
      <c r="BA99" s="340"/>
      <c r="BB99" s="340"/>
      <c r="BC99" s="340"/>
      <c r="BD99" s="340"/>
      <c r="BE99" s="340"/>
      <c r="BF99" s="340"/>
      <c r="BG99" s="340"/>
      <c r="BH99" s="340"/>
      <c r="BI99" s="340"/>
      <c r="BJ99" s="340"/>
      <c r="BK99" s="340"/>
      <c r="BL99" s="340"/>
      <c r="BM99" s="340"/>
      <c r="BN99" s="340"/>
      <c r="BO99" s="340"/>
      <c r="BP99" s="340"/>
      <c r="BQ99" s="340"/>
      <c r="BR99" s="340"/>
      <c r="BS99" s="340"/>
      <c r="BT99" s="340"/>
      <c r="BU99" s="340"/>
      <c r="BV99" s="340"/>
      <c r="BW99" s="340"/>
      <c r="BX99" s="340"/>
      <c r="BY99" s="340"/>
      <c r="BZ99" s="340"/>
      <c r="CA99" s="340"/>
    </row>
    <row r="100" spans="1:79" ht="15.75" customHeight="1">
      <c r="A100" s="340"/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0"/>
      <c r="O100" s="340"/>
      <c r="P100" s="340"/>
      <c r="Q100" s="340"/>
      <c r="R100" s="340"/>
      <c r="S100" s="340"/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I100" s="340"/>
      <c r="AJ100" s="340"/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0"/>
      <c r="AX100" s="340"/>
      <c r="AY100" s="340"/>
      <c r="AZ100" s="340"/>
      <c r="BA100" s="340"/>
      <c r="BB100" s="340"/>
      <c r="BC100" s="340"/>
      <c r="BD100" s="340"/>
      <c r="BE100" s="340"/>
      <c r="BF100" s="340"/>
      <c r="BG100" s="340"/>
      <c r="BH100" s="340"/>
      <c r="BI100" s="340"/>
      <c r="BJ100" s="340"/>
      <c r="BK100" s="340"/>
      <c r="BL100" s="340"/>
      <c r="BM100" s="340"/>
      <c r="BN100" s="340"/>
      <c r="BO100" s="340"/>
      <c r="BP100" s="340"/>
      <c r="BQ100" s="340"/>
      <c r="BR100" s="340"/>
      <c r="BS100" s="340"/>
      <c r="BT100" s="340"/>
      <c r="BU100" s="340"/>
      <c r="BV100" s="340"/>
      <c r="BW100" s="340"/>
      <c r="BX100" s="340"/>
      <c r="BY100" s="340"/>
      <c r="BZ100" s="340"/>
      <c r="CA100" s="340"/>
    </row>
    <row r="101" spans="1:79" ht="15.75" customHeight="1">
      <c r="A101" s="340"/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  <c r="N101" s="340"/>
      <c r="O101" s="340"/>
      <c r="P101" s="340"/>
      <c r="Q101" s="340"/>
      <c r="R101" s="340"/>
      <c r="S101" s="340"/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I101" s="340"/>
      <c r="AJ101" s="340"/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0"/>
      <c r="AX101" s="340"/>
      <c r="AY101" s="340"/>
      <c r="AZ101" s="340"/>
      <c r="BA101" s="340"/>
      <c r="BB101" s="340"/>
      <c r="BC101" s="340"/>
      <c r="BD101" s="340"/>
      <c r="BE101" s="340"/>
      <c r="BF101" s="340"/>
      <c r="BG101" s="340"/>
      <c r="BH101" s="340"/>
      <c r="BI101" s="340"/>
      <c r="BJ101" s="340"/>
      <c r="BK101" s="340"/>
      <c r="BL101" s="340"/>
      <c r="BM101" s="340"/>
      <c r="BN101" s="340"/>
      <c r="BO101" s="340"/>
      <c r="BP101" s="340"/>
      <c r="BQ101" s="340"/>
      <c r="BR101" s="340"/>
      <c r="BS101" s="340"/>
      <c r="BT101" s="340"/>
      <c r="BU101" s="340"/>
      <c r="BV101" s="340"/>
      <c r="BW101" s="340"/>
      <c r="BX101" s="340"/>
      <c r="BY101" s="340"/>
      <c r="BZ101" s="340"/>
      <c r="CA101" s="340"/>
    </row>
    <row r="102" spans="1:79" ht="15.75" customHeight="1">
      <c r="A102" s="340"/>
      <c r="B102" s="340"/>
      <c r="C102" s="340"/>
      <c r="D102" s="340"/>
      <c r="E102" s="340"/>
      <c r="F102" s="340"/>
      <c r="G102" s="340"/>
      <c r="H102" s="340"/>
      <c r="I102" s="340"/>
      <c r="J102" s="340"/>
      <c r="K102" s="340"/>
      <c r="L102" s="340"/>
      <c r="M102" s="340"/>
      <c r="N102" s="340"/>
      <c r="O102" s="340"/>
      <c r="P102" s="340"/>
      <c r="Q102" s="340"/>
      <c r="R102" s="340"/>
      <c r="S102" s="340"/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I102" s="340"/>
      <c r="AJ102" s="340"/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0"/>
      <c r="AX102" s="340"/>
      <c r="AY102" s="340"/>
      <c r="AZ102" s="340"/>
      <c r="BA102" s="340"/>
      <c r="BB102" s="340"/>
      <c r="BC102" s="340"/>
      <c r="BD102" s="340"/>
      <c r="BE102" s="340"/>
      <c r="BF102" s="340"/>
      <c r="BG102" s="340"/>
      <c r="BH102" s="340"/>
      <c r="BI102" s="340"/>
      <c r="BJ102" s="340"/>
      <c r="BK102" s="340"/>
      <c r="BL102" s="340"/>
      <c r="BM102" s="340"/>
      <c r="BN102" s="340"/>
      <c r="BO102" s="340"/>
      <c r="BP102" s="340"/>
      <c r="BQ102" s="340"/>
      <c r="BR102" s="340"/>
      <c r="BS102" s="340"/>
      <c r="BT102" s="340"/>
      <c r="BU102" s="340"/>
      <c r="BV102" s="340"/>
      <c r="BW102" s="340"/>
      <c r="BX102" s="340"/>
      <c r="BY102" s="340"/>
      <c r="BZ102" s="340"/>
      <c r="CA102" s="340"/>
    </row>
    <row r="103" spans="1:79" ht="15.75" customHeight="1">
      <c r="A103" s="340"/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I103" s="340"/>
      <c r="AJ103" s="340"/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0"/>
      <c r="AX103" s="340"/>
      <c r="AY103" s="340"/>
      <c r="AZ103" s="340"/>
      <c r="BA103" s="340"/>
      <c r="BB103" s="340"/>
      <c r="BC103" s="340"/>
      <c r="BD103" s="340"/>
      <c r="BE103" s="340"/>
      <c r="BF103" s="340"/>
      <c r="BG103" s="340"/>
      <c r="BH103" s="340"/>
      <c r="BI103" s="340"/>
      <c r="BJ103" s="340"/>
      <c r="BK103" s="340"/>
      <c r="BL103" s="340"/>
      <c r="BM103" s="340"/>
      <c r="BN103" s="340"/>
      <c r="BO103" s="340"/>
      <c r="BP103" s="340"/>
      <c r="BQ103" s="340"/>
      <c r="BR103" s="340"/>
      <c r="BS103" s="340"/>
      <c r="BT103" s="340"/>
      <c r="BU103" s="340"/>
      <c r="BV103" s="340"/>
      <c r="BW103" s="340"/>
      <c r="BX103" s="340"/>
      <c r="BY103" s="340"/>
      <c r="BZ103" s="340"/>
      <c r="CA103" s="340"/>
    </row>
    <row r="104" spans="1:79" ht="15.75" customHeight="1">
      <c r="A104" s="340"/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I104" s="340"/>
      <c r="AJ104" s="340"/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0"/>
      <c r="AX104" s="340"/>
      <c r="AY104" s="340"/>
      <c r="AZ104" s="340"/>
      <c r="BA104" s="340"/>
      <c r="BB104" s="340"/>
      <c r="BC104" s="340"/>
      <c r="BD104" s="340"/>
      <c r="BE104" s="340"/>
      <c r="BF104" s="340"/>
      <c r="BG104" s="340"/>
      <c r="BH104" s="340"/>
      <c r="BI104" s="340"/>
      <c r="BJ104" s="340"/>
      <c r="BK104" s="340"/>
      <c r="BL104" s="340"/>
      <c r="BM104" s="340"/>
      <c r="BN104" s="340"/>
      <c r="BO104" s="340"/>
      <c r="BP104" s="340"/>
      <c r="BQ104" s="340"/>
      <c r="BR104" s="340"/>
      <c r="BS104" s="340"/>
      <c r="BT104" s="340"/>
      <c r="BU104" s="340"/>
      <c r="BV104" s="340"/>
      <c r="BW104" s="340"/>
      <c r="BX104" s="340"/>
      <c r="BY104" s="340"/>
      <c r="BZ104" s="340"/>
      <c r="CA104" s="340"/>
    </row>
    <row r="105" spans="1:79" ht="15.75" customHeight="1">
      <c r="A105" s="340"/>
      <c r="B105" s="340"/>
      <c r="C105" s="340"/>
      <c r="D105" s="340"/>
      <c r="E105" s="340"/>
      <c r="F105" s="340"/>
      <c r="G105" s="340"/>
      <c r="H105" s="340"/>
      <c r="I105" s="340"/>
      <c r="J105" s="340"/>
      <c r="K105" s="340"/>
      <c r="L105" s="340"/>
      <c r="M105" s="340"/>
      <c r="N105" s="340"/>
      <c r="O105" s="340"/>
      <c r="P105" s="340"/>
      <c r="Q105" s="340"/>
      <c r="R105" s="340"/>
      <c r="S105" s="340"/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I105" s="340"/>
      <c r="AJ105" s="340"/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0"/>
      <c r="AX105" s="340"/>
      <c r="AY105" s="340"/>
      <c r="AZ105" s="340"/>
      <c r="BA105" s="340"/>
      <c r="BB105" s="340"/>
      <c r="BC105" s="340"/>
      <c r="BD105" s="340"/>
      <c r="BE105" s="340"/>
      <c r="BF105" s="340"/>
      <c r="BG105" s="340"/>
      <c r="BH105" s="340"/>
      <c r="BI105" s="340"/>
      <c r="BJ105" s="340"/>
      <c r="BK105" s="340"/>
      <c r="BL105" s="340"/>
      <c r="BM105" s="340"/>
      <c r="BN105" s="340"/>
      <c r="BO105" s="340"/>
      <c r="BP105" s="340"/>
      <c r="BQ105" s="340"/>
      <c r="BR105" s="340"/>
      <c r="BS105" s="340"/>
      <c r="BT105" s="340"/>
      <c r="BU105" s="340"/>
      <c r="BV105" s="340"/>
      <c r="BW105" s="340"/>
      <c r="BX105" s="340"/>
      <c r="BY105" s="340"/>
      <c r="BZ105" s="340"/>
      <c r="CA105" s="340"/>
    </row>
    <row r="106" spans="1:79" ht="15.75" customHeight="1">
      <c r="A106" s="340"/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340"/>
      <c r="S106" s="340"/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0"/>
      <c r="AX106" s="340"/>
      <c r="AY106" s="340"/>
      <c r="AZ106" s="340"/>
      <c r="BA106" s="340"/>
      <c r="BB106" s="340"/>
      <c r="BC106" s="340"/>
      <c r="BD106" s="340"/>
      <c r="BE106" s="340"/>
      <c r="BF106" s="340"/>
      <c r="BG106" s="340"/>
      <c r="BH106" s="340"/>
      <c r="BI106" s="340"/>
      <c r="BJ106" s="340"/>
      <c r="BK106" s="340"/>
      <c r="BL106" s="340"/>
      <c r="BM106" s="340"/>
      <c r="BN106" s="340"/>
      <c r="BO106" s="340"/>
      <c r="BP106" s="340"/>
      <c r="BQ106" s="340"/>
      <c r="BR106" s="340"/>
      <c r="BS106" s="340"/>
      <c r="BT106" s="340"/>
      <c r="BU106" s="340"/>
      <c r="BV106" s="340"/>
      <c r="BW106" s="340"/>
      <c r="BX106" s="340"/>
      <c r="BY106" s="340"/>
      <c r="BZ106" s="340"/>
      <c r="CA106" s="340"/>
    </row>
    <row r="107" spans="1:79" ht="15.75" customHeight="1">
      <c r="A107" s="340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40"/>
    </row>
    <row r="108" spans="1:79" ht="15.75" customHeight="1">
      <c r="A108" s="340"/>
      <c r="B108" s="340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  <c r="O108" s="340"/>
      <c r="P108" s="340"/>
      <c r="Q108" s="340"/>
      <c r="R108" s="340"/>
      <c r="S108" s="340"/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I108" s="340"/>
      <c r="AJ108" s="340"/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0"/>
      <c r="AX108" s="340"/>
      <c r="AY108" s="340"/>
      <c r="AZ108" s="340"/>
      <c r="BA108" s="340"/>
      <c r="BB108" s="340"/>
      <c r="BC108" s="340"/>
      <c r="BD108" s="340"/>
      <c r="BE108" s="340"/>
      <c r="BF108" s="340"/>
      <c r="BG108" s="340"/>
      <c r="BH108" s="340"/>
      <c r="BI108" s="340"/>
      <c r="BJ108" s="340"/>
      <c r="BK108" s="340"/>
      <c r="BL108" s="340"/>
      <c r="BM108" s="340"/>
      <c r="BN108" s="340"/>
      <c r="BO108" s="340"/>
      <c r="BP108" s="340"/>
      <c r="BQ108" s="340"/>
      <c r="BR108" s="340"/>
      <c r="BS108" s="340"/>
      <c r="BT108" s="340"/>
      <c r="BU108" s="340"/>
      <c r="BV108" s="340"/>
      <c r="BW108" s="340"/>
      <c r="BX108" s="340"/>
      <c r="BY108" s="340"/>
      <c r="BZ108" s="340"/>
      <c r="CA108" s="340"/>
    </row>
    <row r="109" spans="1:79" ht="15.75" customHeight="1">
      <c r="A109" s="340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40"/>
    </row>
    <row r="110" spans="1:79" ht="15.75" customHeight="1">
      <c r="A110" s="340"/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0"/>
      <c r="AX110" s="340"/>
      <c r="AY110" s="340"/>
      <c r="AZ110" s="340"/>
      <c r="BA110" s="340"/>
      <c r="BB110" s="340"/>
      <c r="BC110" s="340"/>
      <c r="BD110" s="340"/>
      <c r="BE110" s="340"/>
      <c r="BF110" s="340"/>
      <c r="BG110" s="340"/>
      <c r="BH110" s="340"/>
      <c r="BI110" s="340"/>
      <c r="BJ110" s="340"/>
      <c r="BK110" s="340"/>
      <c r="BL110" s="340"/>
      <c r="BM110" s="340"/>
      <c r="BN110" s="340"/>
      <c r="BO110" s="340"/>
      <c r="BP110" s="340"/>
      <c r="BQ110" s="340"/>
      <c r="BR110" s="340"/>
      <c r="BS110" s="340"/>
      <c r="BT110" s="340"/>
      <c r="BU110" s="340"/>
      <c r="BV110" s="340"/>
      <c r="BW110" s="340"/>
      <c r="BX110" s="340"/>
      <c r="BY110" s="340"/>
      <c r="BZ110" s="340"/>
      <c r="CA110" s="340"/>
    </row>
    <row r="111" spans="1:79" ht="15.75" customHeight="1">
      <c r="A111" s="340"/>
      <c r="B111" s="340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0"/>
      <c r="AX111" s="340"/>
      <c r="AY111" s="340"/>
      <c r="AZ111" s="340"/>
      <c r="BA111" s="340"/>
      <c r="BB111" s="340"/>
      <c r="BC111" s="340"/>
      <c r="BD111" s="340"/>
      <c r="BE111" s="340"/>
      <c r="BF111" s="340"/>
      <c r="BG111" s="340"/>
      <c r="BH111" s="340"/>
      <c r="BI111" s="340"/>
      <c r="BJ111" s="340"/>
      <c r="BK111" s="340"/>
      <c r="BL111" s="340"/>
      <c r="BM111" s="340"/>
      <c r="BN111" s="340"/>
      <c r="BO111" s="340"/>
      <c r="BP111" s="340"/>
      <c r="BQ111" s="340"/>
      <c r="BR111" s="340"/>
      <c r="BS111" s="340"/>
      <c r="BT111" s="340"/>
      <c r="BU111" s="340"/>
      <c r="BV111" s="340"/>
      <c r="BW111" s="340"/>
      <c r="BX111" s="340"/>
      <c r="BY111" s="340"/>
      <c r="BZ111" s="340"/>
      <c r="CA111" s="340"/>
    </row>
    <row r="112" spans="1:79" ht="15.75" customHeight="1">
      <c r="A112" s="340"/>
      <c r="B112" s="340"/>
      <c r="C112" s="340"/>
      <c r="D112" s="340"/>
      <c r="E112" s="340"/>
      <c r="F112" s="340"/>
      <c r="G112" s="340"/>
      <c r="H112" s="340"/>
      <c r="I112" s="340"/>
      <c r="J112" s="340"/>
      <c r="K112" s="340"/>
      <c r="L112" s="340"/>
      <c r="M112" s="340"/>
      <c r="N112" s="340"/>
      <c r="O112" s="340"/>
      <c r="P112" s="340"/>
      <c r="Q112" s="340"/>
      <c r="R112" s="340"/>
      <c r="S112" s="340"/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I112" s="340"/>
      <c r="AJ112" s="340"/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0"/>
      <c r="AX112" s="340"/>
      <c r="AY112" s="340"/>
      <c r="AZ112" s="340"/>
      <c r="BA112" s="340"/>
      <c r="BB112" s="340"/>
      <c r="BC112" s="340"/>
      <c r="BD112" s="340"/>
      <c r="BE112" s="340"/>
      <c r="BF112" s="340"/>
      <c r="BG112" s="340"/>
      <c r="BH112" s="340"/>
      <c r="BI112" s="340"/>
      <c r="BJ112" s="340"/>
      <c r="BK112" s="340"/>
      <c r="BL112" s="340"/>
      <c r="BM112" s="340"/>
      <c r="BN112" s="340"/>
      <c r="BO112" s="340"/>
      <c r="BP112" s="340"/>
      <c r="BQ112" s="340"/>
      <c r="BR112" s="340"/>
      <c r="BS112" s="340"/>
      <c r="BT112" s="340"/>
      <c r="BU112" s="340"/>
      <c r="BV112" s="340"/>
      <c r="BW112" s="340"/>
      <c r="BX112" s="340"/>
      <c r="BY112" s="340"/>
      <c r="BZ112" s="340"/>
      <c r="CA112" s="340"/>
    </row>
    <row r="113" spans="1:79" ht="15.75" customHeight="1">
      <c r="A113" s="340"/>
      <c r="B113" s="340"/>
      <c r="C113" s="340"/>
      <c r="D113" s="340"/>
      <c r="E113" s="340"/>
      <c r="F113" s="340"/>
      <c r="G113" s="340"/>
      <c r="H113" s="340"/>
      <c r="I113" s="340"/>
      <c r="J113" s="340"/>
      <c r="K113" s="340"/>
      <c r="L113" s="340"/>
      <c r="M113" s="340"/>
      <c r="N113" s="340"/>
      <c r="O113" s="340"/>
      <c r="P113" s="340"/>
      <c r="Q113" s="340"/>
      <c r="R113" s="340"/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I113" s="340"/>
      <c r="AJ113" s="340"/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0"/>
      <c r="AX113" s="340"/>
      <c r="AY113" s="340"/>
      <c r="AZ113" s="340"/>
      <c r="BA113" s="340"/>
      <c r="BB113" s="340"/>
      <c r="BC113" s="340"/>
      <c r="BD113" s="340"/>
      <c r="BE113" s="340"/>
      <c r="BF113" s="340"/>
      <c r="BG113" s="340"/>
      <c r="BH113" s="340"/>
      <c r="BI113" s="340"/>
      <c r="BJ113" s="340"/>
      <c r="BK113" s="340"/>
      <c r="BL113" s="340"/>
      <c r="BM113" s="340"/>
      <c r="BN113" s="340"/>
      <c r="BO113" s="340"/>
      <c r="BP113" s="340"/>
      <c r="BQ113" s="340"/>
      <c r="BR113" s="340"/>
      <c r="BS113" s="340"/>
      <c r="BT113" s="340"/>
      <c r="BU113" s="340"/>
      <c r="BV113" s="340"/>
      <c r="BW113" s="340"/>
      <c r="BX113" s="340"/>
      <c r="BY113" s="340"/>
      <c r="BZ113" s="340"/>
      <c r="CA113" s="340"/>
    </row>
    <row r="114" spans="1:79" ht="15.75" customHeight="1">
      <c r="A114" s="340"/>
      <c r="B114" s="340"/>
      <c r="C114" s="340"/>
      <c r="D114" s="340"/>
      <c r="E114" s="340"/>
      <c r="F114" s="340"/>
      <c r="G114" s="340"/>
      <c r="H114" s="340"/>
      <c r="I114" s="340"/>
      <c r="J114" s="340"/>
      <c r="K114" s="340"/>
      <c r="L114" s="340"/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I114" s="340"/>
      <c r="AJ114" s="340"/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0"/>
      <c r="AX114" s="340"/>
      <c r="AY114" s="340"/>
      <c r="AZ114" s="340"/>
      <c r="BA114" s="340"/>
      <c r="BB114" s="340"/>
      <c r="BC114" s="340"/>
      <c r="BD114" s="340"/>
      <c r="BE114" s="340"/>
      <c r="BF114" s="340"/>
      <c r="BG114" s="340"/>
      <c r="BH114" s="340"/>
      <c r="BI114" s="340"/>
      <c r="BJ114" s="340"/>
      <c r="BK114" s="340"/>
      <c r="BL114" s="340"/>
      <c r="BM114" s="340"/>
      <c r="BN114" s="340"/>
      <c r="BO114" s="340"/>
      <c r="BP114" s="340"/>
      <c r="BQ114" s="340"/>
      <c r="BR114" s="340"/>
      <c r="BS114" s="340"/>
      <c r="BT114" s="340"/>
      <c r="BU114" s="340"/>
      <c r="BV114" s="340"/>
      <c r="BW114" s="340"/>
      <c r="BX114" s="340"/>
      <c r="BY114" s="340"/>
      <c r="BZ114" s="340"/>
      <c r="CA114" s="340"/>
    </row>
    <row r="115" spans="1:79" ht="15.75" customHeight="1">
      <c r="A115" s="340"/>
      <c r="B115" s="340"/>
      <c r="C115" s="340"/>
      <c r="D115" s="340"/>
      <c r="E115" s="340"/>
      <c r="F115" s="340"/>
      <c r="G115" s="340"/>
      <c r="H115" s="340"/>
      <c r="I115" s="340"/>
      <c r="J115" s="340"/>
      <c r="K115" s="340"/>
      <c r="L115" s="340"/>
      <c r="M115" s="340"/>
      <c r="N115" s="340"/>
      <c r="O115" s="340"/>
      <c r="P115" s="340"/>
      <c r="Q115" s="340"/>
      <c r="R115" s="340"/>
      <c r="S115" s="340"/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I115" s="340"/>
      <c r="AJ115" s="340"/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0"/>
      <c r="AX115" s="340"/>
      <c r="AY115" s="340"/>
      <c r="AZ115" s="340"/>
      <c r="BA115" s="340"/>
      <c r="BB115" s="340"/>
      <c r="BC115" s="340"/>
      <c r="BD115" s="340"/>
      <c r="BE115" s="340"/>
      <c r="BF115" s="340"/>
      <c r="BG115" s="340"/>
      <c r="BH115" s="340"/>
      <c r="BI115" s="340"/>
      <c r="BJ115" s="340"/>
      <c r="BK115" s="340"/>
      <c r="BL115" s="340"/>
      <c r="BM115" s="340"/>
      <c r="BN115" s="340"/>
      <c r="BO115" s="340"/>
      <c r="BP115" s="340"/>
      <c r="BQ115" s="340"/>
      <c r="BR115" s="340"/>
      <c r="BS115" s="340"/>
      <c r="BT115" s="340"/>
      <c r="BU115" s="340"/>
      <c r="BV115" s="340"/>
      <c r="BW115" s="340"/>
      <c r="BX115" s="340"/>
      <c r="BY115" s="340"/>
      <c r="BZ115" s="340"/>
      <c r="CA115" s="340"/>
    </row>
    <row r="116" spans="1:79" ht="15.75" customHeight="1">
      <c r="A116" s="340"/>
      <c r="B116" s="340"/>
      <c r="C116" s="340"/>
      <c r="D116" s="340"/>
      <c r="E116" s="340"/>
      <c r="F116" s="340"/>
      <c r="G116" s="340"/>
      <c r="H116" s="340"/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I116" s="340"/>
      <c r="AJ116" s="340"/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0"/>
      <c r="AX116" s="340"/>
      <c r="AY116" s="340"/>
      <c r="AZ116" s="340"/>
      <c r="BA116" s="340"/>
      <c r="BB116" s="340"/>
      <c r="BC116" s="340"/>
      <c r="BD116" s="340"/>
      <c r="BE116" s="340"/>
      <c r="BF116" s="340"/>
      <c r="BG116" s="340"/>
      <c r="BH116" s="340"/>
      <c r="BI116" s="340"/>
      <c r="BJ116" s="340"/>
      <c r="BK116" s="340"/>
      <c r="BL116" s="340"/>
      <c r="BM116" s="340"/>
      <c r="BN116" s="340"/>
      <c r="BO116" s="340"/>
      <c r="BP116" s="340"/>
      <c r="BQ116" s="340"/>
      <c r="BR116" s="340"/>
      <c r="BS116" s="340"/>
      <c r="BT116" s="340"/>
      <c r="BU116" s="340"/>
      <c r="BV116" s="340"/>
      <c r="BW116" s="340"/>
      <c r="BX116" s="340"/>
      <c r="BY116" s="340"/>
      <c r="BZ116" s="340"/>
      <c r="CA116" s="340"/>
    </row>
    <row r="117" spans="1:79" ht="15.75" customHeight="1">
      <c r="A117" s="340"/>
      <c r="B117" s="340"/>
      <c r="C117" s="340"/>
      <c r="D117" s="340"/>
      <c r="E117" s="340"/>
      <c r="F117" s="340"/>
      <c r="G117" s="340"/>
      <c r="H117" s="340"/>
      <c r="I117" s="340"/>
      <c r="J117" s="340"/>
      <c r="K117" s="340"/>
      <c r="L117" s="340"/>
      <c r="M117" s="340"/>
      <c r="N117" s="340"/>
      <c r="O117" s="340"/>
      <c r="P117" s="340"/>
      <c r="Q117" s="340"/>
      <c r="R117" s="340"/>
      <c r="S117" s="340"/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I117" s="340"/>
      <c r="AJ117" s="340"/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0"/>
      <c r="AX117" s="340"/>
      <c r="AY117" s="340"/>
      <c r="AZ117" s="340"/>
      <c r="BA117" s="340"/>
      <c r="BB117" s="340"/>
      <c r="BC117" s="340"/>
      <c r="BD117" s="340"/>
      <c r="BE117" s="340"/>
      <c r="BF117" s="340"/>
      <c r="BG117" s="340"/>
      <c r="BH117" s="340"/>
      <c r="BI117" s="340"/>
      <c r="BJ117" s="340"/>
      <c r="BK117" s="340"/>
      <c r="BL117" s="340"/>
      <c r="BM117" s="340"/>
      <c r="BN117" s="340"/>
      <c r="BO117" s="340"/>
      <c r="BP117" s="340"/>
      <c r="BQ117" s="340"/>
      <c r="BR117" s="340"/>
      <c r="BS117" s="340"/>
      <c r="BT117" s="340"/>
      <c r="BU117" s="340"/>
      <c r="BV117" s="340"/>
      <c r="BW117" s="340"/>
      <c r="BX117" s="340"/>
      <c r="BY117" s="340"/>
      <c r="BZ117" s="340"/>
      <c r="CA117" s="340"/>
    </row>
    <row r="118" spans="1:79" ht="15.75" customHeight="1">
      <c r="A118" s="340"/>
      <c r="B118" s="340"/>
      <c r="C118" s="340"/>
      <c r="D118" s="340"/>
      <c r="E118" s="340"/>
      <c r="F118" s="340"/>
      <c r="G118" s="340"/>
      <c r="H118" s="340"/>
      <c r="I118" s="340"/>
      <c r="J118" s="340"/>
      <c r="K118" s="340"/>
      <c r="L118" s="340"/>
      <c r="M118" s="340"/>
      <c r="N118" s="340"/>
      <c r="O118" s="340"/>
      <c r="P118" s="340"/>
      <c r="Q118" s="340"/>
      <c r="R118" s="340"/>
      <c r="S118" s="340"/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I118" s="340"/>
      <c r="AJ118" s="340"/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0"/>
      <c r="AX118" s="340"/>
      <c r="AY118" s="340"/>
      <c r="AZ118" s="340"/>
      <c r="BA118" s="340"/>
      <c r="BB118" s="340"/>
      <c r="BC118" s="340"/>
      <c r="BD118" s="340"/>
      <c r="BE118" s="340"/>
      <c r="BF118" s="340"/>
      <c r="BG118" s="340"/>
      <c r="BH118" s="340"/>
      <c r="BI118" s="340"/>
      <c r="BJ118" s="340"/>
      <c r="BK118" s="340"/>
      <c r="BL118" s="340"/>
      <c r="BM118" s="340"/>
      <c r="BN118" s="340"/>
      <c r="BO118" s="340"/>
      <c r="BP118" s="340"/>
      <c r="BQ118" s="340"/>
      <c r="BR118" s="340"/>
      <c r="BS118" s="340"/>
      <c r="BT118" s="340"/>
      <c r="BU118" s="340"/>
      <c r="BV118" s="340"/>
      <c r="BW118" s="340"/>
      <c r="BX118" s="340"/>
      <c r="BY118" s="340"/>
      <c r="BZ118" s="340"/>
      <c r="CA118" s="340"/>
    </row>
    <row r="119" spans="1:79" ht="15.75" customHeight="1">
      <c r="A119" s="340"/>
      <c r="B119" s="340"/>
      <c r="C119" s="340"/>
      <c r="D119" s="340"/>
      <c r="E119" s="340"/>
      <c r="F119" s="340"/>
      <c r="G119" s="340"/>
      <c r="H119" s="340"/>
      <c r="I119" s="340"/>
      <c r="J119" s="340"/>
      <c r="K119" s="340"/>
      <c r="L119" s="340"/>
      <c r="M119" s="340"/>
      <c r="N119" s="340"/>
      <c r="O119" s="340"/>
      <c r="P119" s="340"/>
      <c r="Q119" s="340"/>
      <c r="R119" s="340"/>
      <c r="S119" s="340"/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I119" s="340"/>
      <c r="AJ119" s="340"/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0"/>
      <c r="AX119" s="340"/>
      <c r="AY119" s="340"/>
      <c r="AZ119" s="340"/>
      <c r="BA119" s="340"/>
      <c r="BB119" s="340"/>
      <c r="BC119" s="340"/>
      <c r="BD119" s="340"/>
      <c r="BE119" s="340"/>
      <c r="BF119" s="340"/>
      <c r="BG119" s="340"/>
      <c r="BH119" s="340"/>
      <c r="BI119" s="340"/>
      <c r="BJ119" s="340"/>
      <c r="BK119" s="340"/>
      <c r="BL119" s="340"/>
      <c r="BM119" s="340"/>
      <c r="BN119" s="340"/>
      <c r="BO119" s="340"/>
      <c r="BP119" s="340"/>
      <c r="BQ119" s="340"/>
      <c r="BR119" s="340"/>
      <c r="BS119" s="340"/>
      <c r="BT119" s="340"/>
      <c r="BU119" s="340"/>
      <c r="BV119" s="340"/>
      <c r="BW119" s="340"/>
      <c r="BX119" s="340"/>
      <c r="BY119" s="340"/>
      <c r="BZ119" s="340"/>
      <c r="CA119" s="340"/>
    </row>
    <row r="120" spans="1:79" ht="15.75" customHeight="1">
      <c r="A120" s="340"/>
      <c r="B120" s="340"/>
      <c r="C120" s="340"/>
      <c r="D120" s="340"/>
      <c r="E120" s="340"/>
      <c r="F120" s="340"/>
      <c r="G120" s="340"/>
      <c r="H120" s="340"/>
      <c r="I120" s="340"/>
      <c r="J120" s="340"/>
      <c r="K120" s="340"/>
      <c r="L120" s="340"/>
      <c r="M120" s="340"/>
      <c r="N120" s="340"/>
      <c r="O120" s="340"/>
      <c r="P120" s="340"/>
      <c r="Q120" s="340"/>
      <c r="R120" s="340"/>
      <c r="S120" s="340"/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I120" s="340"/>
      <c r="AJ120" s="340"/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0"/>
      <c r="AX120" s="340"/>
      <c r="AY120" s="340"/>
      <c r="AZ120" s="340"/>
      <c r="BA120" s="340"/>
      <c r="BB120" s="340"/>
      <c r="BC120" s="340"/>
      <c r="BD120" s="340"/>
      <c r="BE120" s="340"/>
      <c r="BF120" s="340"/>
      <c r="BG120" s="340"/>
      <c r="BH120" s="340"/>
      <c r="BI120" s="340"/>
      <c r="BJ120" s="340"/>
      <c r="BK120" s="340"/>
      <c r="BL120" s="340"/>
      <c r="BM120" s="340"/>
      <c r="BN120" s="340"/>
      <c r="BO120" s="340"/>
      <c r="BP120" s="340"/>
      <c r="BQ120" s="340"/>
      <c r="BR120" s="340"/>
      <c r="BS120" s="340"/>
      <c r="BT120" s="340"/>
      <c r="BU120" s="340"/>
      <c r="BV120" s="340"/>
      <c r="BW120" s="340"/>
      <c r="BX120" s="340"/>
      <c r="BY120" s="340"/>
      <c r="BZ120" s="340"/>
      <c r="CA120" s="340"/>
    </row>
    <row r="121" spans="1:79" ht="15.75" customHeight="1">
      <c r="A121" s="340"/>
      <c r="B121" s="340"/>
      <c r="C121" s="340"/>
      <c r="D121" s="340"/>
      <c r="E121" s="340"/>
      <c r="F121" s="340"/>
      <c r="G121" s="340"/>
      <c r="H121" s="340"/>
      <c r="I121" s="340"/>
      <c r="J121" s="340"/>
      <c r="K121" s="340"/>
      <c r="L121" s="340"/>
      <c r="M121" s="340"/>
      <c r="N121" s="340"/>
      <c r="O121" s="340"/>
      <c r="P121" s="340"/>
      <c r="Q121" s="340"/>
      <c r="R121" s="340"/>
      <c r="S121" s="340"/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I121" s="340"/>
      <c r="AJ121" s="340"/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0"/>
      <c r="AX121" s="340"/>
      <c r="AY121" s="340"/>
      <c r="AZ121" s="340"/>
      <c r="BA121" s="340"/>
      <c r="BB121" s="340"/>
      <c r="BC121" s="340"/>
      <c r="BD121" s="340"/>
      <c r="BE121" s="340"/>
      <c r="BF121" s="340"/>
      <c r="BG121" s="340"/>
      <c r="BH121" s="340"/>
      <c r="BI121" s="340"/>
      <c r="BJ121" s="340"/>
      <c r="BK121" s="340"/>
      <c r="BL121" s="340"/>
      <c r="BM121" s="340"/>
      <c r="BN121" s="340"/>
      <c r="BO121" s="340"/>
      <c r="BP121" s="340"/>
      <c r="BQ121" s="340"/>
      <c r="BR121" s="340"/>
      <c r="BS121" s="340"/>
      <c r="BT121" s="340"/>
      <c r="BU121" s="340"/>
      <c r="BV121" s="340"/>
      <c r="BW121" s="340"/>
      <c r="BX121" s="340"/>
      <c r="BY121" s="340"/>
      <c r="BZ121" s="340"/>
      <c r="CA121" s="340"/>
    </row>
    <row r="122" spans="1:79" ht="15.75" customHeight="1">
      <c r="A122" s="340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340"/>
    </row>
    <row r="123" spans="1:79" ht="15.75" customHeight="1">
      <c r="A123" s="340"/>
      <c r="B123" s="340"/>
      <c r="C123" s="340"/>
      <c r="D123" s="340"/>
      <c r="E123" s="340"/>
      <c r="F123" s="340"/>
      <c r="G123" s="340"/>
      <c r="H123" s="340"/>
      <c r="I123" s="340"/>
      <c r="J123" s="340"/>
      <c r="K123" s="340"/>
      <c r="L123" s="340"/>
      <c r="M123" s="340"/>
      <c r="N123" s="340"/>
      <c r="O123" s="340"/>
      <c r="P123" s="340"/>
      <c r="Q123" s="340"/>
      <c r="R123" s="340"/>
      <c r="S123" s="340"/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I123" s="340"/>
      <c r="AJ123" s="340"/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0"/>
      <c r="AX123" s="340"/>
      <c r="AY123" s="340"/>
      <c r="AZ123" s="340"/>
      <c r="BA123" s="340"/>
      <c r="BB123" s="340"/>
      <c r="BC123" s="340"/>
      <c r="BD123" s="340"/>
      <c r="BE123" s="340"/>
      <c r="BF123" s="340"/>
      <c r="BG123" s="340"/>
      <c r="BH123" s="340"/>
      <c r="BI123" s="340"/>
      <c r="BJ123" s="340"/>
      <c r="BK123" s="340"/>
      <c r="BL123" s="340"/>
      <c r="BM123" s="340"/>
      <c r="BN123" s="340"/>
      <c r="BO123" s="340"/>
      <c r="BP123" s="340"/>
      <c r="BQ123" s="340"/>
      <c r="BR123" s="340"/>
      <c r="BS123" s="340"/>
      <c r="BT123" s="340"/>
      <c r="BU123" s="340"/>
      <c r="BV123" s="340"/>
      <c r="BW123" s="340"/>
      <c r="BX123" s="340"/>
      <c r="BY123" s="340"/>
      <c r="BZ123" s="340"/>
      <c r="CA123" s="340"/>
    </row>
    <row r="124" spans="1:79" ht="15.75" customHeight="1">
      <c r="A124" s="340"/>
      <c r="B124" s="340"/>
      <c r="C124" s="340"/>
      <c r="D124" s="340"/>
      <c r="E124" s="340"/>
      <c r="F124" s="340"/>
      <c r="G124" s="340"/>
      <c r="H124" s="340"/>
      <c r="I124" s="340"/>
      <c r="J124" s="340"/>
      <c r="K124" s="340"/>
      <c r="L124" s="340"/>
      <c r="M124" s="340"/>
      <c r="N124" s="340"/>
      <c r="O124" s="340"/>
      <c r="P124" s="340"/>
      <c r="Q124" s="340"/>
      <c r="R124" s="340"/>
      <c r="S124" s="340"/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I124" s="340"/>
      <c r="AJ124" s="340"/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0"/>
      <c r="AX124" s="340"/>
      <c r="AY124" s="340"/>
      <c r="AZ124" s="340"/>
      <c r="BA124" s="340"/>
      <c r="BB124" s="340"/>
      <c r="BC124" s="340"/>
      <c r="BD124" s="340"/>
      <c r="BE124" s="340"/>
      <c r="BF124" s="340"/>
      <c r="BG124" s="340"/>
      <c r="BH124" s="340"/>
      <c r="BI124" s="340"/>
      <c r="BJ124" s="340"/>
      <c r="BK124" s="340"/>
      <c r="BL124" s="340"/>
      <c r="BM124" s="340"/>
      <c r="BN124" s="340"/>
      <c r="BO124" s="340"/>
      <c r="BP124" s="340"/>
      <c r="BQ124" s="340"/>
      <c r="BR124" s="340"/>
      <c r="BS124" s="340"/>
      <c r="BT124" s="340"/>
      <c r="BU124" s="340"/>
      <c r="BV124" s="340"/>
      <c r="BW124" s="340"/>
      <c r="BX124" s="340"/>
      <c r="BY124" s="340"/>
      <c r="BZ124" s="340"/>
      <c r="CA124" s="340"/>
    </row>
    <row r="125" spans="1:79" ht="15.75" customHeight="1">
      <c r="A125" s="340"/>
      <c r="B125" s="340"/>
      <c r="C125" s="340"/>
      <c r="D125" s="340"/>
      <c r="E125" s="340"/>
      <c r="F125" s="340"/>
      <c r="G125" s="340"/>
      <c r="H125" s="340"/>
      <c r="I125" s="340"/>
      <c r="J125" s="340"/>
      <c r="K125" s="340"/>
      <c r="L125" s="340"/>
      <c r="M125" s="340"/>
      <c r="N125" s="340"/>
      <c r="O125" s="340"/>
      <c r="P125" s="340"/>
      <c r="Q125" s="340"/>
      <c r="R125" s="340"/>
      <c r="S125" s="340"/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I125" s="340"/>
      <c r="AJ125" s="340"/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0"/>
      <c r="AX125" s="340"/>
      <c r="AY125" s="340"/>
      <c r="AZ125" s="340"/>
      <c r="BA125" s="340"/>
      <c r="BB125" s="340"/>
      <c r="BC125" s="340"/>
      <c r="BD125" s="340"/>
      <c r="BE125" s="340"/>
      <c r="BF125" s="340"/>
      <c r="BG125" s="340"/>
      <c r="BH125" s="340"/>
      <c r="BI125" s="340"/>
      <c r="BJ125" s="340"/>
      <c r="BK125" s="340"/>
      <c r="BL125" s="340"/>
      <c r="BM125" s="340"/>
      <c r="BN125" s="340"/>
      <c r="BO125" s="340"/>
      <c r="BP125" s="340"/>
      <c r="BQ125" s="340"/>
      <c r="BR125" s="340"/>
      <c r="BS125" s="340"/>
      <c r="BT125" s="340"/>
      <c r="BU125" s="340"/>
      <c r="BV125" s="340"/>
      <c r="BW125" s="340"/>
      <c r="BX125" s="340"/>
      <c r="BY125" s="340"/>
      <c r="BZ125" s="340"/>
      <c r="CA125" s="340"/>
    </row>
    <row r="126" spans="1:79" ht="15.75" customHeight="1">
      <c r="A126" s="340"/>
      <c r="B126" s="340"/>
      <c r="C126" s="340"/>
      <c r="D126" s="340"/>
      <c r="E126" s="340"/>
      <c r="F126" s="340"/>
      <c r="G126" s="340"/>
      <c r="H126" s="340"/>
      <c r="I126" s="340"/>
      <c r="J126" s="340"/>
      <c r="K126" s="340"/>
      <c r="L126" s="340"/>
      <c r="M126" s="340"/>
      <c r="N126" s="340"/>
      <c r="O126" s="340"/>
      <c r="P126" s="340"/>
      <c r="Q126" s="340"/>
      <c r="R126" s="340"/>
      <c r="S126" s="340"/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I126" s="340"/>
      <c r="AJ126" s="340"/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0"/>
      <c r="AX126" s="340"/>
      <c r="AY126" s="340"/>
      <c r="AZ126" s="340"/>
      <c r="BA126" s="340"/>
      <c r="BB126" s="340"/>
      <c r="BC126" s="340"/>
      <c r="BD126" s="340"/>
      <c r="BE126" s="340"/>
      <c r="BF126" s="340"/>
      <c r="BG126" s="340"/>
      <c r="BH126" s="340"/>
      <c r="BI126" s="340"/>
      <c r="BJ126" s="340"/>
      <c r="BK126" s="340"/>
      <c r="BL126" s="340"/>
      <c r="BM126" s="340"/>
      <c r="BN126" s="340"/>
      <c r="BO126" s="340"/>
      <c r="BP126" s="340"/>
      <c r="BQ126" s="340"/>
      <c r="BR126" s="340"/>
      <c r="BS126" s="340"/>
      <c r="BT126" s="340"/>
      <c r="BU126" s="340"/>
      <c r="BV126" s="340"/>
      <c r="BW126" s="340"/>
      <c r="BX126" s="340"/>
      <c r="BY126" s="340"/>
      <c r="BZ126" s="340"/>
      <c r="CA126" s="340"/>
    </row>
    <row r="127" spans="1:79" ht="15.75" customHeight="1">
      <c r="A127" s="340"/>
      <c r="B127" s="340"/>
      <c r="C127" s="340"/>
      <c r="D127" s="340"/>
      <c r="E127" s="340"/>
      <c r="F127" s="340"/>
      <c r="G127" s="340"/>
      <c r="H127" s="340"/>
      <c r="I127" s="340"/>
      <c r="J127" s="340"/>
      <c r="K127" s="340"/>
      <c r="L127" s="340"/>
      <c r="M127" s="340"/>
      <c r="N127" s="340"/>
      <c r="O127" s="340"/>
      <c r="P127" s="340"/>
      <c r="Q127" s="340"/>
      <c r="R127" s="340"/>
      <c r="S127" s="340"/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I127" s="340"/>
      <c r="AJ127" s="340"/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0"/>
      <c r="AX127" s="340"/>
      <c r="AY127" s="340"/>
      <c r="AZ127" s="340"/>
      <c r="BA127" s="340"/>
      <c r="BB127" s="340"/>
      <c r="BC127" s="340"/>
      <c r="BD127" s="340"/>
      <c r="BE127" s="340"/>
      <c r="BF127" s="340"/>
      <c r="BG127" s="340"/>
      <c r="BH127" s="340"/>
      <c r="BI127" s="340"/>
      <c r="BJ127" s="340"/>
      <c r="BK127" s="340"/>
      <c r="BL127" s="340"/>
      <c r="BM127" s="340"/>
      <c r="BN127" s="340"/>
      <c r="BO127" s="340"/>
      <c r="BP127" s="340"/>
      <c r="BQ127" s="340"/>
      <c r="BR127" s="340"/>
      <c r="BS127" s="340"/>
      <c r="BT127" s="340"/>
      <c r="BU127" s="340"/>
      <c r="BV127" s="340"/>
      <c r="BW127" s="340"/>
      <c r="BX127" s="340"/>
      <c r="BY127" s="340"/>
      <c r="BZ127" s="340"/>
      <c r="CA127" s="340"/>
    </row>
    <row r="128" spans="1:79" ht="15.75" customHeight="1">
      <c r="A128" s="340"/>
      <c r="B128" s="340"/>
      <c r="C128" s="340"/>
      <c r="D128" s="340"/>
      <c r="E128" s="340"/>
      <c r="F128" s="340"/>
      <c r="G128" s="340"/>
      <c r="H128" s="340"/>
      <c r="I128" s="340"/>
      <c r="J128" s="340"/>
      <c r="K128" s="340"/>
      <c r="L128" s="340"/>
      <c r="M128" s="340"/>
      <c r="N128" s="340"/>
      <c r="O128" s="340"/>
      <c r="P128" s="340"/>
      <c r="Q128" s="340"/>
      <c r="R128" s="340"/>
      <c r="S128" s="340"/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I128" s="340"/>
      <c r="AJ128" s="340"/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0"/>
      <c r="AX128" s="340"/>
      <c r="AY128" s="340"/>
      <c r="AZ128" s="340"/>
      <c r="BA128" s="340"/>
      <c r="BB128" s="340"/>
      <c r="BC128" s="340"/>
      <c r="BD128" s="340"/>
      <c r="BE128" s="340"/>
      <c r="BF128" s="340"/>
      <c r="BG128" s="340"/>
      <c r="BH128" s="340"/>
      <c r="BI128" s="340"/>
      <c r="BJ128" s="340"/>
      <c r="BK128" s="340"/>
      <c r="BL128" s="340"/>
      <c r="BM128" s="340"/>
      <c r="BN128" s="340"/>
      <c r="BO128" s="340"/>
      <c r="BP128" s="340"/>
      <c r="BQ128" s="340"/>
      <c r="BR128" s="340"/>
      <c r="BS128" s="340"/>
      <c r="BT128" s="340"/>
      <c r="BU128" s="340"/>
      <c r="BV128" s="340"/>
      <c r="BW128" s="340"/>
      <c r="BX128" s="340"/>
      <c r="BY128" s="340"/>
      <c r="BZ128" s="340"/>
      <c r="CA128" s="340"/>
    </row>
    <row r="129" spans="1:79" ht="15.75" customHeight="1">
      <c r="A129" s="340"/>
      <c r="B129" s="340"/>
      <c r="C129" s="340"/>
      <c r="D129" s="340"/>
      <c r="E129" s="340"/>
      <c r="F129" s="340"/>
      <c r="G129" s="340"/>
      <c r="H129" s="340"/>
      <c r="I129" s="340"/>
      <c r="J129" s="340"/>
      <c r="K129" s="340"/>
      <c r="L129" s="340"/>
      <c r="M129" s="340"/>
      <c r="N129" s="340"/>
      <c r="O129" s="340"/>
      <c r="P129" s="340"/>
      <c r="Q129" s="340"/>
      <c r="R129" s="340"/>
      <c r="S129" s="340"/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I129" s="340"/>
      <c r="AJ129" s="340"/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0"/>
      <c r="AX129" s="340"/>
      <c r="AY129" s="340"/>
      <c r="AZ129" s="340"/>
      <c r="BA129" s="340"/>
      <c r="BB129" s="340"/>
      <c r="BC129" s="340"/>
      <c r="BD129" s="340"/>
      <c r="BE129" s="340"/>
      <c r="BF129" s="340"/>
      <c r="BG129" s="340"/>
      <c r="BH129" s="340"/>
      <c r="BI129" s="340"/>
      <c r="BJ129" s="340"/>
      <c r="BK129" s="340"/>
      <c r="BL129" s="340"/>
      <c r="BM129" s="340"/>
      <c r="BN129" s="340"/>
      <c r="BO129" s="340"/>
      <c r="BP129" s="340"/>
      <c r="BQ129" s="340"/>
      <c r="BR129" s="340"/>
      <c r="BS129" s="340"/>
      <c r="BT129" s="340"/>
      <c r="BU129" s="340"/>
      <c r="BV129" s="340"/>
      <c r="BW129" s="340"/>
      <c r="BX129" s="340"/>
      <c r="BY129" s="340"/>
      <c r="BZ129" s="340"/>
      <c r="CA129" s="340"/>
    </row>
    <row r="130" spans="1:79" ht="15.75" customHeight="1">
      <c r="A130" s="340"/>
      <c r="B130" s="340"/>
      <c r="C130" s="340"/>
      <c r="D130" s="340"/>
      <c r="E130" s="340"/>
      <c r="F130" s="340"/>
      <c r="G130" s="340"/>
      <c r="H130" s="340"/>
      <c r="I130" s="340"/>
      <c r="J130" s="340"/>
      <c r="K130" s="340"/>
      <c r="L130" s="340"/>
      <c r="M130" s="340"/>
      <c r="N130" s="340"/>
      <c r="O130" s="340"/>
      <c r="P130" s="340"/>
      <c r="Q130" s="340"/>
      <c r="R130" s="340"/>
      <c r="S130" s="340"/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I130" s="340"/>
      <c r="AJ130" s="340"/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0"/>
      <c r="AX130" s="340"/>
      <c r="AY130" s="340"/>
      <c r="AZ130" s="340"/>
      <c r="BA130" s="340"/>
      <c r="BB130" s="340"/>
      <c r="BC130" s="340"/>
      <c r="BD130" s="340"/>
      <c r="BE130" s="340"/>
      <c r="BF130" s="340"/>
      <c r="BG130" s="340"/>
      <c r="BH130" s="340"/>
      <c r="BI130" s="340"/>
      <c r="BJ130" s="340"/>
      <c r="BK130" s="340"/>
      <c r="BL130" s="340"/>
      <c r="BM130" s="340"/>
      <c r="BN130" s="340"/>
      <c r="BO130" s="340"/>
      <c r="BP130" s="340"/>
      <c r="BQ130" s="340"/>
      <c r="BR130" s="340"/>
      <c r="BS130" s="340"/>
      <c r="BT130" s="340"/>
      <c r="BU130" s="340"/>
      <c r="BV130" s="340"/>
      <c r="BW130" s="340"/>
      <c r="BX130" s="340"/>
      <c r="BY130" s="340"/>
      <c r="BZ130" s="340"/>
      <c r="CA130" s="340"/>
    </row>
    <row r="131" spans="1:79" ht="15.75" customHeight="1">
      <c r="A131" s="340"/>
      <c r="B131" s="340"/>
      <c r="C131" s="340"/>
      <c r="D131" s="340"/>
      <c r="E131" s="340"/>
      <c r="F131" s="340"/>
      <c r="G131" s="340"/>
      <c r="H131" s="340"/>
      <c r="I131" s="340"/>
      <c r="J131" s="340"/>
      <c r="K131" s="340"/>
      <c r="L131" s="340"/>
      <c r="M131" s="340"/>
      <c r="N131" s="340"/>
      <c r="O131" s="340"/>
      <c r="P131" s="340"/>
      <c r="Q131" s="340"/>
      <c r="R131" s="340"/>
      <c r="S131" s="340"/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I131" s="340"/>
      <c r="AJ131" s="340"/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0"/>
      <c r="AX131" s="340"/>
      <c r="AY131" s="340"/>
      <c r="AZ131" s="340"/>
      <c r="BA131" s="340"/>
      <c r="BB131" s="340"/>
      <c r="BC131" s="340"/>
      <c r="BD131" s="340"/>
      <c r="BE131" s="340"/>
      <c r="BF131" s="340"/>
      <c r="BG131" s="340"/>
      <c r="BH131" s="340"/>
      <c r="BI131" s="340"/>
      <c r="BJ131" s="340"/>
      <c r="BK131" s="340"/>
      <c r="BL131" s="340"/>
      <c r="BM131" s="340"/>
      <c r="BN131" s="340"/>
      <c r="BO131" s="340"/>
      <c r="BP131" s="340"/>
      <c r="BQ131" s="340"/>
      <c r="BR131" s="340"/>
      <c r="BS131" s="340"/>
      <c r="BT131" s="340"/>
      <c r="BU131" s="340"/>
      <c r="BV131" s="340"/>
      <c r="BW131" s="340"/>
      <c r="BX131" s="340"/>
      <c r="BY131" s="340"/>
      <c r="BZ131" s="340"/>
      <c r="CA131" s="340"/>
    </row>
    <row r="132" spans="1:79" ht="15.75" customHeight="1">
      <c r="A132" s="340"/>
      <c r="B132" s="340"/>
      <c r="C132" s="340"/>
      <c r="D132" s="340"/>
      <c r="E132" s="340"/>
      <c r="F132" s="340"/>
      <c r="G132" s="340"/>
      <c r="H132" s="340"/>
      <c r="I132" s="340"/>
      <c r="J132" s="340"/>
      <c r="K132" s="340"/>
      <c r="L132" s="340"/>
      <c r="M132" s="340"/>
      <c r="N132" s="340"/>
      <c r="O132" s="340"/>
      <c r="P132" s="340"/>
      <c r="Q132" s="340"/>
      <c r="R132" s="340"/>
      <c r="S132" s="340"/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I132" s="340"/>
      <c r="AJ132" s="340"/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0"/>
      <c r="AX132" s="340"/>
      <c r="AY132" s="340"/>
      <c r="AZ132" s="340"/>
      <c r="BA132" s="340"/>
      <c r="BB132" s="340"/>
      <c r="BC132" s="340"/>
      <c r="BD132" s="340"/>
      <c r="BE132" s="340"/>
      <c r="BF132" s="340"/>
      <c r="BG132" s="340"/>
      <c r="BH132" s="340"/>
      <c r="BI132" s="340"/>
      <c r="BJ132" s="340"/>
      <c r="BK132" s="340"/>
      <c r="BL132" s="340"/>
      <c r="BM132" s="340"/>
      <c r="BN132" s="340"/>
      <c r="BO132" s="340"/>
      <c r="BP132" s="340"/>
      <c r="BQ132" s="340"/>
      <c r="BR132" s="340"/>
      <c r="BS132" s="340"/>
      <c r="BT132" s="340"/>
      <c r="BU132" s="340"/>
      <c r="BV132" s="340"/>
      <c r="BW132" s="340"/>
      <c r="BX132" s="340"/>
      <c r="BY132" s="340"/>
      <c r="BZ132" s="340"/>
      <c r="CA132" s="340"/>
    </row>
    <row r="133" spans="1:79" ht="15.75" customHeight="1">
      <c r="A133" s="340"/>
      <c r="B133" s="340"/>
      <c r="C133" s="340"/>
      <c r="D133" s="340"/>
      <c r="E133" s="340"/>
      <c r="F133" s="340"/>
      <c r="G133" s="340"/>
      <c r="H133" s="340"/>
      <c r="I133" s="340"/>
      <c r="J133" s="340"/>
      <c r="K133" s="340"/>
      <c r="L133" s="340"/>
      <c r="M133" s="340"/>
      <c r="N133" s="340"/>
      <c r="O133" s="340"/>
      <c r="P133" s="340"/>
      <c r="Q133" s="340"/>
      <c r="R133" s="340"/>
      <c r="S133" s="340"/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I133" s="340"/>
      <c r="AJ133" s="340"/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0"/>
      <c r="AX133" s="340"/>
      <c r="AY133" s="340"/>
      <c r="AZ133" s="340"/>
      <c r="BA133" s="340"/>
      <c r="BB133" s="340"/>
      <c r="BC133" s="340"/>
      <c r="BD133" s="340"/>
      <c r="BE133" s="340"/>
      <c r="BF133" s="340"/>
      <c r="BG133" s="340"/>
      <c r="BH133" s="340"/>
      <c r="BI133" s="340"/>
      <c r="BJ133" s="340"/>
      <c r="BK133" s="340"/>
      <c r="BL133" s="340"/>
      <c r="BM133" s="340"/>
      <c r="BN133" s="340"/>
      <c r="BO133" s="340"/>
      <c r="BP133" s="340"/>
      <c r="BQ133" s="340"/>
      <c r="BR133" s="340"/>
      <c r="BS133" s="340"/>
      <c r="BT133" s="340"/>
      <c r="BU133" s="340"/>
      <c r="BV133" s="340"/>
      <c r="BW133" s="340"/>
      <c r="BX133" s="340"/>
      <c r="BY133" s="340"/>
      <c r="BZ133" s="340"/>
      <c r="CA133" s="340"/>
    </row>
    <row r="134" spans="1:79" ht="15.75" customHeight="1">
      <c r="A134" s="340"/>
      <c r="B134" s="340"/>
      <c r="C134" s="340"/>
      <c r="D134" s="340"/>
      <c r="E134" s="340"/>
      <c r="F134" s="340"/>
      <c r="G134" s="340"/>
      <c r="H134" s="340"/>
      <c r="I134" s="340"/>
      <c r="J134" s="340"/>
      <c r="K134" s="340"/>
      <c r="L134" s="340"/>
      <c r="M134" s="340"/>
      <c r="N134" s="340"/>
      <c r="O134" s="340"/>
      <c r="P134" s="340"/>
      <c r="Q134" s="340"/>
      <c r="R134" s="340"/>
      <c r="S134" s="340"/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I134" s="340"/>
      <c r="AJ134" s="340"/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0"/>
      <c r="AX134" s="340"/>
      <c r="AY134" s="340"/>
      <c r="AZ134" s="340"/>
      <c r="BA134" s="340"/>
      <c r="BB134" s="340"/>
      <c r="BC134" s="340"/>
      <c r="BD134" s="340"/>
      <c r="BE134" s="340"/>
      <c r="BF134" s="340"/>
      <c r="BG134" s="340"/>
      <c r="BH134" s="340"/>
      <c r="BI134" s="340"/>
      <c r="BJ134" s="340"/>
      <c r="BK134" s="340"/>
      <c r="BL134" s="340"/>
      <c r="BM134" s="340"/>
      <c r="BN134" s="340"/>
      <c r="BO134" s="340"/>
      <c r="BP134" s="340"/>
      <c r="BQ134" s="340"/>
      <c r="BR134" s="340"/>
      <c r="BS134" s="340"/>
      <c r="BT134" s="340"/>
      <c r="BU134" s="340"/>
      <c r="BV134" s="340"/>
      <c r="BW134" s="340"/>
      <c r="BX134" s="340"/>
      <c r="BY134" s="340"/>
      <c r="BZ134" s="340"/>
      <c r="CA134" s="340"/>
    </row>
    <row r="135" spans="1:79" ht="15.75" customHeight="1">
      <c r="A135" s="340"/>
      <c r="B135" s="340"/>
      <c r="C135" s="340"/>
      <c r="D135" s="340"/>
      <c r="E135" s="340"/>
      <c r="F135" s="340"/>
      <c r="G135" s="340"/>
      <c r="H135" s="340"/>
      <c r="I135" s="340"/>
      <c r="J135" s="340"/>
      <c r="K135" s="340"/>
      <c r="L135" s="340"/>
      <c r="M135" s="340"/>
      <c r="N135" s="340"/>
      <c r="O135" s="340"/>
      <c r="P135" s="340"/>
      <c r="Q135" s="340"/>
      <c r="R135" s="340"/>
      <c r="S135" s="340"/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I135" s="340"/>
      <c r="AJ135" s="340"/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0"/>
      <c r="AX135" s="340"/>
      <c r="AY135" s="340"/>
      <c r="AZ135" s="340"/>
      <c r="BA135" s="340"/>
      <c r="BB135" s="340"/>
      <c r="BC135" s="340"/>
      <c r="BD135" s="340"/>
      <c r="BE135" s="340"/>
      <c r="BF135" s="340"/>
      <c r="BG135" s="340"/>
      <c r="BH135" s="340"/>
      <c r="BI135" s="340"/>
      <c r="BJ135" s="340"/>
      <c r="BK135" s="340"/>
      <c r="BL135" s="340"/>
      <c r="BM135" s="340"/>
      <c r="BN135" s="340"/>
      <c r="BO135" s="340"/>
      <c r="BP135" s="340"/>
      <c r="BQ135" s="340"/>
      <c r="BR135" s="340"/>
      <c r="BS135" s="340"/>
      <c r="BT135" s="340"/>
      <c r="BU135" s="340"/>
      <c r="BV135" s="340"/>
      <c r="BW135" s="340"/>
      <c r="BX135" s="340"/>
      <c r="BY135" s="340"/>
      <c r="BZ135" s="340"/>
      <c r="CA135" s="340"/>
    </row>
    <row r="136" spans="1:79" ht="15.75" customHeight="1">
      <c r="A136" s="340"/>
      <c r="B136" s="340"/>
      <c r="C136" s="340"/>
      <c r="D136" s="340"/>
      <c r="E136" s="340"/>
      <c r="F136" s="340"/>
      <c r="G136" s="340"/>
      <c r="H136" s="340"/>
      <c r="I136" s="340"/>
      <c r="J136" s="340"/>
      <c r="K136" s="340"/>
      <c r="L136" s="340"/>
      <c r="M136" s="340"/>
      <c r="N136" s="340"/>
      <c r="O136" s="340"/>
      <c r="P136" s="340"/>
      <c r="Q136" s="340"/>
      <c r="R136" s="340"/>
      <c r="S136" s="340"/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I136" s="340"/>
      <c r="AJ136" s="340"/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0"/>
      <c r="AX136" s="340"/>
      <c r="AY136" s="340"/>
      <c r="AZ136" s="340"/>
      <c r="BA136" s="340"/>
      <c r="BB136" s="340"/>
      <c r="BC136" s="340"/>
      <c r="BD136" s="340"/>
      <c r="BE136" s="340"/>
      <c r="BF136" s="340"/>
      <c r="BG136" s="340"/>
      <c r="BH136" s="340"/>
      <c r="BI136" s="340"/>
      <c r="BJ136" s="340"/>
      <c r="BK136" s="340"/>
      <c r="BL136" s="340"/>
      <c r="BM136" s="340"/>
      <c r="BN136" s="340"/>
      <c r="BO136" s="340"/>
      <c r="BP136" s="340"/>
      <c r="BQ136" s="340"/>
      <c r="BR136" s="340"/>
      <c r="BS136" s="340"/>
      <c r="BT136" s="340"/>
      <c r="BU136" s="340"/>
      <c r="BV136" s="340"/>
      <c r="BW136" s="340"/>
      <c r="BX136" s="340"/>
      <c r="BY136" s="340"/>
      <c r="BZ136" s="340"/>
      <c r="CA136" s="340"/>
    </row>
    <row r="137" spans="1:79" ht="15.75" customHeight="1">
      <c r="A137" s="340"/>
      <c r="B137" s="340"/>
      <c r="C137" s="340"/>
      <c r="D137" s="340"/>
      <c r="E137" s="340"/>
      <c r="F137" s="340"/>
      <c r="G137" s="340"/>
      <c r="H137" s="340"/>
      <c r="I137" s="340"/>
      <c r="J137" s="340"/>
      <c r="K137" s="340"/>
      <c r="L137" s="340"/>
      <c r="M137" s="340"/>
      <c r="N137" s="340"/>
      <c r="O137" s="340"/>
      <c r="P137" s="340"/>
      <c r="Q137" s="340"/>
      <c r="R137" s="340"/>
      <c r="S137" s="340"/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I137" s="340"/>
      <c r="AJ137" s="340"/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0"/>
      <c r="AX137" s="340"/>
      <c r="AY137" s="340"/>
      <c r="AZ137" s="340"/>
      <c r="BA137" s="340"/>
      <c r="BB137" s="340"/>
      <c r="BC137" s="340"/>
      <c r="BD137" s="340"/>
      <c r="BE137" s="340"/>
      <c r="BF137" s="340"/>
      <c r="BG137" s="340"/>
      <c r="BH137" s="340"/>
      <c r="BI137" s="340"/>
      <c r="BJ137" s="340"/>
      <c r="BK137" s="340"/>
      <c r="BL137" s="340"/>
      <c r="BM137" s="340"/>
      <c r="BN137" s="340"/>
      <c r="BO137" s="340"/>
      <c r="BP137" s="340"/>
      <c r="BQ137" s="340"/>
      <c r="BR137" s="340"/>
      <c r="BS137" s="340"/>
      <c r="BT137" s="340"/>
      <c r="BU137" s="340"/>
      <c r="BV137" s="340"/>
      <c r="BW137" s="340"/>
      <c r="BX137" s="340"/>
      <c r="BY137" s="340"/>
      <c r="BZ137" s="340"/>
      <c r="CA137" s="340"/>
    </row>
    <row r="138" spans="1:79" ht="15.75" customHeight="1">
      <c r="A138" s="340"/>
      <c r="B138" s="340"/>
      <c r="C138" s="340"/>
      <c r="D138" s="340"/>
      <c r="E138" s="340"/>
      <c r="F138" s="340"/>
      <c r="G138" s="340"/>
      <c r="H138" s="340"/>
      <c r="I138" s="340"/>
      <c r="J138" s="340"/>
      <c r="K138" s="340"/>
      <c r="L138" s="340"/>
      <c r="M138" s="340"/>
      <c r="N138" s="340"/>
      <c r="O138" s="340"/>
      <c r="P138" s="340"/>
      <c r="Q138" s="340"/>
      <c r="R138" s="340"/>
      <c r="S138" s="340"/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I138" s="340"/>
      <c r="AJ138" s="340"/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0"/>
      <c r="AX138" s="340"/>
      <c r="AY138" s="340"/>
      <c r="AZ138" s="340"/>
      <c r="BA138" s="340"/>
      <c r="BB138" s="340"/>
      <c r="BC138" s="340"/>
      <c r="BD138" s="340"/>
      <c r="BE138" s="340"/>
      <c r="BF138" s="340"/>
      <c r="BG138" s="340"/>
      <c r="BH138" s="340"/>
      <c r="BI138" s="340"/>
      <c r="BJ138" s="340"/>
      <c r="BK138" s="340"/>
      <c r="BL138" s="340"/>
      <c r="BM138" s="340"/>
      <c r="BN138" s="340"/>
      <c r="BO138" s="340"/>
      <c r="BP138" s="340"/>
      <c r="BQ138" s="340"/>
      <c r="BR138" s="340"/>
      <c r="BS138" s="340"/>
      <c r="BT138" s="340"/>
      <c r="BU138" s="340"/>
      <c r="BV138" s="340"/>
      <c r="BW138" s="340"/>
      <c r="BX138" s="340"/>
      <c r="BY138" s="340"/>
      <c r="BZ138" s="340"/>
      <c r="CA138" s="340"/>
    </row>
    <row r="139" spans="1:79" ht="15.75" customHeight="1">
      <c r="A139" s="340"/>
      <c r="B139" s="340"/>
      <c r="C139" s="340"/>
      <c r="D139" s="340"/>
      <c r="E139" s="340"/>
      <c r="F139" s="340"/>
      <c r="G139" s="340"/>
      <c r="H139" s="340"/>
      <c r="I139" s="340"/>
      <c r="J139" s="340"/>
      <c r="K139" s="340"/>
      <c r="L139" s="340"/>
      <c r="M139" s="340"/>
      <c r="N139" s="340"/>
      <c r="O139" s="340"/>
      <c r="P139" s="340"/>
      <c r="Q139" s="340"/>
      <c r="R139" s="340"/>
      <c r="S139" s="340"/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I139" s="340"/>
      <c r="AJ139" s="340"/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0"/>
      <c r="AX139" s="340"/>
      <c r="AY139" s="340"/>
      <c r="AZ139" s="340"/>
      <c r="BA139" s="340"/>
      <c r="BB139" s="340"/>
      <c r="BC139" s="340"/>
      <c r="BD139" s="340"/>
      <c r="BE139" s="340"/>
      <c r="BF139" s="340"/>
      <c r="BG139" s="340"/>
      <c r="BH139" s="340"/>
      <c r="BI139" s="340"/>
      <c r="BJ139" s="340"/>
      <c r="BK139" s="340"/>
      <c r="BL139" s="340"/>
      <c r="BM139" s="340"/>
      <c r="BN139" s="340"/>
      <c r="BO139" s="340"/>
      <c r="BP139" s="340"/>
      <c r="BQ139" s="340"/>
      <c r="BR139" s="340"/>
      <c r="BS139" s="340"/>
      <c r="BT139" s="340"/>
      <c r="BU139" s="340"/>
      <c r="BV139" s="340"/>
      <c r="BW139" s="340"/>
      <c r="BX139" s="340"/>
      <c r="BY139" s="340"/>
      <c r="BZ139" s="340"/>
      <c r="CA139" s="340"/>
    </row>
    <row r="140" spans="1:79" ht="15.75" customHeight="1">
      <c r="A140" s="340"/>
      <c r="B140" s="340"/>
      <c r="C140" s="340"/>
      <c r="D140" s="340"/>
      <c r="E140" s="340"/>
      <c r="F140" s="340"/>
      <c r="G140" s="340"/>
      <c r="H140" s="340"/>
      <c r="I140" s="340"/>
      <c r="J140" s="340"/>
      <c r="K140" s="340"/>
      <c r="L140" s="340"/>
      <c r="M140" s="340"/>
      <c r="N140" s="340"/>
      <c r="O140" s="340"/>
      <c r="P140" s="340"/>
      <c r="Q140" s="340"/>
      <c r="R140" s="340"/>
      <c r="S140" s="340"/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I140" s="340"/>
      <c r="AJ140" s="340"/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0"/>
      <c r="AX140" s="340"/>
      <c r="AY140" s="340"/>
      <c r="AZ140" s="340"/>
      <c r="BA140" s="340"/>
      <c r="BB140" s="340"/>
      <c r="BC140" s="340"/>
      <c r="BD140" s="340"/>
      <c r="BE140" s="340"/>
      <c r="BF140" s="340"/>
      <c r="BG140" s="340"/>
      <c r="BH140" s="340"/>
      <c r="BI140" s="340"/>
      <c r="BJ140" s="340"/>
      <c r="BK140" s="340"/>
      <c r="BL140" s="340"/>
      <c r="BM140" s="340"/>
      <c r="BN140" s="340"/>
      <c r="BO140" s="340"/>
      <c r="BP140" s="340"/>
      <c r="BQ140" s="340"/>
      <c r="BR140" s="340"/>
      <c r="BS140" s="340"/>
      <c r="BT140" s="340"/>
      <c r="BU140" s="340"/>
      <c r="BV140" s="340"/>
      <c r="BW140" s="340"/>
      <c r="BX140" s="340"/>
      <c r="BY140" s="340"/>
      <c r="BZ140" s="340"/>
      <c r="CA140" s="340"/>
    </row>
    <row r="141" spans="1:79" ht="15.75" customHeight="1">
      <c r="A141" s="340"/>
      <c r="B141" s="340"/>
      <c r="C141" s="340"/>
      <c r="D141" s="340"/>
      <c r="E141" s="340"/>
      <c r="F141" s="340"/>
      <c r="G141" s="340"/>
      <c r="H141" s="340"/>
      <c r="I141" s="340"/>
      <c r="J141" s="340"/>
      <c r="K141" s="340"/>
      <c r="L141" s="340"/>
      <c r="M141" s="340"/>
      <c r="N141" s="340"/>
      <c r="O141" s="340"/>
      <c r="P141" s="340"/>
      <c r="Q141" s="340"/>
      <c r="R141" s="340"/>
      <c r="S141" s="340"/>
      <c r="T141" s="340"/>
      <c r="U141" s="340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0"/>
      <c r="AI141" s="340"/>
      <c r="AJ141" s="340"/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0"/>
      <c r="AX141" s="340"/>
      <c r="AY141" s="340"/>
      <c r="AZ141" s="340"/>
      <c r="BA141" s="340"/>
      <c r="BB141" s="340"/>
      <c r="BC141" s="340"/>
      <c r="BD141" s="340"/>
      <c r="BE141" s="340"/>
      <c r="BF141" s="340"/>
      <c r="BG141" s="340"/>
      <c r="BH141" s="340"/>
      <c r="BI141" s="340"/>
      <c r="BJ141" s="340"/>
      <c r="BK141" s="340"/>
      <c r="BL141" s="340"/>
      <c r="BM141" s="340"/>
      <c r="BN141" s="340"/>
      <c r="BO141" s="340"/>
      <c r="BP141" s="340"/>
      <c r="BQ141" s="340"/>
      <c r="BR141" s="340"/>
      <c r="BS141" s="340"/>
      <c r="BT141" s="340"/>
      <c r="BU141" s="340"/>
      <c r="BV141" s="340"/>
      <c r="BW141" s="340"/>
      <c r="BX141" s="340"/>
      <c r="BY141" s="340"/>
      <c r="BZ141" s="340"/>
      <c r="CA141" s="340"/>
    </row>
    <row r="142" spans="1:79" ht="15.75" customHeight="1">
      <c r="A142" s="340"/>
      <c r="B142" s="340"/>
      <c r="C142" s="340"/>
      <c r="D142" s="340"/>
      <c r="E142" s="340"/>
      <c r="F142" s="340"/>
      <c r="G142" s="340"/>
      <c r="H142" s="340"/>
      <c r="I142" s="340"/>
      <c r="J142" s="340"/>
      <c r="K142" s="340"/>
      <c r="L142" s="340"/>
      <c r="M142" s="340"/>
      <c r="N142" s="340"/>
      <c r="O142" s="340"/>
      <c r="P142" s="340"/>
      <c r="Q142" s="340"/>
      <c r="R142" s="340"/>
      <c r="S142" s="340"/>
      <c r="T142" s="340"/>
      <c r="U142" s="340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0"/>
      <c r="AI142" s="340"/>
      <c r="AJ142" s="340"/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0"/>
      <c r="AX142" s="340"/>
      <c r="AY142" s="340"/>
      <c r="AZ142" s="340"/>
      <c r="BA142" s="340"/>
      <c r="BB142" s="340"/>
      <c r="BC142" s="340"/>
      <c r="BD142" s="340"/>
      <c r="BE142" s="340"/>
      <c r="BF142" s="340"/>
      <c r="BG142" s="340"/>
      <c r="BH142" s="340"/>
      <c r="BI142" s="340"/>
      <c r="BJ142" s="340"/>
      <c r="BK142" s="340"/>
      <c r="BL142" s="340"/>
      <c r="BM142" s="340"/>
      <c r="BN142" s="340"/>
      <c r="BO142" s="340"/>
      <c r="BP142" s="340"/>
      <c r="BQ142" s="340"/>
      <c r="BR142" s="340"/>
      <c r="BS142" s="340"/>
      <c r="BT142" s="340"/>
      <c r="BU142" s="340"/>
      <c r="BV142" s="340"/>
      <c r="BW142" s="340"/>
      <c r="BX142" s="340"/>
      <c r="BY142" s="340"/>
      <c r="BZ142" s="340"/>
      <c r="CA142" s="340"/>
    </row>
    <row r="143" spans="1:79" ht="15.75" customHeight="1">
      <c r="A143" s="340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40"/>
    </row>
    <row r="144" spans="1:79" ht="15.75" customHeight="1">
      <c r="A144" s="340"/>
      <c r="B144" s="340"/>
      <c r="C144" s="340"/>
      <c r="D144" s="340"/>
      <c r="E144" s="340"/>
      <c r="F144" s="340"/>
      <c r="G144" s="340"/>
      <c r="H144" s="340"/>
      <c r="I144" s="340"/>
      <c r="J144" s="340"/>
      <c r="K144" s="340"/>
      <c r="L144" s="340"/>
      <c r="M144" s="340"/>
      <c r="N144" s="340"/>
      <c r="O144" s="340"/>
      <c r="P144" s="340"/>
      <c r="Q144" s="340"/>
      <c r="R144" s="340"/>
      <c r="S144" s="340"/>
      <c r="T144" s="340"/>
      <c r="U144" s="340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0"/>
      <c r="AI144" s="340"/>
      <c r="AJ144" s="340"/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0"/>
      <c r="AX144" s="340"/>
      <c r="AY144" s="340"/>
      <c r="AZ144" s="340"/>
      <c r="BA144" s="340"/>
      <c r="BB144" s="340"/>
      <c r="BC144" s="340"/>
      <c r="BD144" s="340"/>
      <c r="BE144" s="340"/>
      <c r="BF144" s="340"/>
      <c r="BG144" s="340"/>
      <c r="BH144" s="340"/>
      <c r="BI144" s="340"/>
      <c r="BJ144" s="340"/>
      <c r="BK144" s="340"/>
      <c r="BL144" s="340"/>
      <c r="BM144" s="340"/>
      <c r="BN144" s="340"/>
      <c r="BO144" s="340"/>
      <c r="BP144" s="340"/>
      <c r="BQ144" s="340"/>
      <c r="BR144" s="340"/>
      <c r="BS144" s="340"/>
      <c r="BT144" s="340"/>
      <c r="BU144" s="340"/>
      <c r="BV144" s="340"/>
      <c r="BW144" s="340"/>
      <c r="BX144" s="340"/>
      <c r="BY144" s="340"/>
      <c r="BZ144" s="340"/>
      <c r="CA144" s="340"/>
    </row>
    <row r="145" spans="1:79" ht="15.75" customHeight="1">
      <c r="A145" s="340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40"/>
    </row>
    <row r="146" spans="1:79" ht="15.75" customHeight="1">
      <c r="A146" s="340"/>
      <c r="B146" s="340"/>
      <c r="C146" s="340"/>
      <c r="D146" s="340"/>
      <c r="E146" s="340"/>
      <c r="F146" s="340"/>
      <c r="G146" s="340"/>
      <c r="H146" s="340"/>
      <c r="I146" s="340"/>
      <c r="J146" s="340"/>
      <c r="K146" s="340"/>
      <c r="L146" s="340"/>
      <c r="M146" s="340"/>
      <c r="N146" s="340"/>
      <c r="O146" s="340"/>
      <c r="P146" s="340"/>
      <c r="Q146" s="340"/>
      <c r="R146" s="340"/>
      <c r="S146" s="340"/>
      <c r="T146" s="340"/>
      <c r="U146" s="340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0"/>
      <c r="AI146" s="340"/>
      <c r="AJ146" s="340"/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0"/>
      <c r="AX146" s="340"/>
      <c r="AY146" s="340"/>
      <c r="AZ146" s="340"/>
      <c r="BA146" s="340"/>
      <c r="BB146" s="340"/>
      <c r="BC146" s="340"/>
      <c r="BD146" s="340"/>
      <c r="BE146" s="340"/>
      <c r="BF146" s="340"/>
      <c r="BG146" s="340"/>
      <c r="BH146" s="340"/>
      <c r="BI146" s="340"/>
      <c r="BJ146" s="340"/>
      <c r="BK146" s="340"/>
      <c r="BL146" s="340"/>
      <c r="BM146" s="340"/>
      <c r="BN146" s="340"/>
      <c r="BO146" s="340"/>
      <c r="BP146" s="340"/>
      <c r="BQ146" s="340"/>
      <c r="BR146" s="340"/>
      <c r="BS146" s="340"/>
      <c r="BT146" s="340"/>
      <c r="BU146" s="340"/>
      <c r="BV146" s="340"/>
      <c r="BW146" s="340"/>
      <c r="BX146" s="340"/>
      <c r="BY146" s="340"/>
      <c r="BZ146" s="340"/>
      <c r="CA146" s="340"/>
    </row>
    <row r="147" spans="1:79" ht="15.75" customHeight="1">
      <c r="A147" s="340"/>
      <c r="B147" s="340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0"/>
      <c r="AX147" s="340"/>
      <c r="AY147" s="340"/>
      <c r="AZ147" s="340"/>
      <c r="BA147" s="340"/>
      <c r="BB147" s="340"/>
      <c r="BC147" s="340"/>
      <c r="BD147" s="340"/>
      <c r="BE147" s="340"/>
      <c r="BF147" s="340"/>
      <c r="BG147" s="340"/>
      <c r="BH147" s="340"/>
      <c r="BI147" s="340"/>
      <c r="BJ147" s="340"/>
      <c r="BK147" s="340"/>
      <c r="BL147" s="340"/>
      <c r="BM147" s="340"/>
      <c r="BN147" s="340"/>
      <c r="BO147" s="340"/>
      <c r="BP147" s="340"/>
      <c r="BQ147" s="340"/>
      <c r="BR147" s="340"/>
      <c r="BS147" s="340"/>
      <c r="BT147" s="340"/>
      <c r="BU147" s="340"/>
      <c r="BV147" s="340"/>
      <c r="BW147" s="340"/>
      <c r="BX147" s="340"/>
      <c r="BY147" s="340"/>
      <c r="BZ147" s="340"/>
      <c r="CA147" s="340"/>
    </row>
    <row r="148" spans="1:79" ht="15.75" customHeight="1">
      <c r="A148" s="340"/>
      <c r="B148" s="340"/>
      <c r="C148" s="340"/>
      <c r="D148" s="340"/>
      <c r="E148" s="340"/>
      <c r="F148" s="340"/>
      <c r="G148" s="340"/>
      <c r="H148" s="340"/>
      <c r="I148" s="340"/>
      <c r="J148" s="340"/>
      <c r="K148" s="340"/>
      <c r="L148" s="340"/>
      <c r="M148" s="340"/>
      <c r="N148" s="340"/>
      <c r="O148" s="340"/>
      <c r="P148" s="340"/>
      <c r="Q148" s="340"/>
      <c r="R148" s="340"/>
      <c r="S148" s="340"/>
      <c r="T148" s="340"/>
      <c r="U148" s="340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0"/>
      <c r="AI148" s="340"/>
      <c r="AJ148" s="340"/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0"/>
      <c r="AX148" s="340"/>
      <c r="AY148" s="340"/>
      <c r="AZ148" s="340"/>
      <c r="BA148" s="340"/>
      <c r="BB148" s="340"/>
      <c r="BC148" s="340"/>
      <c r="BD148" s="340"/>
      <c r="BE148" s="340"/>
      <c r="BF148" s="340"/>
      <c r="BG148" s="340"/>
      <c r="BH148" s="340"/>
      <c r="BI148" s="340"/>
      <c r="BJ148" s="340"/>
      <c r="BK148" s="340"/>
      <c r="BL148" s="340"/>
      <c r="BM148" s="340"/>
      <c r="BN148" s="340"/>
      <c r="BO148" s="340"/>
      <c r="BP148" s="340"/>
      <c r="BQ148" s="340"/>
      <c r="BR148" s="340"/>
      <c r="BS148" s="340"/>
      <c r="BT148" s="340"/>
      <c r="BU148" s="340"/>
      <c r="BV148" s="340"/>
      <c r="BW148" s="340"/>
      <c r="BX148" s="340"/>
      <c r="BY148" s="340"/>
      <c r="BZ148" s="340"/>
      <c r="CA148" s="340"/>
    </row>
    <row r="149" spans="1:79" ht="15.75" customHeight="1">
      <c r="A149" s="340"/>
      <c r="B149" s="340"/>
      <c r="C149" s="340"/>
      <c r="D149" s="340"/>
      <c r="E149" s="340"/>
      <c r="F149" s="340"/>
      <c r="G149" s="340"/>
      <c r="H149" s="340"/>
      <c r="I149" s="340"/>
      <c r="J149" s="340"/>
      <c r="K149" s="340"/>
      <c r="L149" s="340"/>
      <c r="M149" s="340"/>
      <c r="N149" s="340"/>
      <c r="O149" s="340"/>
      <c r="P149" s="340"/>
      <c r="Q149" s="340"/>
      <c r="R149" s="340"/>
      <c r="S149" s="340"/>
      <c r="T149" s="340"/>
      <c r="U149" s="340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0"/>
      <c r="AI149" s="340"/>
      <c r="AJ149" s="340"/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0"/>
      <c r="AX149" s="340"/>
      <c r="AY149" s="340"/>
      <c r="AZ149" s="340"/>
      <c r="BA149" s="340"/>
      <c r="BB149" s="340"/>
      <c r="BC149" s="340"/>
      <c r="BD149" s="340"/>
      <c r="BE149" s="340"/>
      <c r="BF149" s="340"/>
      <c r="BG149" s="340"/>
      <c r="BH149" s="340"/>
      <c r="BI149" s="340"/>
      <c r="BJ149" s="340"/>
      <c r="BK149" s="340"/>
      <c r="BL149" s="340"/>
      <c r="BM149" s="340"/>
      <c r="BN149" s="340"/>
      <c r="BO149" s="340"/>
      <c r="BP149" s="340"/>
      <c r="BQ149" s="340"/>
      <c r="BR149" s="340"/>
      <c r="BS149" s="340"/>
      <c r="BT149" s="340"/>
      <c r="BU149" s="340"/>
      <c r="BV149" s="340"/>
      <c r="BW149" s="340"/>
      <c r="BX149" s="340"/>
      <c r="BY149" s="340"/>
      <c r="BZ149" s="340"/>
      <c r="CA149" s="340"/>
    </row>
    <row r="150" spans="1:79" ht="15.75" customHeight="1">
      <c r="A150" s="340"/>
      <c r="B150" s="340"/>
      <c r="C150" s="340"/>
      <c r="D150" s="340"/>
      <c r="E150" s="340"/>
      <c r="F150" s="340"/>
      <c r="G150" s="340"/>
      <c r="H150" s="340"/>
      <c r="I150" s="340"/>
      <c r="J150" s="340"/>
      <c r="K150" s="340"/>
      <c r="L150" s="340"/>
      <c r="M150" s="340"/>
      <c r="N150" s="340"/>
      <c r="O150" s="340"/>
      <c r="P150" s="340"/>
      <c r="Q150" s="340"/>
      <c r="R150" s="340"/>
      <c r="S150" s="340"/>
      <c r="T150" s="340"/>
      <c r="U150" s="340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0"/>
      <c r="AI150" s="340"/>
      <c r="AJ150" s="340"/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0"/>
      <c r="AX150" s="340"/>
      <c r="AY150" s="340"/>
      <c r="AZ150" s="340"/>
      <c r="BA150" s="340"/>
      <c r="BB150" s="340"/>
      <c r="BC150" s="340"/>
      <c r="BD150" s="340"/>
      <c r="BE150" s="340"/>
      <c r="BF150" s="340"/>
      <c r="BG150" s="340"/>
      <c r="BH150" s="340"/>
      <c r="BI150" s="340"/>
      <c r="BJ150" s="340"/>
      <c r="BK150" s="340"/>
      <c r="BL150" s="340"/>
      <c r="BM150" s="340"/>
      <c r="BN150" s="340"/>
      <c r="BO150" s="340"/>
      <c r="BP150" s="340"/>
      <c r="BQ150" s="340"/>
      <c r="BR150" s="340"/>
      <c r="BS150" s="340"/>
      <c r="BT150" s="340"/>
      <c r="BU150" s="340"/>
      <c r="BV150" s="340"/>
      <c r="BW150" s="340"/>
      <c r="BX150" s="340"/>
      <c r="BY150" s="340"/>
      <c r="BZ150" s="340"/>
      <c r="CA150" s="340"/>
    </row>
    <row r="151" spans="1:79" ht="15.75" customHeight="1">
      <c r="A151" s="340"/>
      <c r="B151" s="340"/>
      <c r="C151" s="340"/>
      <c r="D151" s="340"/>
      <c r="E151" s="340"/>
      <c r="F151" s="340"/>
      <c r="G151" s="340"/>
      <c r="H151" s="340"/>
      <c r="I151" s="340"/>
      <c r="J151" s="340"/>
      <c r="K151" s="340"/>
      <c r="L151" s="340"/>
      <c r="M151" s="340"/>
      <c r="N151" s="340"/>
      <c r="O151" s="340"/>
      <c r="P151" s="340"/>
      <c r="Q151" s="340"/>
      <c r="R151" s="340"/>
      <c r="S151" s="340"/>
      <c r="T151" s="340"/>
      <c r="U151" s="340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0"/>
      <c r="AI151" s="340"/>
      <c r="AJ151" s="340"/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0"/>
      <c r="AX151" s="340"/>
      <c r="AY151" s="340"/>
      <c r="AZ151" s="340"/>
      <c r="BA151" s="340"/>
      <c r="BB151" s="340"/>
      <c r="BC151" s="340"/>
      <c r="BD151" s="340"/>
      <c r="BE151" s="340"/>
      <c r="BF151" s="340"/>
      <c r="BG151" s="340"/>
      <c r="BH151" s="340"/>
      <c r="BI151" s="340"/>
      <c r="BJ151" s="340"/>
      <c r="BK151" s="340"/>
      <c r="BL151" s="340"/>
      <c r="BM151" s="340"/>
      <c r="BN151" s="340"/>
      <c r="BO151" s="340"/>
      <c r="BP151" s="340"/>
      <c r="BQ151" s="340"/>
      <c r="BR151" s="340"/>
      <c r="BS151" s="340"/>
      <c r="BT151" s="340"/>
      <c r="BU151" s="340"/>
      <c r="BV151" s="340"/>
      <c r="BW151" s="340"/>
      <c r="BX151" s="340"/>
      <c r="BY151" s="340"/>
      <c r="BZ151" s="340"/>
      <c r="CA151" s="340"/>
    </row>
    <row r="152" spans="1:79" ht="15.75" customHeight="1">
      <c r="A152" s="340"/>
      <c r="B152" s="340"/>
      <c r="C152" s="340"/>
      <c r="D152" s="340"/>
      <c r="E152" s="340"/>
      <c r="F152" s="340"/>
      <c r="G152" s="340"/>
      <c r="H152" s="340"/>
      <c r="I152" s="340"/>
      <c r="J152" s="340"/>
      <c r="K152" s="340"/>
      <c r="L152" s="340"/>
      <c r="M152" s="340"/>
      <c r="N152" s="340"/>
      <c r="O152" s="340"/>
      <c r="P152" s="340"/>
      <c r="Q152" s="340"/>
      <c r="R152" s="340"/>
      <c r="S152" s="340"/>
      <c r="T152" s="340"/>
      <c r="U152" s="340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0"/>
      <c r="AI152" s="340"/>
      <c r="AJ152" s="340"/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0"/>
      <c r="AX152" s="340"/>
      <c r="AY152" s="340"/>
      <c r="AZ152" s="340"/>
      <c r="BA152" s="340"/>
      <c r="BB152" s="340"/>
      <c r="BC152" s="340"/>
      <c r="BD152" s="340"/>
      <c r="BE152" s="340"/>
      <c r="BF152" s="340"/>
      <c r="BG152" s="340"/>
      <c r="BH152" s="340"/>
      <c r="BI152" s="340"/>
      <c r="BJ152" s="340"/>
      <c r="BK152" s="340"/>
      <c r="BL152" s="340"/>
      <c r="BM152" s="340"/>
      <c r="BN152" s="340"/>
      <c r="BO152" s="340"/>
      <c r="BP152" s="340"/>
      <c r="BQ152" s="340"/>
      <c r="BR152" s="340"/>
      <c r="BS152" s="340"/>
      <c r="BT152" s="340"/>
      <c r="BU152" s="340"/>
      <c r="BV152" s="340"/>
      <c r="BW152" s="340"/>
      <c r="BX152" s="340"/>
      <c r="BY152" s="340"/>
      <c r="BZ152" s="340"/>
      <c r="CA152" s="340"/>
    </row>
    <row r="153" spans="1:79" ht="15.75" customHeight="1">
      <c r="A153" s="340"/>
      <c r="B153" s="340"/>
      <c r="C153" s="340"/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  <c r="Q153" s="340"/>
      <c r="R153" s="340"/>
      <c r="S153" s="340"/>
      <c r="T153" s="340"/>
      <c r="U153" s="340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0"/>
      <c r="AI153" s="340"/>
      <c r="AJ153" s="340"/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0"/>
      <c r="AX153" s="340"/>
      <c r="AY153" s="340"/>
      <c r="AZ153" s="340"/>
      <c r="BA153" s="340"/>
      <c r="BB153" s="340"/>
      <c r="BC153" s="340"/>
      <c r="BD153" s="340"/>
      <c r="BE153" s="340"/>
      <c r="BF153" s="340"/>
      <c r="BG153" s="340"/>
      <c r="BH153" s="340"/>
      <c r="BI153" s="340"/>
      <c r="BJ153" s="340"/>
      <c r="BK153" s="340"/>
      <c r="BL153" s="340"/>
      <c r="BM153" s="340"/>
      <c r="BN153" s="340"/>
      <c r="BO153" s="340"/>
      <c r="BP153" s="340"/>
      <c r="BQ153" s="340"/>
      <c r="BR153" s="340"/>
      <c r="BS153" s="340"/>
      <c r="BT153" s="340"/>
      <c r="BU153" s="340"/>
      <c r="BV153" s="340"/>
      <c r="BW153" s="340"/>
      <c r="BX153" s="340"/>
      <c r="BY153" s="340"/>
      <c r="BZ153" s="340"/>
      <c r="CA153" s="340"/>
    </row>
    <row r="154" spans="1:79" ht="15.75" customHeight="1">
      <c r="A154" s="340"/>
      <c r="B154" s="340"/>
      <c r="C154" s="340"/>
      <c r="D154" s="340"/>
      <c r="E154" s="340"/>
      <c r="F154" s="340"/>
      <c r="G154" s="340"/>
      <c r="H154" s="340"/>
      <c r="I154" s="340"/>
      <c r="J154" s="340"/>
      <c r="K154" s="340"/>
      <c r="L154" s="340"/>
      <c r="M154" s="340"/>
      <c r="N154" s="340"/>
      <c r="O154" s="340"/>
      <c r="P154" s="340"/>
      <c r="Q154" s="340"/>
      <c r="R154" s="340"/>
      <c r="S154" s="340"/>
      <c r="T154" s="340"/>
      <c r="U154" s="340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0"/>
      <c r="AI154" s="340"/>
      <c r="AJ154" s="340"/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0"/>
      <c r="AX154" s="340"/>
      <c r="AY154" s="340"/>
      <c r="AZ154" s="340"/>
      <c r="BA154" s="340"/>
      <c r="BB154" s="340"/>
      <c r="BC154" s="340"/>
      <c r="BD154" s="340"/>
      <c r="BE154" s="340"/>
      <c r="BF154" s="340"/>
      <c r="BG154" s="340"/>
      <c r="BH154" s="340"/>
      <c r="BI154" s="340"/>
      <c r="BJ154" s="340"/>
      <c r="BK154" s="340"/>
      <c r="BL154" s="340"/>
      <c r="BM154" s="340"/>
      <c r="BN154" s="340"/>
      <c r="BO154" s="340"/>
      <c r="BP154" s="340"/>
      <c r="BQ154" s="340"/>
      <c r="BR154" s="340"/>
      <c r="BS154" s="340"/>
      <c r="BT154" s="340"/>
      <c r="BU154" s="340"/>
      <c r="BV154" s="340"/>
      <c r="BW154" s="340"/>
      <c r="BX154" s="340"/>
      <c r="BY154" s="340"/>
      <c r="BZ154" s="340"/>
      <c r="CA154" s="340"/>
    </row>
    <row r="155" spans="1:79" ht="15.75" customHeight="1">
      <c r="A155" s="340"/>
      <c r="B155" s="340"/>
      <c r="C155" s="340"/>
      <c r="D155" s="340"/>
      <c r="E155" s="340"/>
      <c r="F155" s="340"/>
      <c r="G155" s="340"/>
      <c r="H155" s="340"/>
      <c r="I155" s="340"/>
      <c r="J155" s="340"/>
      <c r="K155" s="340"/>
      <c r="L155" s="340"/>
      <c r="M155" s="340"/>
      <c r="N155" s="340"/>
      <c r="O155" s="340"/>
      <c r="P155" s="340"/>
      <c r="Q155" s="340"/>
      <c r="R155" s="340"/>
      <c r="S155" s="340"/>
      <c r="T155" s="340"/>
      <c r="U155" s="340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0"/>
      <c r="AI155" s="340"/>
      <c r="AJ155" s="340"/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0"/>
      <c r="AX155" s="340"/>
      <c r="AY155" s="340"/>
      <c r="AZ155" s="340"/>
      <c r="BA155" s="340"/>
      <c r="BB155" s="340"/>
      <c r="BC155" s="340"/>
      <c r="BD155" s="340"/>
      <c r="BE155" s="340"/>
      <c r="BF155" s="340"/>
      <c r="BG155" s="340"/>
      <c r="BH155" s="340"/>
      <c r="BI155" s="340"/>
      <c r="BJ155" s="340"/>
      <c r="BK155" s="340"/>
      <c r="BL155" s="340"/>
      <c r="BM155" s="340"/>
      <c r="BN155" s="340"/>
      <c r="BO155" s="340"/>
      <c r="BP155" s="340"/>
      <c r="BQ155" s="340"/>
      <c r="BR155" s="340"/>
      <c r="BS155" s="340"/>
      <c r="BT155" s="340"/>
      <c r="BU155" s="340"/>
      <c r="BV155" s="340"/>
      <c r="BW155" s="340"/>
      <c r="BX155" s="340"/>
      <c r="BY155" s="340"/>
      <c r="BZ155" s="340"/>
      <c r="CA155" s="340"/>
    </row>
    <row r="156" spans="1:79" ht="15.75" customHeight="1">
      <c r="A156" s="340"/>
      <c r="B156" s="340"/>
      <c r="C156" s="340"/>
      <c r="D156" s="340"/>
      <c r="E156" s="340"/>
      <c r="F156" s="340"/>
      <c r="G156" s="340"/>
      <c r="H156" s="340"/>
      <c r="I156" s="340"/>
      <c r="J156" s="340"/>
      <c r="K156" s="340"/>
      <c r="L156" s="340"/>
      <c r="M156" s="340"/>
      <c r="N156" s="340"/>
      <c r="O156" s="340"/>
      <c r="P156" s="340"/>
      <c r="Q156" s="340"/>
      <c r="R156" s="340"/>
      <c r="S156" s="340"/>
      <c r="T156" s="340"/>
      <c r="U156" s="340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0"/>
      <c r="AI156" s="340"/>
      <c r="AJ156" s="340"/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0"/>
      <c r="AX156" s="340"/>
      <c r="AY156" s="340"/>
      <c r="AZ156" s="340"/>
      <c r="BA156" s="340"/>
      <c r="BB156" s="340"/>
      <c r="BC156" s="340"/>
      <c r="BD156" s="340"/>
      <c r="BE156" s="340"/>
      <c r="BF156" s="340"/>
      <c r="BG156" s="340"/>
      <c r="BH156" s="340"/>
      <c r="BI156" s="340"/>
      <c r="BJ156" s="340"/>
      <c r="BK156" s="340"/>
      <c r="BL156" s="340"/>
      <c r="BM156" s="340"/>
      <c r="BN156" s="340"/>
      <c r="BO156" s="340"/>
      <c r="BP156" s="340"/>
      <c r="BQ156" s="340"/>
      <c r="BR156" s="340"/>
      <c r="BS156" s="340"/>
      <c r="BT156" s="340"/>
      <c r="BU156" s="340"/>
      <c r="BV156" s="340"/>
      <c r="BW156" s="340"/>
      <c r="BX156" s="340"/>
      <c r="BY156" s="340"/>
      <c r="BZ156" s="340"/>
      <c r="CA156" s="340"/>
    </row>
    <row r="157" spans="1:79" ht="15.75" customHeight="1">
      <c r="A157" s="340"/>
      <c r="B157" s="340"/>
      <c r="C157" s="340"/>
      <c r="D157" s="340"/>
      <c r="E157" s="340"/>
      <c r="F157" s="340"/>
      <c r="G157" s="340"/>
      <c r="H157" s="340"/>
      <c r="I157" s="340"/>
      <c r="J157" s="340"/>
      <c r="K157" s="340"/>
      <c r="L157" s="340"/>
      <c r="M157" s="340"/>
      <c r="N157" s="340"/>
      <c r="O157" s="340"/>
      <c r="P157" s="340"/>
      <c r="Q157" s="340"/>
      <c r="R157" s="340"/>
      <c r="S157" s="340"/>
      <c r="T157" s="340"/>
      <c r="U157" s="340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0"/>
      <c r="AI157" s="340"/>
      <c r="AJ157" s="340"/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0"/>
      <c r="AX157" s="340"/>
      <c r="AY157" s="340"/>
      <c r="AZ157" s="340"/>
      <c r="BA157" s="340"/>
      <c r="BB157" s="340"/>
      <c r="BC157" s="340"/>
      <c r="BD157" s="340"/>
      <c r="BE157" s="340"/>
      <c r="BF157" s="340"/>
      <c r="BG157" s="340"/>
      <c r="BH157" s="340"/>
      <c r="BI157" s="340"/>
      <c r="BJ157" s="340"/>
      <c r="BK157" s="340"/>
      <c r="BL157" s="340"/>
      <c r="BM157" s="340"/>
      <c r="BN157" s="340"/>
      <c r="BO157" s="340"/>
      <c r="BP157" s="340"/>
      <c r="BQ157" s="340"/>
      <c r="BR157" s="340"/>
      <c r="BS157" s="340"/>
      <c r="BT157" s="340"/>
      <c r="BU157" s="340"/>
      <c r="BV157" s="340"/>
      <c r="BW157" s="340"/>
      <c r="BX157" s="340"/>
      <c r="BY157" s="340"/>
      <c r="BZ157" s="340"/>
      <c r="CA157" s="340"/>
    </row>
    <row r="158" spans="1:79" ht="15.75" customHeight="1">
      <c r="A158" s="340"/>
      <c r="B158" s="340"/>
      <c r="C158" s="340"/>
      <c r="D158" s="340"/>
      <c r="E158" s="340"/>
      <c r="F158" s="340"/>
      <c r="G158" s="340"/>
      <c r="H158" s="340"/>
      <c r="I158" s="340"/>
      <c r="J158" s="340"/>
      <c r="K158" s="340"/>
      <c r="L158" s="340"/>
      <c r="M158" s="340"/>
      <c r="N158" s="340"/>
      <c r="O158" s="340"/>
      <c r="P158" s="340"/>
      <c r="Q158" s="340"/>
      <c r="R158" s="340"/>
      <c r="S158" s="340"/>
      <c r="T158" s="340"/>
      <c r="U158" s="340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0"/>
      <c r="AI158" s="340"/>
      <c r="AJ158" s="340"/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0"/>
      <c r="AX158" s="340"/>
      <c r="AY158" s="340"/>
      <c r="AZ158" s="340"/>
      <c r="BA158" s="340"/>
      <c r="BB158" s="340"/>
      <c r="BC158" s="340"/>
      <c r="BD158" s="340"/>
      <c r="BE158" s="340"/>
      <c r="BF158" s="340"/>
      <c r="BG158" s="340"/>
      <c r="BH158" s="340"/>
      <c r="BI158" s="340"/>
      <c r="BJ158" s="340"/>
      <c r="BK158" s="340"/>
      <c r="BL158" s="340"/>
      <c r="BM158" s="340"/>
      <c r="BN158" s="340"/>
      <c r="BO158" s="340"/>
      <c r="BP158" s="340"/>
      <c r="BQ158" s="340"/>
      <c r="BR158" s="340"/>
      <c r="BS158" s="340"/>
      <c r="BT158" s="340"/>
      <c r="BU158" s="340"/>
      <c r="BV158" s="340"/>
      <c r="BW158" s="340"/>
      <c r="BX158" s="340"/>
      <c r="BY158" s="340"/>
      <c r="BZ158" s="340"/>
      <c r="CA158" s="340"/>
    </row>
    <row r="159" spans="1:79" ht="15.75" customHeight="1">
      <c r="A159" s="340"/>
      <c r="B159" s="340"/>
      <c r="C159" s="340"/>
      <c r="D159" s="340"/>
      <c r="E159" s="340"/>
      <c r="F159" s="340"/>
      <c r="G159" s="340"/>
      <c r="H159" s="340"/>
      <c r="I159" s="340"/>
      <c r="J159" s="340"/>
      <c r="K159" s="340"/>
      <c r="L159" s="340"/>
      <c r="M159" s="340"/>
      <c r="N159" s="340"/>
      <c r="O159" s="340"/>
      <c r="P159" s="340"/>
      <c r="Q159" s="340"/>
      <c r="R159" s="340"/>
      <c r="S159" s="340"/>
      <c r="T159" s="340"/>
      <c r="U159" s="340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0"/>
      <c r="AI159" s="340"/>
      <c r="AJ159" s="340"/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0"/>
      <c r="AX159" s="340"/>
      <c r="AY159" s="340"/>
      <c r="AZ159" s="340"/>
      <c r="BA159" s="340"/>
      <c r="BB159" s="340"/>
      <c r="BC159" s="340"/>
      <c r="BD159" s="340"/>
      <c r="BE159" s="340"/>
      <c r="BF159" s="340"/>
      <c r="BG159" s="340"/>
      <c r="BH159" s="340"/>
      <c r="BI159" s="340"/>
      <c r="BJ159" s="340"/>
      <c r="BK159" s="340"/>
      <c r="BL159" s="340"/>
      <c r="BM159" s="340"/>
      <c r="BN159" s="340"/>
      <c r="BO159" s="340"/>
      <c r="BP159" s="340"/>
      <c r="BQ159" s="340"/>
      <c r="BR159" s="340"/>
      <c r="BS159" s="340"/>
      <c r="BT159" s="340"/>
      <c r="BU159" s="340"/>
      <c r="BV159" s="340"/>
      <c r="BW159" s="340"/>
      <c r="BX159" s="340"/>
      <c r="BY159" s="340"/>
      <c r="BZ159" s="340"/>
      <c r="CA159" s="340"/>
    </row>
    <row r="160" spans="1:79" ht="15.75" customHeight="1">
      <c r="A160" s="340"/>
      <c r="B160" s="340"/>
      <c r="C160" s="340"/>
      <c r="D160" s="340"/>
      <c r="E160" s="340"/>
      <c r="F160" s="340"/>
      <c r="G160" s="340"/>
      <c r="H160" s="340"/>
      <c r="I160" s="340"/>
      <c r="J160" s="340"/>
      <c r="K160" s="340"/>
      <c r="L160" s="340"/>
      <c r="M160" s="340"/>
      <c r="N160" s="340"/>
      <c r="O160" s="340"/>
      <c r="P160" s="340"/>
      <c r="Q160" s="340"/>
      <c r="R160" s="340"/>
      <c r="S160" s="340"/>
      <c r="T160" s="340"/>
      <c r="U160" s="340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0"/>
      <c r="AI160" s="340"/>
      <c r="AJ160" s="340"/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0"/>
      <c r="AX160" s="340"/>
      <c r="AY160" s="340"/>
      <c r="AZ160" s="340"/>
      <c r="BA160" s="340"/>
      <c r="BB160" s="340"/>
      <c r="BC160" s="340"/>
      <c r="BD160" s="340"/>
      <c r="BE160" s="340"/>
      <c r="BF160" s="340"/>
      <c r="BG160" s="340"/>
      <c r="BH160" s="340"/>
      <c r="BI160" s="340"/>
      <c r="BJ160" s="340"/>
      <c r="BK160" s="340"/>
      <c r="BL160" s="340"/>
      <c r="BM160" s="340"/>
      <c r="BN160" s="340"/>
      <c r="BO160" s="340"/>
      <c r="BP160" s="340"/>
      <c r="BQ160" s="340"/>
      <c r="BR160" s="340"/>
      <c r="BS160" s="340"/>
      <c r="BT160" s="340"/>
      <c r="BU160" s="340"/>
      <c r="BV160" s="340"/>
      <c r="BW160" s="340"/>
      <c r="BX160" s="340"/>
      <c r="BY160" s="340"/>
      <c r="BZ160" s="340"/>
      <c r="CA160" s="340"/>
    </row>
    <row r="161" spans="1:79" ht="15.75" customHeight="1">
      <c r="A161" s="340"/>
      <c r="B161" s="340"/>
      <c r="C161" s="340"/>
      <c r="D161" s="340"/>
      <c r="E161" s="340"/>
      <c r="F161" s="340"/>
      <c r="G161" s="340"/>
      <c r="H161" s="340"/>
      <c r="I161" s="340"/>
      <c r="J161" s="340"/>
      <c r="K161" s="340"/>
      <c r="L161" s="340"/>
      <c r="M161" s="340"/>
      <c r="N161" s="340"/>
      <c r="O161" s="340"/>
      <c r="P161" s="340"/>
      <c r="Q161" s="340"/>
      <c r="R161" s="340"/>
      <c r="S161" s="340"/>
      <c r="T161" s="340"/>
      <c r="U161" s="340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0"/>
      <c r="AI161" s="340"/>
      <c r="AJ161" s="340"/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0"/>
      <c r="AX161" s="340"/>
      <c r="AY161" s="340"/>
      <c r="AZ161" s="340"/>
      <c r="BA161" s="340"/>
      <c r="BB161" s="340"/>
      <c r="BC161" s="340"/>
      <c r="BD161" s="340"/>
      <c r="BE161" s="340"/>
      <c r="BF161" s="340"/>
      <c r="BG161" s="340"/>
      <c r="BH161" s="340"/>
      <c r="BI161" s="340"/>
      <c r="BJ161" s="340"/>
      <c r="BK161" s="340"/>
      <c r="BL161" s="340"/>
      <c r="BM161" s="340"/>
      <c r="BN161" s="340"/>
      <c r="BO161" s="340"/>
      <c r="BP161" s="340"/>
      <c r="BQ161" s="340"/>
      <c r="BR161" s="340"/>
      <c r="BS161" s="340"/>
      <c r="BT161" s="340"/>
      <c r="BU161" s="340"/>
      <c r="BV161" s="340"/>
      <c r="BW161" s="340"/>
      <c r="BX161" s="340"/>
      <c r="BY161" s="340"/>
      <c r="BZ161" s="340"/>
      <c r="CA161" s="340"/>
    </row>
    <row r="162" spans="1:79" ht="15.75" customHeight="1">
      <c r="A162" s="340"/>
      <c r="B162" s="340"/>
      <c r="C162" s="340"/>
      <c r="D162" s="340"/>
      <c r="E162" s="340"/>
      <c r="F162" s="340"/>
      <c r="G162" s="340"/>
      <c r="H162" s="340"/>
      <c r="I162" s="340"/>
      <c r="J162" s="340"/>
      <c r="K162" s="340"/>
      <c r="L162" s="340"/>
      <c r="M162" s="340"/>
      <c r="N162" s="340"/>
      <c r="O162" s="340"/>
      <c r="P162" s="340"/>
      <c r="Q162" s="340"/>
      <c r="R162" s="340"/>
      <c r="S162" s="340"/>
      <c r="T162" s="340"/>
      <c r="U162" s="340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0"/>
      <c r="AI162" s="340"/>
      <c r="AJ162" s="340"/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0"/>
      <c r="AX162" s="340"/>
      <c r="AY162" s="340"/>
      <c r="AZ162" s="340"/>
      <c r="BA162" s="340"/>
      <c r="BB162" s="340"/>
      <c r="BC162" s="340"/>
      <c r="BD162" s="340"/>
      <c r="BE162" s="340"/>
      <c r="BF162" s="340"/>
      <c r="BG162" s="340"/>
      <c r="BH162" s="340"/>
      <c r="BI162" s="340"/>
      <c r="BJ162" s="340"/>
      <c r="BK162" s="340"/>
      <c r="BL162" s="340"/>
      <c r="BM162" s="340"/>
      <c r="BN162" s="340"/>
      <c r="BO162" s="340"/>
      <c r="BP162" s="340"/>
      <c r="BQ162" s="340"/>
      <c r="BR162" s="340"/>
      <c r="BS162" s="340"/>
      <c r="BT162" s="340"/>
      <c r="BU162" s="340"/>
      <c r="BV162" s="340"/>
      <c r="BW162" s="340"/>
      <c r="BX162" s="340"/>
      <c r="BY162" s="340"/>
      <c r="BZ162" s="340"/>
      <c r="CA162" s="340"/>
    </row>
    <row r="163" spans="1:79" ht="15.75" customHeight="1">
      <c r="A163" s="340"/>
      <c r="B163" s="340"/>
      <c r="C163" s="340"/>
      <c r="D163" s="340"/>
      <c r="E163" s="340"/>
      <c r="F163" s="340"/>
      <c r="G163" s="340"/>
      <c r="H163" s="340"/>
      <c r="I163" s="340"/>
      <c r="J163" s="340"/>
      <c r="K163" s="340"/>
      <c r="L163" s="340"/>
      <c r="M163" s="340"/>
      <c r="N163" s="340"/>
      <c r="O163" s="340"/>
      <c r="P163" s="340"/>
      <c r="Q163" s="340"/>
      <c r="R163" s="340"/>
      <c r="S163" s="340"/>
      <c r="T163" s="340"/>
      <c r="U163" s="340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0"/>
      <c r="AI163" s="340"/>
      <c r="AJ163" s="340"/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0"/>
      <c r="AX163" s="340"/>
      <c r="AY163" s="340"/>
      <c r="AZ163" s="340"/>
      <c r="BA163" s="340"/>
      <c r="BB163" s="340"/>
      <c r="BC163" s="340"/>
      <c r="BD163" s="340"/>
      <c r="BE163" s="340"/>
      <c r="BF163" s="340"/>
      <c r="BG163" s="340"/>
      <c r="BH163" s="340"/>
      <c r="BI163" s="340"/>
      <c r="BJ163" s="340"/>
      <c r="BK163" s="340"/>
      <c r="BL163" s="340"/>
      <c r="BM163" s="340"/>
      <c r="BN163" s="340"/>
      <c r="BO163" s="340"/>
      <c r="BP163" s="340"/>
      <c r="BQ163" s="340"/>
      <c r="BR163" s="340"/>
      <c r="BS163" s="340"/>
      <c r="BT163" s="340"/>
      <c r="BU163" s="340"/>
      <c r="BV163" s="340"/>
      <c r="BW163" s="340"/>
      <c r="BX163" s="340"/>
      <c r="BY163" s="340"/>
      <c r="BZ163" s="340"/>
      <c r="CA163" s="340"/>
    </row>
    <row r="164" spans="1:79" ht="15.75" customHeight="1">
      <c r="A164" s="340"/>
      <c r="B164" s="340"/>
      <c r="C164" s="340"/>
      <c r="D164" s="340"/>
      <c r="E164" s="340"/>
      <c r="F164" s="340"/>
      <c r="G164" s="340"/>
      <c r="H164" s="340"/>
      <c r="I164" s="340"/>
      <c r="J164" s="340"/>
      <c r="K164" s="340"/>
      <c r="L164" s="340"/>
      <c r="M164" s="340"/>
      <c r="N164" s="340"/>
      <c r="O164" s="340"/>
      <c r="P164" s="340"/>
      <c r="Q164" s="340"/>
      <c r="R164" s="340"/>
      <c r="S164" s="340"/>
      <c r="T164" s="340"/>
      <c r="U164" s="340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0"/>
      <c r="AI164" s="340"/>
      <c r="AJ164" s="340"/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0"/>
      <c r="AX164" s="340"/>
      <c r="AY164" s="340"/>
      <c r="AZ164" s="340"/>
      <c r="BA164" s="340"/>
      <c r="BB164" s="340"/>
      <c r="BC164" s="340"/>
      <c r="BD164" s="340"/>
      <c r="BE164" s="340"/>
      <c r="BF164" s="340"/>
      <c r="BG164" s="340"/>
      <c r="BH164" s="340"/>
      <c r="BI164" s="340"/>
      <c r="BJ164" s="340"/>
      <c r="BK164" s="340"/>
      <c r="BL164" s="340"/>
      <c r="BM164" s="340"/>
      <c r="BN164" s="340"/>
      <c r="BO164" s="340"/>
      <c r="BP164" s="340"/>
      <c r="BQ164" s="340"/>
      <c r="BR164" s="340"/>
      <c r="BS164" s="340"/>
      <c r="BT164" s="340"/>
      <c r="BU164" s="340"/>
      <c r="BV164" s="340"/>
      <c r="BW164" s="340"/>
      <c r="BX164" s="340"/>
      <c r="BY164" s="340"/>
      <c r="BZ164" s="340"/>
      <c r="CA164" s="340"/>
    </row>
    <row r="165" spans="1:79" ht="15.75" customHeight="1">
      <c r="A165" s="340"/>
      <c r="B165" s="340"/>
      <c r="C165" s="340"/>
      <c r="D165" s="340"/>
      <c r="E165" s="340"/>
      <c r="F165" s="340"/>
      <c r="G165" s="340"/>
      <c r="H165" s="340"/>
      <c r="I165" s="340"/>
      <c r="J165" s="340"/>
      <c r="K165" s="340"/>
      <c r="L165" s="340"/>
      <c r="M165" s="340"/>
      <c r="N165" s="340"/>
      <c r="O165" s="340"/>
      <c r="P165" s="340"/>
      <c r="Q165" s="340"/>
      <c r="R165" s="340"/>
      <c r="S165" s="340"/>
      <c r="T165" s="340"/>
      <c r="U165" s="340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0"/>
      <c r="AI165" s="340"/>
      <c r="AJ165" s="340"/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0"/>
      <c r="AX165" s="340"/>
      <c r="AY165" s="340"/>
      <c r="AZ165" s="340"/>
      <c r="BA165" s="340"/>
      <c r="BB165" s="340"/>
      <c r="BC165" s="340"/>
      <c r="BD165" s="340"/>
      <c r="BE165" s="340"/>
      <c r="BF165" s="340"/>
      <c r="BG165" s="340"/>
      <c r="BH165" s="340"/>
      <c r="BI165" s="340"/>
      <c r="BJ165" s="340"/>
      <c r="BK165" s="340"/>
      <c r="BL165" s="340"/>
      <c r="BM165" s="340"/>
      <c r="BN165" s="340"/>
      <c r="BO165" s="340"/>
      <c r="BP165" s="340"/>
      <c r="BQ165" s="340"/>
      <c r="BR165" s="340"/>
      <c r="BS165" s="340"/>
      <c r="BT165" s="340"/>
      <c r="BU165" s="340"/>
      <c r="BV165" s="340"/>
      <c r="BW165" s="340"/>
      <c r="BX165" s="340"/>
      <c r="BY165" s="340"/>
      <c r="BZ165" s="340"/>
      <c r="CA165" s="340"/>
    </row>
    <row r="166" spans="1:79" ht="15.75" customHeight="1">
      <c r="A166" s="340"/>
      <c r="B166" s="340"/>
      <c r="C166" s="340"/>
      <c r="D166" s="340"/>
      <c r="E166" s="340"/>
      <c r="F166" s="340"/>
      <c r="G166" s="340"/>
      <c r="H166" s="340"/>
      <c r="I166" s="340"/>
      <c r="J166" s="340"/>
      <c r="K166" s="340"/>
      <c r="L166" s="340"/>
      <c r="M166" s="340"/>
      <c r="N166" s="340"/>
      <c r="O166" s="340"/>
      <c r="P166" s="340"/>
      <c r="Q166" s="340"/>
      <c r="R166" s="340"/>
      <c r="S166" s="340"/>
      <c r="T166" s="340"/>
      <c r="U166" s="340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0"/>
      <c r="AI166" s="340"/>
      <c r="AJ166" s="340"/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0"/>
      <c r="AX166" s="340"/>
      <c r="AY166" s="340"/>
      <c r="AZ166" s="340"/>
      <c r="BA166" s="340"/>
      <c r="BB166" s="340"/>
      <c r="BC166" s="340"/>
      <c r="BD166" s="340"/>
      <c r="BE166" s="340"/>
      <c r="BF166" s="340"/>
      <c r="BG166" s="340"/>
      <c r="BH166" s="340"/>
      <c r="BI166" s="340"/>
      <c r="BJ166" s="340"/>
      <c r="BK166" s="340"/>
      <c r="BL166" s="340"/>
      <c r="BM166" s="340"/>
      <c r="BN166" s="340"/>
      <c r="BO166" s="340"/>
      <c r="BP166" s="340"/>
      <c r="BQ166" s="340"/>
      <c r="BR166" s="340"/>
      <c r="BS166" s="340"/>
      <c r="BT166" s="340"/>
      <c r="BU166" s="340"/>
      <c r="BV166" s="340"/>
      <c r="BW166" s="340"/>
      <c r="BX166" s="340"/>
      <c r="BY166" s="340"/>
      <c r="BZ166" s="340"/>
      <c r="CA166" s="340"/>
    </row>
    <row r="167" spans="1:79" ht="15.75" customHeight="1">
      <c r="A167" s="340"/>
      <c r="B167" s="340"/>
      <c r="C167" s="340"/>
      <c r="D167" s="340"/>
      <c r="E167" s="340"/>
      <c r="F167" s="340"/>
      <c r="G167" s="340"/>
      <c r="H167" s="340"/>
      <c r="I167" s="340"/>
      <c r="J167" s="340"/>
      <c r="K167" s="340"/>
      <c r="L167" s="340"/>
      <c r="M167" s="340"/>
      <c r="N167" s="340"/>
      <c r="O167" s="340"/>
      <c r="P167" s="340"/>
      <c r="Q167" s="340"/>
      <c r="R167" s="340"/>
      <c r="S167" s="340"/>
      <c r="T167" s="340"/>
      <c r="U167" s="340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0"/>
      <c r="AI167" s="340"/>
      <c r="AJ167" s="340"/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0"/>
      <c r="AX167" s="340"/>
      <c r="AY167" s="340"/>
      <c r="AZ167" s="340"/>
      <c r="BA167" s="340"/>
      <c r="BB167" s="340"/>
      <c r="BC167" s="340"/>
      <c r="BD167" s="340"/>
      <c r="BE167" s="340"/>
      <c r="BF167" s="340"/>
      <c r="BG167" s="340"/>
      <c r="BH167" s="340"/>
      <c r="BI167" s="340"/>
      <c r="BJ167" s="340"/>
      <c r="BK167" s="340"/>
      <c r="BL167" s="340"/>
      <c r="BM167" s="340"/>
      <c r="BN167" s="340"/>
      <c r="BO167" s="340"/>
      <c r="BP167" s="340"/>
      <c r="BQ167" s="340"/>
      <c r="BR167" s="340"/>
      <c r="BS167" s="340"/>
      <c r="BT167" s="340"/>
      <c r="BU167" s="340"/>
      <c r="BV167" s="340"/>
      <c r="BW167" s="340"/>
      <c r="BX167" s="340"/>
      <c r="BY167" s="340"/>
      <c r="BZ167" s="340"/>
      <c r="CA167" s="340"/>
    </row>
    <row r="168" spans="1:79" ht="15.75" customHeight="1">
      <c r="A168" s="340"/>
      <c r="B168" s="340"/>
      <c r="C168" s="340"/>
      <c r="D168" s="340"/>
      <c r="E168" s="340"/>
      <c r="F168" s="340"/>
      <c r="G168" s="340"/>
      <c r="H168" s="340"/>
      <c r="I168" s="340"/>
      <c r="J168" s="340"/>
      <c r="K168" s="340"/>
      <c r="L168" s="340"/>
      <c r="M168" s="340"/>
      <c r="N168" s="340"/>
      <c r="O168" s="340"/>
      <c r="P168" s="340"/>
      <c r="Q168" s="340"/>
      <c r="R168" s="340"/>
      <c r="S168" s="340"/>
      <c r="T168" s="340"/>
      <c r="U168" s="340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0"/>
      <c r="AI168" s="340"/>
      <c r="AJ168" s="340"/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0"/>
      <c r="AX168" s="340"/>
      <c r="AY168" s="340"/>
      <c r="AZ168" s="340"/>
      <c r="BA168" s="340"/>
      <c r="BB168" s="340"/>
      <c r="BC168" s="340"/>
      <c r="BD168" s="340"/>
      <c r="BE168" s="340"/>
      <c r="BF168" s="340"/>
      <c r="BG168" s="340"/>
      <c r="BH168" s="340"/>
      <c r="BI168" s="340"/>
      <c r="BJ168" s="340"/>
      <c r="BK168" s="340"/>
      <c r="BL168" s="340"/>
      <c r="BM168" s="340"/>
      <c r="BN168" s="340"/>
      <c r="BO168" s="340"/>
      <c r="BP168" s="340"/>
      <c r="BQ168" s="340"/>
      <c r="BR168" s="340"/>
      <c r="BS168" s="340"/>
      <c r="BT168" s="340"/>
      <c r="BU168" s="340"/>
      <c r="BV168" s="340"/>
      <c r="BW168" s="340"/>
      <c r="BX168" s="340"/>
      <c r="BY168" s="340"/>
      <c r="BZ168" s="340"/>
      <c r="CA168" s="340"/>
    </row>
    <row r="169" spans="1:79" ht="15.75" customHeight="1">
      <c r="A169" s="340"/>
      <c r="B169" s="340"/>
      <c r="C169" s="340"/>
      <c r="D169" s="340"/>
      <c r="E169" s="340"/>
      <c r="F169" s="340"/>
      <c r="G169" s="340"/>
      <c r="H169" s="340"/>
      <c r="I169" s="340"/>
      <c r="J169" s="340"/>
      <c r="K169" s="340"/>
      <c r="L169" s="340"/>
      <c r="M169" s="340"/>
      <c r="N169" s="340"/>
      <c r="O169" s="340"/>
      <c r="P169" s="340"/>
      <c r="Q169" s="340"/>
      <c r="R169" s="340"/>
      <c r="S169" s="340"/>
      <c r="T169" s="340"/>
      <c r="U169" s="340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0"/>
      <c r="AI169" s="340"/>
      <c r="AJ169" s="340"/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0"/>
      <c r="AX169" s="340"/>
      <c r="AY169" s="340"/>
      <c r="AZ169" s="340"/>
      <c r="BA169" s="340"/>
      <c r="BB169" s="340"/>
      <c r="BC169" s="340"/>
      <c r="BD169" s="340"/>
      <c r="BE169" s="340"/>
      <c r="BF169" s="340"/>
      <c r="BG169" s="340"/>
      <c r="BH169" s="340"/>
      <c r="BI169" s="340"/>
      <c r="BJ169" s="340"/>
      <c r="BK169" s="340"/>
      <c r="BL169" s="340"/>
      <c r="BM169" s="340"/>
      <c r="BN169" s="340"/>
      <c r="BO169" s="340"/>
      <c r="BP169" s="340"/>
      <c r="BQ169" s="340"/>
      <c r="BR169" s="340"/>
      <c r="BS169" s="340"/>
      <c r="BT169" s="340"/>
      <c r="BU169" s="340"/>
      <c r="BV169" s="340"/>
      <c r="BW169" s="340"/>
      <c r="BX169" s="340"/>
      <c r="BY169" s="340"/>
      <c r="BZ169" s="340"/>
      <c r="CA169" s="340"/>
    </row>
    <row r="170" spans="1:79" ht="15.75" customHeight="1">
      <c r="A170" s="340"/>
      <c r="B170" s="340"/>
      <c r="C170" s="340"/>
      <c r="D170" s="340"/>
      <c r="E170" s="340"/>
      <c r="F170" s="340"/>
      <c r="G170" s="340"/>
      <c r="H170" s="340"/>
      <c r="I170" s="340"/>
      <c r="J170" s="340"/>
      <c r="K170" s="340"/>
      <c r="L170" s="340"/>
      <c r="M170" s="340"/>
      <c r="N170" s="340"/>
      <c r="O170" s="340"/>
      <c r="P170" s="340"/>
      <c r="Q170" s="340"/>
      <c r="R170" s="340"/>
      <c r="S170" s="340"/>
      <c r="T170" s="340"/>
      <c r="U170" s="340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0"/>
      <c r="AI170" s="340"/>
      <c r="AJ170" s="340"/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0"/>
      <c r="AX170" s="340"/>
      <c r="AY170" s="340"/>
      <c r="AZ170" s="340"/>
      <c r="BA170" s="340"/>
      <c r="BB170" s="340"/>
      <c r="BC170" s="340"/>
      <c r="BD170" s="340"/>
      <c r="BE170" s="340"/>
      <c r="BF170" s="340"/>
      <c r="BG170" s="340"/>
      <c r="BH170" s="340"/>
      <c r="BI170" s="340"/>
      <c r="BJ170" s="340"/>
      <c r="BK170" s="340"/>
      <c r="BL170" s="340"/>
      <c r="BM170" s="340"/>
      <c r="BN170" s="340"/>
      <c r="BO170" s="340"/>
      <c r="BP170" s="340"/>
      <c r="BQ170" s="340"/>
      <c r="BR170" s="340"/>
      <c r="BS170" s="340"/>
      <c r="BT170" s="340"/>
      <c r="BU170" s="340"/>
      <c r="BV170" s="340"/>
      <c r="BW170" s="340"/>
      <c r="BX170" s="340"/>
      <c r="BY170" s="340"/>
      <c r="BZ170" s="340"/>
      <c r="CA170" s="340"/>
    </row>
    <row r="171" spans="1:79" ht="15.75" customHeight="1">
      <c r="A171" s="340"/>
      <c r="B171" s="340"/>
      <c r="C171" s="340"/>
      <c r="D171" s="340"/>
      <c r="E171" s="340"/>
      <c r="F171" s="340"/>
      <c r="G171" s="340"/>
      <c r="H171" s="340"/>
      <c r="I171" s="340"/>
      <c r="J171" s="340"/>
      <c r="K171" s="340"/>
      <c r="L171" s="340"/>
      <c r="M171" s="340"/>
      <c r="N171" s="340"/>
      <c r="O171" s="340"/>
      <c r="P171" s="340"/>
      <c r="Q171" s="340"/>
      <c r="R171" s="340"/>
      <c r="S171" s="340"/>
      <c r="T171" s="340"/>
      <c r="U171" s="340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0"/>
      <c r="AI171" s="340"/>
      <c r="AJ171" s="340"/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0"/>
      <c r="AX171" s="340"/>
      <c r="AY171" s="340"/>
      <c r="AZ171" s="340"/>
      <c r="BA171" s="340"/>
      <c r="BB171" s="340"/>
      <c r="BC171" s="340"/>
      <c r="BD171" s="340"/>
      <c r="BE171" s="340"/>
      <c r="BF171" s="340"/>
      <c r="BG171" s="340"/>
      <c r="BH171" s="340"/>
      <c r="BI171" s="340"/>
      <c r="BJ171" s="340"/>
      <c r="BK171" s="340"/>
      <c r="BL171" s="340"/>
      <c r="BM171" s="340"/>
      <c r="BN171" s="340"/>
      <c r="BO171" s="340"/>
      <c r="BP171" s="340"/>
      <c r="BQ171" s="340"/>
      <c r="BR171" s="340"/>
      <c r="BS171" s="340"/>
      <c r="BT171" s="340"/>
      <c r="BU171" s="340"/>
      <c r="BV171" s="340"/>
      <c r="BW171" s="340"/>
      <c r="BX171" s="340"/>
      <c r="BY171" s="340"/>
      <c r="BZ171" s="340"/>
      <c r="CA171" s="340"/>
    </row>
    <row r="172" spans="1:79" ht="15.75" customHeight="1">
      <c r="A172" s="340"/>
      <c r="B172" s="340"/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0"/>
      <c r="AI172" s="340"/>
      <c r="AJ172" s="340"/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0"/>
      <c r="AX172" s="340"/>
      <c r="AY172" s="340"/>
      <c r="AZ172" s="340"/>
      <c r="BA172" s="340"/>
      <c r="BB172" s="340"/>
      <c r="BC172" s="340"/>
      <c r="BD172" s="340"/>
      <c r="BE172" s="340"/>
      <c r="BF172" s="340"/>
      <c r="BG172" s="340"/>
      <c r="BH172" s="340"/>
      <c r="BI172" s="340"/>
      <c r="BJ172" s="340"/>
      <c r="BK172" s="340"/>
      <c r="BL172" s="340"/>
      <c r="BM172" s="340"/>
      <c r="BN172" s="340"/>
      <c r="BO172" s="340"/>
      <c r="BP172" s="340"/>
      <c r="BQ172" s="340"/>
      <c r="BR172" s="340"/>
      <c r="BS172" s="340"/>
      <c r="BT172" s="340"/>
      <c r="BU172" s="340"/>
      <c r="BV172" s="340"/>
      <c r="BW172" s="340"/>
      <c r="BX172" s="340"/>
      <c r="BY172" s="340"/>
      <c r="BZ172" s="340"/>
      <c r="CA172" s="340"/>
    </row>
    <row r="173" spans="1:79" ht="15.75" customHeight="1">
      <c r="A173" s="340"/>
      <c r="B173" s="340"/>
      <c r="C173" s="340"/>
      <c r="D173" s="340"/>
      <c r="E173" s="340"/>
      <c r="F173" s="340"/>
      <c r="G173" s="340"/>
      <c r="H173" s="340"/>
      <c r="I173" s="340"/>
      <c r="J173" s="340"/>
      <c r="K173" s="340"/>
      <c r="L173" s="340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0"/>
      <c r="AI173" s="340"/>
      <c r="AJ173" s="340"/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0"/>
      <c r="AX173" s="340"/>
      <c r="AY173" s="340"/>
      <c r="AZ173" s="340"/>
      <c r="BA173" s="340"/>
      <c r="BB173" s="340"/>
      <c r="BC173" s="340"/>
      <c r="BD173" s="340"/>
      <c r="BE173" s="340"/>
      <c r="BF173" s="340"/>
      <c r="BG173" s="340"/>
      <c r="BH173" s="340"/>
      <c r="BI173" s="340"/>
      <c r="BJ173" s="340"/>
      <c r="BK173" s="340"/>
      <c r="BL173" s="340"/>
      <c r="BM173" s="340"/>
      <c r="BN173" s="340"/>
      <c r="BO173" s="340"/>
      <c r="BP173" s="340"/>
      <c r="BQ173" s="340"/>
      <c r="BR173" s="340"/>
      <c r="BS173" s="340"/>
      <c r="BT173" s="340"/>
      <c r="BU173" s="340"/>
      <c r="BV173" s="340"/>
      <c r="BW173" s="340"/>
      <c r="BX173" s="340"/>
      <c r="BY173" s="340"/>
      <c r="BZ173" s="340"/>
      <c r="CA173" s="340"/>
    </row>
    <row r="174" spans="1:79" ht="15.75" customHeight="1">
      <c r="A174" s="340"/>
      <c r="B174" s="340"/>
      <c r="C174" s="340"/>
      <c r="D174" s="340"/>
      <c r="E174" s="340"/>
      <c r="F174" s="340"/>
      <c r="G174" s="340"/>
      <c r="H174" s="340"/>
      <c r="I174" s="340"/>
      <c r="J174" s="340"/>
      <c r="K174" s="340"/>
      <c r="L174" s="340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0"/>
      <c r="AI174" s="340"/>
      <c r="AJ174" s="340"/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0"/>
      <c r="AX174" s="340"/>
      <c r="AY174" s="340"/>
      <c r="AZ174" s="340"/>
      <c r="BA174" s="340"/>
      <c r="BB174" s="340"/>
      <c r="BC174" s="340"/>
      <c r="BD174" s="340"/>
      <c r="BE174" s="340"/>
      <c r="BF174" s="340"/>
      <c r="BG174" s="340"/>
      <c r="BH174" s="340"/>
      <c r="BI174" s="340"/>
      <c r="BJ174" s="340"/>
      <c r="BK174" s="340"/>
      <c r="BL174" s="340"/>
      <c r="BM174" s="340"/>
      <c r="BN174" s="340"/>
      <c r="BO174" s="340"/>
      <c r="BP174" s="340"/>
      <c r="BQ174" s="340"/>
      <c r="BR174" s="340"/>
      <c r="BS174" s="340"/>
      <c r="BT174" s="340"/>
      <c r="BU174" s="340"/>
      <c r="BV174" s="340"/>
      <c r="BW174" s="340"/>
      <c r="BX174" s="340"/>
      <c r="BY174" s="340"/>
      <c r="BZ174" s="340"/>
      <c r="CA174" s="340"/>
    </row>
    <row r="175" spans="1:79" ht="15.75" customHeight="1">
      <c r="A175" s="340"/>
      <c r="B175" s="340"/>
      <c r="C175" s="340"/>
      <c r="D175" s="340"/>
      <c r="E175" s="340"/>
      <c r="F175" s="340"/>
      <c r="G175" s="340"/>
      <c r="H175" s="340"/>
      <c r="I175" s="340"/>
      <c r="J175" s="340"/>
      <c r="K175" s="340"/>
      <c r="L175" s="340"/>
      <c r="M175" s="340"/>
      <c r="N175" s="340"/>
      <c r="O175" s="340"/>
      <c r="P175" s="340"/>
      <c r="Q175" s="340"/>
      <c r="R175" s="340"/>
      <c r="S175" s="340"/>
      <c r="T175" s="340"/>
      <c r="U175" s="340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0"/>
      <c r="AI175" s="340"/>
      <c r="AJ175" s="340"/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0"/>
      <c r="AX175" s="340"/>
      <c r="AY175" s="340"/>
      <c r="AZ175" s="340"/>
      <c r="BA175" s="340"/>
      <c r="BB175" s="340"/>
      <c r="BC175" s="340"/>
      <c r="BD175" s="340"/>
      <c r="BE175" s="340"/>
      <c r="BF175" s="340"/>
      <c r="BG175" s="340"/>
      <c r="BH175" s="340"/>
      <c r="BI175" s="340"/>
      <c r="BJ175" s="340"/>
      <c r="BK175" s="340"/>
      <c r="BL175" s="340"/>
      <c r="BM175" s="340"/>
      <c r="BN175" s="340"/>
      <c r="BO175" s="340"/>
      <c r="BP175" s="340"/>
      <c r="BQ175" s="340"/>
      <c r="BR175" s="340"/>
      <c r="BS175" s="340"/>
      <c r="BT175" s="340"/>
      <c r="BU175" s="340"/>
      <c r="BV175" s="340"/>
      <c r="BW175" s="340"/>
      <c r="BX175" s="340"/>
      <c r="BY175" s="340"/>
      <c r="BZ175" s="340"/>
      <c r="CA175" s="340"/>
    </row>
    <row r="176" spans="1:79" ht="15.75" customHeight="1">
      <c r="A176" s="340"/>
      <c r="B176" s="340"/>
      <c r="C176" s="340"/>
      <c r="D176" s="340"/>
      <c r="E176" s="340"/>
      <c r="F176" s="340"/>
      <c r="G176" s="340"/>
      <c r="H176" s="340"/>
      <c r="I176" s="340"/>
      <c r="J176" s="340"/>
      <c r="K176" s="340"/>
      <c r="L176" s="340"/>
      <c r="M176" s="340"/>
      <c r="N176" s="340"/>
      <c r="O176" s="340"/>
      <c r="P176" s="340"/>
      <c r="Q176" s="340"/>
      <c r="R176" s="340"/>
      <c r="S176" s="340"/>
      <c r="T176" s="340"/>
      <c r="U176" s="340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0"/>
      <c r="AI176" s="340"/>
      <c r="AJ176" s="340"/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0"/>
      <c r="AX176" s="340"/>
      <c r="AY176" s="340"/>
      <c r="AZ176" s="340"/>
      <c r="BA176" s="340"/>
      <c r="BB176" s="340"/>
      <c r="BC176" s="340"/>
      <c r="BD176" s="340"/>
      <c r="BE176" s="340"/>
      <c r="BF176" s="340"/>
      <c r="BG176" s="340"/>
      <c r="BH176" s="340"/>
      <c r="BI176" s="340"/>
      <c r="BJ176" s="340"/>
      <c r="BK176" s="340"/>
      <c r="BL176" s="340"/>
      <c r="BM176" s="340"/>
      <c r="BN176" s="340"/>
      <c r="BO176" s="340"/>
      <c r="BP176" s="340"/>
      <c r="BQ176" s="340"/>
      <c r="BR176" s="340"/>
      <c r="BS176" s="340"/>
      <c r="BT176" s="340"/>
      <c r="BU176" s="340"/>
      <c r="BV176" s="340"/>
      <c r="BW176" s="340"/>
      <c r="BX176" s="340"/>
      <c r="BY176" s="340"/>
      <c r="BZ176" s="340"/>
      <c r="CA176" s="340"/>
    </row>
    <row r="177" spans="1:79" ht="15.75" customHeight="1">
      <c r="A177" s="340"/>
      <c r="B177" s="340"/>
      <c r="C177" s="340"/>
      <c r="D177" s="340"/>
      <c r="E177" s="340"/>
      <c r="F177" s="340"/>
      <c r="G177" s="340"/>
      <c r="H177" s="340"/>
      <c r="I177" s="340"/>
      <c r="J177" s="340"/>
      <c r="K177" s="340"/>
      <c r="L177" s="340"/>
      <c r="M177" s="340"/>
      <c r="N177" s="340"/>
      <c r="O177" s="340"/>
      <c r="P177" s="340"/>
      <c r="Q177" s="340"/>
      <c r="R177" s="340"/>
      <c r="S177" s="340"/>
      <c r="T177" s="340"/>
      <c r="U177" s="340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0"/>
      <c r="AI177" s="340"/>
      <c r="AJ177" s="340"/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0"/>
      <c r="AX177" s="340"/>
      <c r="AY177" s="340"/>
      <c r="AZ177" s="340"/>
      <c r="BA177" s="340"/>
      <c r="BB177" s="340"/>
      <c r="BC177" s="340"/>
      <c r="BD177" s="340"/>
      <c r="BE177" s="340"/>
      <c r="BF177" s="340"/>
      <c r="BG177" s="340"/>
      <c r="BH177" s="340"/>
      <c r="BI177" s="340"/>
      <c r="BJ177" s="340"/>
      <c r="BK177" s="340"/>
      <c r="BL177" s="340"/>
      <c r="BM177" s="340"/>
      <c r="BN177" s="340"/>
      <c r="BO177" s="340"/>
      <c r="BP177" s="340"/>
      <c r="BQ177" s="340"/>
      <c r="BR177" s="340"/>
      <c r="BS177" s="340"/>
      <c r="BT177" s="340"/>
      <c r="BU177" s="340"/>
      <c r="BV177" s="340"/>
      <c r="BW177" s="340"/>
      <c r="BX177" s="340"/>
      <c r="BY177" s="340"/>
      <c r="BZ177" s="340"/>
      <c r="CA177" s="340"/>
    </row>
    <row r="178" spans="1:79" ht="15.75" customHeight="1">
      <c r="A178" s="340"/>
      <c r="B178" s="340"/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0"/>
      <c r="AI178" s="340"/>
      <c r="AJ178" s="340"/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0"/>
      <c r="AX178" s="340"/>
      <c r="AY178" s="340"/>
      <c r="AZ178" s="340"/>
      <c r="BA178" s="340"/>
      <c r="BB178" s="340"/>
      <c r="BC178" s="340"/>
      <c r="BD178" s="340"/>
      <c r="BE178" s="340"/>
      <c r="BF178" s="340"/>
      <c r="BG178" s="340"/>
      <c r="BH178" s="340"/>
      <c r="BI178" s="340"/>
      <c r="BJ178" s="340"/>
      <c r="BK178" s="340"/>
      <c r="BL178" s="340"/>
      <c r="BM178" s="340"/>
      <c r="BN178" s="340"/>
      <c r="BO178" s="340"/>
      <c r="BP178" s="340"/>
      <c r="BQ178" s="340"/>
      <c r="BR178" s="340"/>
      <c r="BS178" s="340"/>
      <c r="BT178" s="340"/>
      <c r="BU178" s="340"/>
      <c r="BV178" s="340"/>
      <c r="BW178" s="340"/>
      <c r="BX178" s="340"/>
      <c r="BY178" s="340"/>
      <c r="BZ178" s="340"/>
      <c r="CA178" s="340"/>
    </row>
    <row r="179" spans="1:79" ht="15.75" customHeight="1">
      <c r="A179" s="340"/>
      <c r="B179" s="340"/>
      <c r="C179" s="340"/>
      <c r="D179" s="340"/>
      <c r="E179" s="340"/>
      <c r="F179" s="340"/>
      <c r="G179" s="340"/>
      <c r="H179" s="340"/>
      <c r="I179" s="340"/>
      <c r="J179" s="340"/>
      <c r="K179" s="340"/>
      <c r="L179" s="340"/>
      <c r="M179" s="340"/>
      <c r="N179" s="340"/>
      <c r="O179" s="340"/>
      <c r="P179" s="340"/>
      <c r="Q179" s="340"/>
      <c r="R179" s="340"/>
      <c r="S179" s="340"/>
      <c r="T179" s="340"/>
      <c r="U179" s="340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0"/>
      <c r="AI179" s="340"/>
      <c r="AJ179" s="340"/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0"/>
      <c r="AX179" s="340"/>
      <c r="AY179" s="340"/>
      <c r="AZ179" s="340"/>
      <c r="BA179" s="340"/>
      <c r="BB179" s="340"/>
      <c r="BC179" s="340"/>
      <c r="BD179" s="340"/>
      <c r="BE179" s="340"/>
      <c r="BF179" s="340"/>
      <c r="BG179" s="340"/>
      <c r="BH179" s="340"/>
      <c r="BI179" s="340"/>
      <c r="BJ179" s="340"/>
      <c r="BK179" s="340"/>
      <c r="BL179" s="340"/>
      <c r="BM179" s="340"/>
      <c r="BN179" s="340"/>
      <c r="BO179" s="340"/>
      <c r="BP179" s="340"/>
      <c r="BQ179" s="340"/>
      <c r="BR179" s="340"/>
      <c r="BS179" s="340"/>
      <c r="BT179" s="340"/>
      <c r="BU179" s="340"/>
      <c r="BV179" s="340"/>
      <c r="BW179" s="340"/>
      <c r="BX179" s="340"/>
      <c r="BY179" s="340"/>
      <c r="BZ179" s="340"/>
      <c r="CA179" s="340"/>
    </row>
    <row r="180" spans="1:79" ht="15.75" customHeight="1">
      <c r="A180" s="340"/>
      <c r="B180" s="340"/>
      <c r="C180" s="340"/>
      <c r="D180" s="340"/>
      <c r="E180" s="340"/>
      <c r="F180" s="340"/>
      <c r="G180" s="340"/>
      <c r="H180" s="340"/>
      <c r="I180" s="340"/>
      <c r="J180" s="340"/>
      <c r="K180" s="340"/>
      <c r="L180" s="340"/>
      <c r="M180" s="340"/>
      <c r="N180" s="340"/>
      <c r="O180" s="340"/>
      <c r="P180" s="340"/>
      <c r="Q180" s="340"/>
      <c r="R180" s="340"/>
      <c r="S180" s="340"/>
      <c r="T180" s="340"/>
      <c r="U180" s="340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0"/>
      <c r="AI180" s="340"/>
      <c r="AJ180" s="340"/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0"/>
      <c r="AX180" s="340"/>
      <c r="AY180" s="340"/>
      <c r="AZ180" s="340"/>
      <c r="BA180" s="340"/>
      <c r="BB180" s="340"/>
      <c r="BC180" s="340"/>
      <c r="BD180" s="340"/>
      <c r="BE180" s="340"/>
      <c r="BF180" s="340"/>
      <c r="BG180" s="340"/>
      <c r="BH180" s="340"/>
      <c r="BI180" s="340"/>
      <c r="BJ180" s="340"/>
      <c r="BK180" s="340"/>
      <c r="BL180" s="340"/>
      <c r="BM180" s="340"/>
      <c r="BN180" s="340"/>
      <c r="BO180" s="340"/>
      <c r="BP180" s="340"/>
      <c r="BQ180" s="340"/>
      <c r="BR180" s="340"/>
      <c r="BS180" s="340"/>
      <c r="BT180" s="340"/>
      <c r="BU180" s="340"/>
      <c r="BV180" s="340"/>
      <c r="BW180" s="340"/>
      <c r="BX180" s="340"/>
      <c r="BY180" s="340"/>
      <c r="BZ180" s="340"/>
      <c r="CA180" s="340"/>
    </row>
    <row r="181" spans="1:79" ht="15.75" customHeight="1">
      <c r="A181" s="340"/>
      <c r="B181" s="340"/>
      <c r="C181" s="340"/>
      <c r="D181" s="340"/>
      <c r="E181" s="340"/>
      <c r="F181" s="340"/>
      <c r="G181" s="340"/>
      <c r="H181" s="340"/>
      <c r="I181" s="340"/>
      <c r="J181" s="340"/>
      <c r="K181" s="340"/>
      <c r="L181" s="340"/>
      <c r="M181" s="340"/>
      <c r="N181" s="340"/>
      <c r="O181" s="340"/>
      <c r="P181" s="340"/>
      <c r="Q181" s="340"/>
      <c r="R181" s="340"/>
      <c r="S181" s="340"/>
      <c r="T181" s="340"/>
      <c r="U181" s="340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0"/>
      <c r="AI181" s="340"/>
      <c r="AJ181" s="340"/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0"/>
      <c r="AX181" s="340"/>
      <c r="AY181" s="340"/>
      <c r="AZ181" s="340"/>
      <c r="BA181" s="340"/>
      <c r="BB181" s="340"/>
      <c r="BC181" s="340"/>
      <c r="BD181" s="340"/>
      <c r="BE181" s="340"/>
      <c r="BF181" s="340"/>
      <c r="BG181" s="340"/>
      <c r="BH181" s="340"/>
      <c r="BI181" s="340"/>
      <c r="BJ181" s="340"/>
      <c r="BK181" s="340"/>
      <c r="BL181" s="340"/>
      <c r="BM181" s="340"/>
      <c r="BN181" s="340"/>
      <c r="BO181" s="340"/>
      <c r="BP181" s="340"/>
      <c r="BQ181" s="340"/>
      <c r="BR181" s="340"/>
      <c r="BS181" s="340"/>
      <c r="BT181" s="340"/>
      <c r="BU181" s="340"/>
      <c r="BV181" s="340"/>
      <c r="BW181" s="340"/>
      <c r="BX181" s="340"/>
      <c r="BY181" s="340"/>
      <c r="BZ181" s="340"/>
      <c r="CA181" s="340"/>
    </row>
    <row r="182" spans="1:79" ht="15.75" customHeight="1">
      <c r="A182" s="340"/>
      <c r="B182" s="340"/>
      <c r="C182" s="340"/>
      <c r="D182" s="340"/>
      <c r="E182" s="340"/>
      <c r="F182" s="340"/>
      <c r="G182" s="340"/>
      <c r="H182" s="340"/>
      <c r="I182" s="340"/>
      <c r="J182" s="340"/>
      <c r="K182" s="340"/>
      <c r="L182" s="340"/>
      <c r="M182" s="340"/>
      <c r="N182" s="340"/>
      <c r="O182" s="340"/>
      <c r="P182" s="340"/>
      <c r="Q182" s="340"/>
      <c r="R182" s="340"/>
      <c r="S182" s="340"/>
      <c r="T182" s="340"/>
      <c r="U182" s="340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0"/>
      <c r="AI182" s="340"/>
      <c r="AJ182" s="340"/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0"/>
      <c r="AX182" s="340"/>
      <c r="AY182" s="340"/>
      <c r="AZ182" s="340"/>
      <c r="BA182" s="340"/>
      <c r="BB182" s="340"/>
      <c r="BC182" s="340"/>
      <c r="BD182" s="340"/>
      <c r="BE182" s="340"/>
      <c r="BF182" s="340"/>
      <c r="BG182" s="340"/>
      <c r="BH182" s="340"/>
      <c r="BI182" s="340"/>
      <c r="BJ182" s="340"/>
      <c r="BK182" s="340"/>
      <c r="BL182" s="340"/>
      <c r="BM182" s="340"/>
      <c r="BN182" s="340"/>
      <c r="BO182" s="340"/>
      <c r="BP182" s="340"/>
      <c r="BQ182" s="340"/>
      <c r="BR182" s="340"/>
      <c r="BS182" s="340"/>
      <c r="BT182" s="340"/>
      <c r="BU182" s="340"/>
      <c r="BV182" s="340"/>
      <c r="BW182" s="340"/>
      <c r="BX182" s="340"/>
      <c r="BY182" s="340"/>
      <c r="BZ182" s="340"/>
      <c r="CA182" s="340"/>
    </row>
    <row r="183" spans="1:79" ht="15.75" customHeight="1">
      <c r="A183" s="340"/>
      <c r="B183" s="340"/>
      <c r="C183" s="340"/>
      <c r="D183" s="340"/>
      <c r="E183" s="340"/>
      <c r="F183" s="340"/>
      <c r="G183" s="340"/>
      <c r="H183" s="340"/>
      <c r="I183" s="340"/>
      <c r="J183" s="340"/>
      <c r="K183" s="340"/>
      <c r="L183" s="340"/>
      <c r="M183" s="340"/>
      <c r="N183" s="340"/>
      <c r="O183" s="340"/>
      <c r="P183" s="340"/>
      <c r="Q183" s="340"/>
      <c r="R183" s="340"/>
      <c r="S183" s="340"/>
      <c r="T183" s="340"/>
      <c r="U183" s="340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0"/>
      <c r="AI183" s="340"/>
      <c r="AJ183" s="340"/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0"/>
      <c r="AX183" s="340"/>
      <c r="AY183" s="340"/>
      <c r="AZ183" s="340"/>
      <c r="BA183" s="340"/>
      <c r="BB183" s="340"/>
      <c r="BC183" s="340"/>
      <c r="BD183" s="340"/>
      <c r="BE183" s="340"/>
      <c r="BF183" s="340"/>
      <c r="BG183" s="340"/>
      <c r="BH183" s="340"/>
      <c r="BI183" s="340"/>
      <c r="BJ183" s="340"/>
      <c r="BK183" s="340"/>
      <c r="BL183" s="340"/>
      <c r="BM183" s="340"/>
      <c r="BN183" s="340"/>
      <c r="BO183" s="340"/>
      <c r="BP183" s="340"/>
      <c r="BQ183" s="340"/>
      <c r="BR183" s="340"/>
      <c r="BS183" s="340"/>
      <c r="BT183" s="340"/>
      <c r="BU183" s="340"/>
      <c r="BV183" s="340"/>
      <c r="BW183" s="340"/>
      <c r="BX183" s="340"/>
      <c r="BY183" s="340"/>
      <c r="BZ183" s="340"/>
      <c r="CA183" s="340"/>
    </row>
    <row r="184" spans="1:79" ht="15.75" customHeight="1">
      <c r="A184" s="340"/>
      <c r="B184" s="340"/>
      <c r="C184" s="340"/>
      <c r="D184" s="340"/>
      <c r="E184" s="340"/>
      <c r="F184" s="340"/>
      <c r="G184" s="340"/>
      <c r="H184" s="340"/>
      <c r="I184" s="340"/>
      <c r="J184" s="340"/>
      <c r="K184" s="340"/>
      <c r="L184" s="340"/>
      <c r="M184" s="340"/>
      <c r="N184" s="340"/>
      <c r="O184" s="340"/>
      <c r="P184" s="340"/>
      <c r="Q184" s="340"/>
      <c r="R184" s="340"/>
      <c r="S184" s="340"/>
      <c r="T184" s="340"/>
      <c r="U184" s="340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0"/>
      <c r="AI184" s="340"/>
      <c r="AJ184" s="340"/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0"/>
      <c r="AX184" s="340"/>
      <c r="AY184" s="340"/>
      <c r="AZ184" s="340"/>
      <c r="BA184" s="340"/>
      <c r="BB184" s="340"/>
      <c r="BC184" s="340"/>
      <c r="BD184" s="340"/>
      <c r="BE184" s="340"/>
      <c r="BF184" s="340"/>
      <c r="BG184" s="340"/>
      <c r="BH184" s="340"/>
      <c r="BI184" s="340"/>
      <c r="BJ184" s="340"/>
      <c r="BK184" s="340"/>
      <c r="BL184" s="340"/>
      <c r="BM184" s="340"/>
      <c r="BN184" s="340"/>
      <c r="BO184" s="340"/>
      <c r="BP184" s="340"/>
      <c r="BQ184" s="340"/>
      <c r="BR184" s="340"/>
      <c r="BS184" s="340"/>
      <c r="BT184" s="340"/>
      <c r="BU184" s="340"/>
      <c r="BV184" s="340"/>
      <c r="BW184" s="340"/>
      <c r="BX184" s="340"/>
      <c r="BY184" s="340"/>
      <c r="BZ184" s="340"/>
      <c r="CA184" s="340"/>
    </row>
    <row r="185" spans="1:79" ht="15.75" customHeight="1">
      <c r="A185" s="340"/>
      <c r="B185" s="340"/>
      <c r="C185" s="340"/>
      <c r="D185" s="340"/>
      <c r="E185" s="340"/>
      <c r="F185" s="340"/>
      <c r="G185" s="340"/>
      <c r="H185" s="340"/>
      <c r="I185" s="340"/>
      <c r="J185" s="340"/>
      <c r="K185" s="340"/>
      <c r="L185" s="340"/>
      <c r="M185" s="340"/>
      <c r="N185" s="340"/>
      <c r="O185" s="340"/>
      <c r="P185" s="340"/>
      <c r="Q185" s="340"/>
      <c r="R185" s="340"/>
      <c r="S185" s="340"/>
      <c r="T185" s="340"/>
      <c r="U185" s="340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0"/>
      <c r="AI185" s="340"/>
      <c r="AJ185" s="340"/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0"/>
      <c r="AX185" s="340"/>
      <c r="AY185" s="340"/>
      <c r="AZ185" s="340"/>
      <c r="BA185" s="340"/>
      <c r="BB185" s="340"/>
      <c r="BC185" s="340"/>
      <c r="BD185" s="340"/>
      <c r="BE185" s="340"/>
      <c r="BF185" s="340"/>
      <c r="BG185" s="340"/>
      <c r="BH185" s="340"/>
      <c r="BI185" s="340"/>
      <c r="BJ185" s="340"/>
      <c r="BK185" s="340"/>
      <c r="BL185" s="340"/>
      <c r="BM185" s="340"/>
      <c r="BN185" s="340"/>
      <c r="BO185" s="340"/>
      <c r="BP185" s="340"/>
      <c r="BQ185" s="340"/>
      <c r="BR185" s="340"/>
      <c r="BS185" s="340"/>
      <c r="BT185" s="340"/>
      <c r="BU185" s="340"/>
      <c r="BV185" s="340"/>
      <c r="BW185" s="340"/>
      <c r="BX185" s="340"/>
      <c r="BY185" s="340"/>
      <c r="BZ185" s="340"/>
      <c r="CA185" s="340"/>
    </row>
    <row r="186" spans="1:79" ht="15.75" customHeight="1">
      <c r="A186" s="340"/>
      <c r="B186" s="340"/>
      <c r="C186" s="340"/>
      <c r="D186" s="340"/>
      <c r="E186" s="340"/>
      <c r="F186" s="340"/>
      <c r="G186" s="340"/>
      <c r="H186" s="340"/>
      <c r="I186" s="340"/>
      <c r="J186" s="340"/>
      <c r="K186" s="340"/>
      <c r="L186" s="340"/>
      <c r="M186" s="340"/>
      <c r="N186" s="340"/>
      <c r="O186" s="340"/>
      <c r="P186" s="340"/>
      <c r="Q186" s="340"/>
      <c r="R186" s="340"/>
      <c r="S186" s="340"/>
      <c r="T186" s="340"/>
      <c r="U186" s="340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0"/>
      <c r="AI186" s="340"/>
      <c r="AJ186" s="340"/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0"/>
      <c r="AX186" s="340"/>
      <c r="AY186" s="340"/>
      <c r="AZ186" s="340"/>
      <c r="BA186" s="340"/>
      <c r="BB186" s="340"/>
      <c r="BC186" s="340"/>
      <c r="BD186" s="340"/>
      <c r="BE186" s="340"/>
      <c r="BF186" s="340"/>
      <c r="BG186" s="340"/>
      <c r="BH186" s="340"/>
      <c r="BI186" s="340"/>
      <c r="BJ186" s="340"/>
      <c r="BK186" s="340"/>
      <c r="BL186" s="340"/>
      <c r="BM186" s="340"/>
      <c r="BN186" s="340"/>
      <c r="BO186" s="340"/>
      <c r="BP186" s="340"/>
      <c r="BQ186" s="340"/>
      <c r="BR186" s="340"/>
      <c r="BS186" s="340"/>
      <c r="BT186" s="340"/>
      <c r="BU186" s="340"/>
      <c r="BV186" s="340"/>
      <c r="BW186" s="340"/>
      <c r="BX186" s="340"/>
      <c r="BY186" s="340"/>
      <c r="BZ186" s="340"/>
      <c r="CA186" s="340"/>
    </row>
    <row r="187" spans="1:79" ht="15.75" customHeight="1">
      <c r="A187" s="340"/>
      <c r="B187" s="340"/>
      <c r="C187" s="340"/>
      <c r="D187" s="340"/>
      <c r="E187" s="340"/>
      <c r="F187" s="340"/>
      <c r="G187" s="340"/>
      <c r="H187" s="340"/>
      <c r="I187" s="340"/>
      <c r="J187" s="340"/>
      <c r="K187" s="340"/>
      <c r="L187" s="340"/>
      <c r="M187" s="340"/>
      <c r="N187" s="340"/>
      <c r="O187" s="340"/>
      <c r="P187" s="340"/>
      <c r="Q187" s="340"/>
      <c r="R187" s="340"/>
      <c r="S187" s="340"/>
      <c r="T187" s="340"/>
      <c r="U187" s="340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0"/>
      <c r="AI187" s="340"/>
      <c r="AJ187" s="340"/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0"/>
      <c r="AX187" s="340"/>
      <c r="AY187" s="340"/>
      <c r="AZ187" s="340"/>
      <c r="BA187" s="340"/>
      <c r="BB187" s="340"/>
      <c r="BC187" s="340"/>
      <c r="BD187" s="340"/>
      <c r="BE187" s="340"/>
      <c r="BF187" s="340"/>
      <c r="BG187" s="340"/>
      <c r="BH187" s="340"/>
      <c r="BI187" s="340"/>
      <c r="BJ187" s="340"/>
      <c r="BK187" s="340"/>
      <c r="BL187" s="340"/>
      <c r="BM187" s="340"/>
      <c r="BN187" s="340"/>
      <c r="BO187" s="340"/>
      <c r="BP187" s="340"/>
      <c r="BQ187" s="340"/>
      <c r="BR187" s="340"/>
      <c r="BS187" s="340"/>
      <c r="BT187" s="340"/>
      <c r="BU187" s="340"/>
      <c r="BV187" s="340"/>
      <c r="BW187" s="340"/>
      <c r="BX187" s="340"/>
      <c r="BY187" s="340"/>
      <c r="BZ187" s="340"/>
      <c r="CA187" s="340"/>
    </row>
    <row r="188" spans="1:79" ht="15.75" customHeight="1">
      <c r="A188" s="340"/>
      <c r="B188" s="340"/>
      <c r="C188" s="340"/>
      <c r="D188" s="340"/>
      <c r="E188" s="340"/>
      <c r="F188" s="340"/>
      <c r="G188" s="340"/>
      <c r="H188" s="340"/>
      <c r="I188" s="340"/>
      <c r="J188" s="340"/>
      <c r="K188" s="340"/>
      <c r="L188" s="340"/>
      <c r="M188" s="340"/>
      <c r="N188" s="340"/>
      <c r="O188" s="340"/>
      <c r="P188" s="340"/>
      <c r="Q188" s="340"/>
      <c r="R188" s="340"/>
      <c r="S188" s="340"/>
      <c r="T188" s="340"/>
      <c r="U188" s="340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0"/>
      <c r="AI188" s="340"/>
      <c r="AJ188" s="340"/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0"/>
      <c r="AX188" s="340"/>
      <c r="AY188" s="340"/>
      <c r="AZ188" s="340"/>
      <c r="BA188" s="340"/>
      <c r="BB188" s="340"/>
      <c r="BC188" s="340"/>
      <c r="BD188" s="340"/>
      <c r="BE188" s="340"/>
      <c r="BF188" s="340"/>
      <c r="BG188" s="340"/>
      <c r="BH188" s="340"/>
      <c r="BI188" s="340"/>
      <c r="BJ188" s="340"/>
      <c r="BK188" s="340"/>
      <c r="BL188" s="340"/>
      <c r="BM188" s="340"/>
      <c r="BN188" s="340"/>
      <c r="BO188" s="340"/>
      <c r="BP188" s="340"/>
      <c r="BQ188" s="340"/>
      <c r="BR188" s="340"/>
      <c r="BS188" s="340"/>
      <c r="BT188" s="340"/>
      <c r="BU188" s="340"/>
      <c r="BV188" s="340"/>
      <c r="BW188" s="340"/>
      <c r="BX188" s="340"/>
      <c r="BY188" s="340"/>
      <c r="BZ188" s="340"/>
      <c r="CA188" s="340"/>
    </row>
    <row r="189" spans="1:79" ht="15.75" customHeight="1">
      <c r="A189" s="340"/>
      <c r="B189" s="340"/>
      <c r="C189" s="340"/>
      <c r="D189" s="340"/>
      <c r="E189" s="340"/>
      <c r="F189" s="340"/>
      <c r="G189" s="340"/>
      <c r="H189" s="340"/>
      <c r="I189" s="340"/>
      <c r="J189" s="340"/>
      <c r="K189" s="340"/>
      <c r="L189" s="340"/>
      <c r="M189" s="340"/>
      <c r="N189" s="340"/>
      <c r="O189" s="340"/>
      <c r="P189" s="340"/>
      <c r="Q189" s="340"/>
      <c r="R189" s="340"/>
      <c r="S189" s="340"/>
      <c r="T189" s="340"/>
      <c r="U189" s="340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0"/>
      <c r="AI189" s="340"/>
      <c r="AJ189" s="340"/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0"/>
      <c r="AX189" s="340"/>
      <c r="AY189" s="340"/>
      <c r="AZ189" s="340"/>
      <c r="BA189" s="340"/>
      <c r="BB189" s="340"/>
      <c r="BC189" s="340"/>
      <c r="BD189" s="340"/>
      <c r="BE189" s="340"/>
      <c r="BF189" s="340"/>
      <c r="BG189" s="340"/>
      <c r="BH189" s="340"/>
      <c r="BI189" s="340"/>
      <c r="BJ189" s="340"/>
      <c r="BK189" s="340"/>
      <c r="BL189" s="340"/>
      <c r="BM189" s="340"/>
      <c r="BN189" s="340"/>
      <c r="BO189" s="340"/>
      <c r="BP189" s="340"/>
      <c r="BQ189" s="340"/>
      <c r="BR189" s="340"/>
      <c r="BS189" s="340"/>
      <c r="BT189" s="340"/>
      <c r="BU189" s="340"/>
      <c r="BV189" s="340"/>
      <c r="BW189" s="340"/>
      <c r="BX189" s="340"/>
      <c r="BY189" s="340"/>
      <c r="BZ189" s="340"/>
      <c r="CA189" s="340"/>
    </row>
    <row r="190" spans="1:79" ht="15.75" customHeight="1">
      <c r="A190" s="340"/>
      <c r="B190" s="340"/>
      <c r="C190" s="340"/>
      <c r="D190" s="340"/>
      <c r="E190" s="340"/>
      <c r="F190" s="340"/>
      <c r="G190" s="340"/>
      <c r="H190" s="340"/>
      <c r="I190" s="340"/>
      <c r="J190" s="340"/>
      <c r="K190" s="340"/>
      <c r="L190" s="340"/>
      <c r="M190" s="340"/>
      <c r="N190" s="340"/>
      <c r="O190" s="340"/>
      <c r="P190" s="340"/>
      <c r="Q190" s="340"/>
      <c r="R190" s="340"/>
      <c r="S190" s="340"/>
      <c r="T190" s="340"/>
      <c r="U190" s="340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0"/>
      <c r="AI190" s="340"/>
      <c r="AJ190" s="340"/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0"/>
      <c r="AX190" s="340"/>
      <c r="AY190" s="340"/>
      <c r="AZ190" s="340"/>
      <c r="BA190" s="340"/>
      <c r="BB190" s="340"/>
      <c r="BC190" s="340"/>
      <c r="BD190" s="340"/>
      <c r="BE190" s="340"/>
      <c r="BF190" s="340"/>
      <c r="BG190" s="340"/>
      <c r="BH190" s="340"/>
      <c r="BI190" s="340"/>
      <c r="BJ190" s="340"/>
      <c r="BK190" s="340"/>
      <c r="BL190" s="340"/>
      <c r="BM190" s="340"/>
      <c r="BN190" s="340"/>
      <c r="BO190" s="340"/>
      <c r="BP190" s="340"/>
      <c r="BQ190" s="340"/>
      <c r="BR190" s="340"/>
      <c r="BS190" s="340"/>
      <c r="BT190" s="340"/>
      <c r="BU190" s="340"/>
      <c r="BV190" s="340"/>
      <c r="BW190" s="340"/>
      <c r="BX190" s="340"/>
      <c r="BY190" s="340"/>
      <c r="BZ190" s="340"/>
      <c r="CA190" s="340"/>
    </row>
    <row r="191" spans="1:79" ht="15.75" customHeight="1">
      <c r="A191" s="340"/>
      <c r="B191" s="340"/>
      <c r="C191" s="340"/>
      <c r="D191" s="340"/>
      <c r="E191" s="340"/>
      <c r="F191" s="340"/>
      <c r="G191" s="340"/>
      <c r="H191" s="340"/>
      <c r="I191" s="340"/>
      <c r="J191" s="340"/>
      <c r="K191" s="340"/>
      <c r="L191" s="340"/>
      <c r="M191" s="340"/>
      <c r="N191" s="340"/>
      <c r="O191" s="340"/>
      <c r="P191" s="340"/>
      <c r="Q191" s="340"/>
      <c r="R191" s="340"/>
      <c r="S191" s="340"/>
      <c r="T191" s="340"/>
      <c r="U191" s="340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0"/>
      <c r="AI191" s="340"/>
      <c r="AJ191" s="340"/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0"/>
      <c r="AX191" s="340"/>
      <c r="AY191" s="340"/>
      <c r="AZ191" s="340"/>
      <c r="BA191" s="340"/>
      <c r="BB191" s="340"/>
      <c r="BC191" s="340"/>
      <c r="BD191" s="340"/>
      <c r="BE191" s="340"/>
      <c r="BF191" s="340"/>
      <c r="BG191" s="340"/>
      <c r="BH191" s="340"/>
      <c r="BI191" s="340"/>
      <c r="BJ191" s="340"/>
      <c r="BK191" s="340"/>
      <c r="BL191" s="340"/>
      <c r="BM191" s="340"/>
      <c r="BN191" s="340"/>
      <c r="BO191" s="340"/>
      <c r="BP191" s="340"/>
      <c r="BQ191" s="340"/>
      <c r="BR191" s="340"/>
      <c r="BS191" s="340"/>
      <c r="BT191" s="340"/>
      <c r="BU191" s="340"/>
      <c r="BV191" s="340"/>
      <c r="BW191" s="340"/>
      <c r="BX191" s="340"/>
      <c r="BY191" s="340"/>
      <c r="BZ191" s="340"/>
      <c r="CA191" s="340"/>
    </row>
    <row r="192" spans="1:79" ht="15.75" customHeight="1">
      <c r="A192" s="340"/>
      <c r="B192" s="340"/>
      <c r="C192" s="340"/>
      <c r="D192" s="340"/>
      <c r="E192" s="340"/>
      <c r="F192" s="340"/>
      <c r="G192" s="340"/>
      <c r="H192" s="340"/>
      <c r="I192" s="340"/>
      <c r="J192" s="340"/>
      <c r="K192" s="340"/>
      <c r="L192" s="340"/>
      <c r="M192" s="340"/>
      <c r="N192" s="340"/>
      <c r="O192" s="340"/>
      <c r="P192" s="340"/>
      <c r="Q192" s="340"/>
      <c r="R192" s="340"/>
      <c r="S192" s="340"/>
      <c r="T192" s="340"/>
      <c r="U192" s="340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0"/>
      <c r="AI192" s="340"/>
      <c r="AJ192" s="340"/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0"/>
      <c r="AX192" s="340"/>
      <c r="AY192" s="340"/>
      <c r="AZ192" s="340"/>
      <c r="BA192" s="340"/>
      <c r="BB192" s="340"/>
      <c r="BC192" s="340"/>
      <c r="BD192" s="340"/>
      <c r="BE192" s="340"/>
      <c r="BF192" s="340"/>
      <c r="BG192" s="340"/>
      <c r="BH192" s="340"/>
      <c r="BI192" s="340"/>
      <c r="BJ192" s="340"/>
      <c r="BK192" s="340"/>
      <c r="BL192" s="340"/>
      <c r="BM192" s="340"/>
      <c r="BN192" s="340"/>
      <c r="BO192" s="340"/>
      <c r="BP192" s="340"/>
      <c r="BQ192" s="340"/>
      <c r="BR192" s="340"/>
      <c r="BS192" s="340"/>
      <c r="BT192" s="340"/>
      <c r="BU192" s="340"/>
      <c r="BV192" s="340"/>
      <c r="BW192" s="340"/>
      <c r="BX192" s="340"/>
      <c r="BY192" s="340"/>
      <c r="BZ192" s="340"/>
      <c r="CA192" s="340"/>
    </row>
    <row r="193" spans="1:79" ht="15.75" customHeight="1">
      <c r="A193" s="340"/>
      <c r="B193" s="340"/>
      <c r="C193" s="340"/>
      <c r="D193" s="340"/>
      <c r="E193" s="340"/>
      <c r="F193" s="340"/>
      <c r="G193" s="340"/>
      <c r="H193" s="340"/>
      <c r="I193" s="340"/>
      <c r="J193" s="340"/>
      <c r="K193" s="340"/>
      <c r="L193" s="340"/>
      <c r="M193" s="340"/>
      <c r="N193" s="340"/>
      <c r="O193" s="340"/>
      <c r="P193" s="340"/>
      <c r="Q193" s="340"/>
      <c r="R193" s="340"/>
      <c r="S193" s="340"/>
      <c r="T193" s="340"/>
      <c r="U193" s="340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0"/>
      <c r="AI193" s="340"/>
      <c r="AJ193" s="340"/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0"/>
      <c r="AX193" s="340"/>
      <c r="AY193" s="340"/>
      <c r="AZ193" s="340"/>
      <c r="BA193" s="340"/>
      <c r="BB193" s="340"/>
      <c r="BC193" s="340"/>
      <c r="BD193" s="340"/>
      <c r="BE193" s="340"/>
      <c r="BF193" s="340"/>
      <c r="BG193" s="340"/>
      <c r="BH193" s="340"/>
      <c r="BI193" s="340"/>
      <c r="BJ193" s="340"/>
      <c r="BK193" s="340"/>
      <c r="BL193" s="340"/>
      <c r="BM193" s="340"/>
      <c r="BN193" s="340"/>
      <c r="BO193" s="340"/>
      <c r="BP193" s="340"/>
      <c r="BQ193" s="340"/>
      <c r="BR193" s="340"/>
      <c r="BS193" s="340"/>
      <c r="BT193" s="340"/>
      <c r="BU193" s="340"/>
      <c r="BV193" s="340"/>
      <c r="BW193" s="340"/>
      <c r="BX193" s="340"/>
      <c r="BY193" s="340"/>
      <c r="BZ193" s="340"/>
      <c r="CA193" s="340"/>
    </row>
    <row r="194" spans="1:79" ht="15.75" customHeight="1">
      <c r="A194" s="340"/>
      <c r="B194" s="340"/>
      <c r="C194" s="340"/>
      <c r="D194" s="340"/>
      <c r="E194" s="340"/>
      <c r="F194" s="340"/>
      <c r="G194" s="340"/>
      <c r="H194" s="340"/>
      <c r="I194" s="340"/>
      <c r="J194" s="340"/>
      <c r="K194" s="340"/>
      <c r="L194" s="340"/>
      <c r="M194" s="340"/>
      <c r="N194" s="340"/>
      <c r="O194" s="340"/>
      <c r="P194" s="340"/>
      <c r="Q194" s="340"/>
      <c r="R194" s="340"/>
      <c r="S194" s="340"/>
      <c r="T194" s="340"/>
      <c r="U194" s="340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0"/>
      <c r="AI194" s="340"/>
      <c r="AJ194" s="340"/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0"/>
      <c r="AX194" s="340"/>
      <c r="AY194" s="340"/>
      <c r="AZ194" s="340"/>
      <c r="BA194" s="340"/>
      <c r="BB194" s="340"/>
      <c r="BC194" s="340"/>
      <c r="BD194" s="340"/>
      <c r="BE194" s="340"/>
      <c r="BF194" s="340"/>
      <c r="BG194" s="340"/>
      <c r="BH194" s="340"/>
      <c r="BI194" s="340"/>
      <c r="BJ194" s="340"/>
      <c r="BK194" s="340"/>
      <c r="BL194" s="340"/>
      <c r="BM194" s="340"/>
      <c r="BN194" s="340"/>
      <c r="BO194" s="340"/>
      <c r="BP194" s="340"/>
      <c r="BQ194" s="340"/>
      <c r="BR194" s="340"/>
      <c r="BS194" s="340"/>
      <c r="BT194" s="340"/>
      <c r="BU194" s="340"/>
      <c r="BV194" s="340"/>
      <c r="BW194" s="340"/>
      <c r="BX194" s="340"/>
      <c r="BY194" s="340"/>
      <c r="BZ194" s="340"/>
      <c r="CA194" s="340"/>
    </row>
    <row r="195" spans="1:79" ht="15.75" customHeight="1">
      <c r="A195" s="340"/>
      <c r="B195" s="340"/>
      <c r="C195" s="340"/>
      <c r="D195" s="340"/>
      <c r="E195" s="340"/>
      <c r="F195" s="340"/>
      <c r="G195" s="340"/>
      <c r="H195" s="340"/>
      <c r="I195" s="340"/>
      <c r="J195" s="340"/>
      <c r="K195" s="340"/>
      <c r="L195" s="340"/>
      <c r="M195" s="340"/>
      <c r="N195" s="340"/>
      <c r="O195" s="340"/>
      <c r="P195" s="340"/>
      <c r="Q195" s="340"/>
      <c r="R195" s="340"/>
      <c r="S195" s="340"/>
      <c r="T195" s="340"/>
      <c r="U195" s="340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0"/>
      <c r="AI195" s="340"/>
      <c r="AJ195" s="340"/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0"/>
      <c r="AX195" s="340"/>
      <c r="AY195" s="340"/>
      <c r="AZ195" s="340"/>
      <c r="BA195" s="340"/>
      <c r="BB195" s="340"/>
      <c r="BC195" s="340"/>
      <c r="BD195" s="340"/>
      <c r="BE195" s="340"/>
      <c r="BF195" s="340"/>
      <c r="BG195" s="340"/>
      <c r="BH195" s="340"/>
      <c r="BI195" s="340"/>
      <c r="BJ195" s="340"/>
      <c r="BK195" s="340"/>
      <c r="BL195" s="340"/>
      <c r="BM195" s="340"/>
      <c r="BN195" s="340"/>
      <c r="BO195" s="340"/>
      <c r="BP195" s="340"/>
      <c r="BQ195" s="340"/>
      <c r="BR195" s="340"/>
      <c r="BS195" s="340"/>
      <c r="BT195" s="340"/>
      <c r="BU195" s="340"/>
      <c r="BV195" s="340"/>
      <c r="BW195" s="340"/>
      <c r="BX195" s="340"/>
      <c r="BY195" s="340"/>
      <c r="BZ195" s="340"/>
      <c r="CA195" s="340"/>
    </row>
    <row r="196" spans="1:79" ht="15.75" customHeight="1">
      <c r="A196" s="340"/>
      <c r="B196" s="340"/>
      <c r="C196" s="340"/>
      <c r="D196" s="340"/>
      <c r="E196" s="340"/>
      <c r="F196" s="340"/>
      <c r="G196" s="340"/>
      <c r="H196" s="340"/>
      <c r="I196" s="340"/>
      <c r="J196" s="340"/>
      <c r="K196" s="340"/>
      <c r="L196" s="340"/>
      <c r="M196" s="340"/>
      <c r="N196" s="340"/>
      <c r="O196" s="340"/>
      <c r="P196" s="340"/>
      <c r="Q196" s="340"/>
      <c r="R196" s="340"/>
      <c r="S196" s="340"/>
      <c r="T196" s="340"/>
      <c r="U196" s="340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0"/>
      <c r="AI196" s="340"/>
      <c r="AJ196" s="340"/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0"/>
      <c r="AX196" s="340"/>
      <c r="AY196" s="340"/>
      <c r="AZ196" s="340"/>
      <c r="BA196" s="340"/>
      <c r="BB196" s="340"/>
      <c r="BC196" s="340"/>
      <c r="BD196" s="340"/>
      <c r="BE196" s="340"/>
      <c r="BF196" s="340"/>
      <c r="BG196" s="340"/>
      <c r="BH196" s="340"/>
      <c r="BI196" s="340"/>
      <c r="BJ196" s="340"/>
      <c r="BK196" s="340"/>
      <c r="BL196" s="340"/>
      <c r="BM196" s="340"/>
      <c r="BN196" s="340"/>
      <c r="BO196" s="340"/>
      <c r="BP196" s="340"/>
      <c r="BQ196" s="340"/>
      <c r="BR196" s="340"/>
      <c r="BS196" s="340"/>
      <c r="BT196" s="340"/>
      <c r="BU196" s="340"/>
      <c r="BV196" s="340"/>
      <c r="BW196" s="340"/>
      <c r="BX196" s="340"/>
      <c r="BY196" s="340"/>
      <c r="BZ196" s="340"/>
      <c r="CA196" s="340"/>
    </row>
    <row r="197" spans="1:79" ht="15.75" customHeight="1">
      <c r="A197" s="340"/>
      <c r="B197" s="340"/>
      <c r="C197" s="340"/>
      <c r="D197" s="340"/>
      <c r="E197" s="340"/>
      <c r="F197" s="340"/>
      <c r="G197" s="340"/>
      <c r="H197" s="340"/>
      <c r="I197" s="340"/>
      <c r="J197" s="340"/>
      <c r="K197" s="340"/>
      <c r="L197" s="340"/>
      <c r="M197" s="340"/>
      <c r="N197" s="340"/>
      <c r="O197" s="340"/>
      <c r="P197" s="340"/>
      <c r="Q197" s="340"/>
      <c r="R197" s="340"/>
      <c r="S197" s="340"/>
      <c r="T197" s="340"/>
      <c r="U197" s="340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0"/>
      <c r="AI197" s="340"/>
      <c r="AJ197" s="340"/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0"/>
      <c r="AX197" s="340"/>
      <c r="AY197" s="340"/>
      <c r="AZ197" s="340"/>
      <c r="BA197" s="340"/>
      <c r="BB197" s="340"/>
      <c r="BC197" s="340"/>
      <c r="BD197" s="340"/>
      <c r="BE197" s="340"/>
      <c r="BF197" s="340"/>
      <c r="BG197" s="340"/>
      <c r="BH197" s="340"/>
      <c r="BI197" s="340"/>
      <c r="BJ197" s="340"/>
      <c r="BK197" s="340"/>
      <c r="BL197" s="340"/>
      <c r="BM197" s="340"/>
      <c r="BN197" s="340"/>
      <c r="BO197" s="340"/>
      <c r="BP197" s="340"/>
      <c r="BQ197" s="340"/>
      <c r="BR197" s="340"/>
      <c r="BS197" s="340"/>
      <c r="BT197" s="340"/>
      <c r="BU197" s="340"/>
      <c r="BV197" s="340"/>
      <c r="BW197" s="340"/>
      <c r="BX197" s="340"/>
      <c r="BY197" s="340"/>
      <c r="BZ197" s="340"/>
      <c r="CA197" s="340"/>
    </row>
    <row r="198" spans="1:79" ht="15.75" customHeight="1">
      <c r="A198" s="340"/>
      <c r="B198" s="340"/>
      <c r="C198" s="340"/>
      <c r="D198" s="340"/>
      <c r="E198" s="340"/>
      <c r="F198" s="340"/>
      <c r="G198" s="340"/>
      <c r="H198" s="340"/>
      <c r="I198" s="340"/>
      <c r="J198" s="340"/>
      <c r="K198" s="340"/>
      <c r="L198" s="340"/>
      <c r="M198" s="340"/>
      <c r="N198" s="340"/>
      <c r="O198" s="340"/>
      <c r="P198" s="340"/>
      <c r="Q198" s="340"/>
      <c r="R198" s="340"/>
      <c r="S198" s="340"/>
      <c r="T198" s="340"/>
      <c r="U198" s="340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0"/>
      <c r="AI198" s="340"/>
      <c r="AJ198" s="340"/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0"/>
      <c r="AX198" s="340"/>
      <c r="AY198" s="340"/>
      <c r="AZ198" s="340"/>
      <c r="BA198" s="340"/>
      <c r="BB198" s="340"/>
      <c r="BC198" s="340"/>
      <c r="BD198" s="340"/>
      <c r="BE198" s="340"/>
      <c r="BF198" s="340"/>
      <c r="BG198" s="340"/>
      <c r="BH198" s="340"/>
      <c r="BI198" s="340"/>
      <c r="BJ198" s="340"/>
      <c r="BK198" s="340"/>
      <c r="BL198" s="340"/>
      <c r="BM198" s="340"/>
      <c r="BN198" s="340"/>
      <c r="BO198" s="340"/>
      <c r="BP198" s="340"/>
      <c r="BQ198" s="340"/>
      <c r="BR198" s="340"/>
      <c r="BS198" s="340"/>
      <c r="BT198" s="340"/>
      <c r="BU198" s="340"/>
      <c r="BV198" s="340"/>
      <c r="BW198" s="340"/>
      <c r="BX198" s="340"/>
      <c r="BY198" s="340"/>
      <c r="BZ198" s="340"/>
      <c r="CA198" s="340"/>
    </row>
    <row r="199" spans="1:79" ht="15.75" customHeight="1">
      <c r="A199" s="340"/>
      <c r="B199" s="340"/>
      <c r="C199" s="340"/>
      <c r="D199" s="340"/>
      <c r="E199" s="340"/>
      <c r="F199" s="340"/>
      <c r="G199" s="340"/>
      <c r="H199" s="340"/>
      <c r="I199" s="340"/>
      <c r="J199" s="340"/>
      <c r="K199" s="340"/>
      <c r="L199" s="340"/>
      <c r="M199" s="340"/>
      <c r="N199" s="340"/>
      <c r="O199" s="340"/>
      <c r="P199" s="340"/>
      <c r="Q199" s="340"/>
      <c r="R199" s="340"/>
      <c r="S199" s="340"/>
      <c r="T199" s="340"/>
      <c r="U199" s="340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0"/>
      <c r="AI199" s="340"/>
      <c r="AJ199" s="340"/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0"/>
      <c r="AX199" s="340"/>
      <c r="AY199" s="340"/>
      <c r="AZ199" s="340"/>
      <c r="BA199" s="340"/>
      <c r="BB199" s="340"/>
      <c r="BC199" s="340"/>
      <c r="BD199" s="340"/>
      <c r="BE199" s="340"/>
      <c r="BF199" s="340"/>
      <c r="BG199" s="340"/>
      <c r="BH199" s="340"/>
      <c r="BI199" s="340"/>
      <c r="BJ199" s="340"/>
      <c r="BK199" s="340"/>
      <c r="BL199" s="340"/>
      <c r="BM199" s="340"/>
      <c r="BN199" s="340"/>
      <c r="BO199" s="340"/>
      <c r="BP199" s="340"/>
      <c r="BQ199" s="340"/>
      <c r="BR199" s="340"/>
      <c r="BS199" s="340"/>
      <c r="BT199" s="340"/>
      <c r="BU199" s="340"/>
      <c r="BV199" s="340"/>
      <c r="BW199" s="340"/>
      <c r="BX199" s="340"/>
      <c r="BY199" s="340"/>
      <c r="BZ199" s="340"/>
      <c r="CA199" s="340"/>
    </row>
    <row r="200" spans="1:79" ht="15.75" customHeight="1">
      <c r="A200" s="340"/>
      <c r="B200" s="340"/>
      <c r="C200" s="340"/>
      <c r="D200" s="340"/>
      <c r="E200" s="340"/>
      <c r="F200" s="340"/>
      <c r="G200" s="340"/>
      <c r="H200" s="340"/>
      <c r="I200" s="340"/>
      <c r="J200" s="340"/>
      <c r="K200" s="340"/>
      <c r="L200" s="340"/>
      <c r="M200" s="340"/>
      <c r="N200" s="340"/>
      <c r="O200" s="340"/>
      <c r="P200" s="340"/>
      <c r="Q200" s="340"/>
      <c r="R200" s="340"/>
      <c r="S200" s="340"/>
      <c r="T200" s="340"/>
      <c r="U200" s="340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0"/>
      <c r="AI200" s="340"/>
      <c r="AJ200" s="340"/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0"/>
      <c r="AX200" s="340"/>
      <c r="AY200" s="340"/>
      <c r="AZ200" s="340"/>
      <c r="BA200" s="340"/>
      <c r="BB200" s="340"/>
      <c r="BC200" s="340"/>
      <c r="BD200" s="340"/>
      <c r="BE200" s="340"/>
      <c r="BF200" s="340"/>
      <c r="BG200" s="340"/>
      <c r="BH200" s="340"/>
      <c r="BI200" s="340"/>
      <c r="BJ200" s="340"/>
      <c r="BK200" s="340"/>
      <c r="BL200" s="340"/>
      <c r="BM200" s="340"/>
      <c r="BN200" s="340"/>
      <c r="BO200" s="340"/>
      <c r="BP200" s="340"/>
      <c r="BQ200" s="340"/>
      <c r="BR200" s="340"/>
      <c r="BS200" s="340"/>
      <c r="BT200" s="340"/>
      <c r="BU200" s="340"/>
      <c r="BV200" s="340"/>
      <c r="BW200" s="340"/>
      <c r="BX200" s="340"/>
      <c r="BY200" s="340"/>
      <c r="BZ200" s="340"/>
      <c r="CA200" s="340"/>
    </row>
    <row r="201" spans="1:79" ht="15.75" customHeight="1">
      <c r="A201" s="340"/>
      <c r="B201" s="340"/>
      <c r="C201" s="340"/>
      <c r="D201" s="340"/>
      <c r="E201" s="340"/>
      <c r="F201" s="340"/>
      <c r="G201" s="340"/>
      <c r="H201" s="340"/>
      <c r="I201" s="340"/>
      <c r="J201" s="340"/>
      <c r="K201" s="340"/>
      <c r="L201" s="340"/>
      <c r="M201" s="340"/>
      <c r="N201" s="340"/>
      <c r="O201" s="340"/>
      <c r="P201" s="340"/>
      <c r="Q201" s="340"/>
      <c r="R201" s="340"/>
      <c r="S201" s="340"/>
      <c r="T201" s="340"/>
      <c r="U201" s="340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0"/>
      <c r="AI201" s="340"/>
      <c r="AJ201" s="340"/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0"/>
      <c r="AX201" s="340"/>
      <c r="AY201" s="340"/>
      <c r="AZ201" s="340"/>
      <c r="BA201" s="340"/>
      <c r="BB201" s="340"/>
      <c r="BC201" s="340"/>
      <c r="BD201" s="340"/>
      <c r="BE201" s="340"/>
      <c r="BF201" s="340"/>
      <c r="BG201" s="340"/>
      <c r="BH201" s="340"/>
      <c r="BI201" s="340"/>
      <c r="BJ201" s="340"/>
      <c r="BK201" s="340"/>
      <c r="BL201" s="340"/>
      <c r="BM201" s="340"/>
      <c r="BN201" s="340"/>
      <c r="BO201" s="340"/>
      <c r="BP201" s="340"/>
      <c r="BQ201" s="340"/>
      <c r="BR201" s="340"/>
      <c r="BS201" s="340"/>
      <c r="BT201" s="340"/>
      <c r="BU201" s="340"/>
      <c r="BV201" s="340"/>
      <c r="BW201" s="340"/>
      <c r="BX201" s="340"/>
      <c r="BY201" s="340"/>
      <c r="BZ201" s="340"/>
      <c r="CA201" s="340"/>
    </row>
    <row r="202" spans="1:79" ht="15.75" customHeight="1">
      <c r="A202" s="340"/>
      <c r="B202" s="340"/>
      <c r="C202" s="340"/>
      <c r="D202" s="340"/>
      <c r="E202" s="340"/>
      <c r="F202" s="340"/>
      <c r="G202" s="340"/>
      <c r="H202" s="340"/>
      <c r="I202" s="340"/>
      <c r="J202" s="340"/>
      <c r="K202" s="340"/>
      <c r="L202" s="340"/>
      <c r="M202" s="340"/>
      <c r="N202" s="340"/>
      <c r="O202" s="340"/>
      <c r="P202" s="340"/>
      <c r="Q202" s="340"/>
      <c r="R202" s="340"/>
      <c r="S202" s="340"/>
      <c r="T202" s="340"/>
      <c r="U202" s="340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0"/>
      <c r="AI202" s="340"/>
      <c r="AJ202" s="340"/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0"/>
      <c r="AX202" s="340"/>
      <c r="AY202" s="340"/>
      <c r="AZ202" s="340"/>
      <c r="BA202" s="340"/>
      <c r="BB202" s="340"/>
      <c r="BC202" s="340"/>
      <c r="BD202" s="340"/>
      <c r="BE202" s="340"/>
      <c r="BF202" s="340"/>
      <c r="BG202" s="340"/>
      <c r="BH202" s="340"/>
      <c r="BI202" s="340"/>
      <c r="BJ202" s="340"/>
      <c r="BK202" s="340"/>
      <c r="BL202" s="340"/>
      <c r="BM202" s="340"/>
      <c r="BN202" s="340"/>
      <c r="BO202" s="340"/>
      <c r="BP202" s="340"/>
      <c r="BQ202" s="340"/>
      <c r="BR202" s="340"/>
      <c r="BS202" s="340"/>
      <c r="BT202" s="340"/>
      <c r="BU202" s="340"/>
      <c r="BV202" s="340"/>
      <c r="BW202" s="340"/>
      <c r="BX202" s="340"/>
      <c r="BY202" s="340"/>
      <c r="BZ202" s="340"/>
      <c r="CA202" s="340"/>
    </row>
    <row r="203" spans="1:79" ht="15.75" customHeight="1">
      <c r="A203" s="340"/>
      <c r="B203" s="340"/>
      <c r="C203" s="340"/>
      <c r="D203" s="340"/>
      <c r="E203" s="340"/>
      <c r="F203" s="340"/>
      <c r="G203" s="340"/>
      <c r="H203" s="340"/>
      <c r="I203" s="340"/>
      <c r="J203" s="340"/>
      <c r="K203" s="340"/>
      <c r="L203" s="340"/>
      <c r="M203" s="340"/>
      <c r="N203" s="340"/>
      <c r="O203" s="340"/>
      <c r="P203" s="340"/>
      <c r="Q203" s="340"/>
      <c r="R203" s="340"/>
      <c r="S203" s="340"/>
      <c r="T203" s="340"/>
      <c r="U203" s="340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0"/>
      <c r="AI203" s="340"/>
      <c r="AJ203" s="340"/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0"/>
      <c r="AX203" s="340"/>
      <c r="AY203" s="340"/>
      <c r="AZ203" s="340"/>
      <c r="BA203" s="340"/>
      <c r="BB203" s="340"/>
      <c r="BC203" s="340"/>
      <c r="BD203" s="340"/>
      <c r="BE203" s="340"/>
      <c r="BF203" s="340"/>
      <c r="BG203" s="340"/>
      <c r="BH203" s="340"/>
      <c r="BI203" s="340"/>
      <c r="BJ203" s="340"/>
      <c r="BK203" s="340"/>
      <c r="BL203" s="340"/>
      <c r="BM203" s="340"/>
      <c r="BN203" s="340"/>
      <c r="BO203" s="340"/>
      <c r="BP203" s="340"/>
      <c r="BQ203" s="340"/>
      <c r="BR203" s="340"/>
      <c r="BS203" s="340"/>
      <c r="BT203" s="340"/>
      <c r="BU203" s="340"/>
      <c r="BV203" s="340"/>
      <c r="BW203" s="340"/>
      <c r="BX203" s="340"/>
      <c r="BY203" s="340"/>
      <c r="BZ203" s="340"/>
      <c r="CA203" s="340"/>
    </row>
    <row r="204" spans="1:79" ht="15.75" customHeight="1">
      <c r="A204" s="340"/>
      <c r="B204" s="340"/>
      <c r="C204" s="340"/>
      <c r="D204" s="340"/>
      <c r="E204" s="340"/>
      <c r="F204" s="340"/>
      <c r="G204" s="340"/>
      <c r="H204" s="340"/>
      <c r="I204" s="340"/>
      <c r="J204" s="340"/>
      <c r="K204" s="340"/>
      <c r="L204" s="340"/>
      <c r="M204" s="340"/>
      <c r="N204" s="340"/>
      <c r="O204" s="340"/>
      <c r="P204" s="340"/>
      <c r="Q204" s="340"/>
      <c r="R204" s="340"/>
      <c r="S204" s="340"/>
      <c r="T204" s="340"/>
      <c r="U204" s="340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0"/>
      <c r="AI204" s="340"/>
      <c r="AJ204" s="340"/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0"/>
      <c r="AX204" s="340"/>
      <c r="AY204" s="340"/>
      <c r="AZ204" s="340"/>
      <c r="BA204" s="340"/>
      <c r="BB204" s="340"/>
      <c r="BC204" s="340"/>
      <c r="BD204" s="340"/>
      <c r="BE204" s="340"/>
      <c r="BF204" s="340"/>
      <c r="BG204" s="340"/>
      <c r="BH204" s="340"/>
      <c r="BI204" s="340"/>
      <c r="BJ204" s="340"/>
      <c r="BK204" s="340"/>
      <c r="BL204" s="340"/>
      <c r="BM204" s="340"/>
      <c r="BN204" s="340"/>
      <c r="BO204" s="340"/>
      <c r="BP204" s="340"/>
      <c r="BQ204" s="340"/>
      <c r="BR204" s="340"/>
      <c r="BS204" s="340"/>
      <c r="BT204" s="340"/>
      <c r="BU204" s="340"/>
      <c r="BV204" s="340"/>
      <c r="BW204" s="340"/>
      <c r="BX204" s="340"/>
      <c r="BY204" s="340"/>
      <c r="BZ204" s="340"/>
      <c r="CA204" s="340"/>
    </row>
    <row r="205" spans="1:79" ht="15.75" customHeight="1">
      <c r="A205" s="340"/>
      <c r="B205" s="340"/>
      <c r="C205" s="340"/>
      <c r="D205" s="340"/>
      <c r="E205" s="340"/>
      <c r="F205" s="340"/>
      <c r="G205" s="340"/>
      <c r="H205" s="340"/>
      <c r="I205" s="340"/>
      <c r="J205" s="340"/>
      <c r="K205" s="340"/>
      <c r="L205" s="340"/>
      <c r="M205" s="340"/>
      <c r="N205" s="340"/>
      <c r="O205" s="340"/>
      <c r="P205" s="340"/>
      <c r="Q205" s="340"/>
      <c r="R205" s="340"/>
      <c r="S205" s="340"/>
      <c r="T205" s="340"/>
      <c r="U205" s="340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0"/>
      <c r="AI205" s="340"/>
      <c r="AJ205" s="340"/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0"/>
      <c r="AX205" s="340"/>
      <c r="AY205" s="340"/>
      <c r="AZ205" s="340"/>
      <c r="BA205" s="340"/>
      <c r="BB205" s="340"/>
      <c r="BC205" s="340"/>
      <c r="BD205" s="340"/>
      <c r="BE205" s="340"/>
      <c r="BF205" s="340"/>
      <c r="BG205" s="340"/>
      <c r="BH205" s="340"/>
      <c r="BI205" s="340"/>
      <c r="BJ205" s="340"/>
      <c r="BK205" s="340"/>
      <c r="BL205" s="340"/>
      <c r="BM205" s="340"/>
      <c r="BN205" s="340"/>
      <c r="BO205" s="340"/>
      <c r="BP205" s="340"/>
      <c r="BQ205" s="340"/>
      <c r="BR205" s="340"/>
      <c r="BS205" s="340"/>
      <c r="BT205" s="340"/>
      <c r="BU205" s="340"/>
      <c r="BV205" s="340"/>
      <c r="BW205" s="340"/>
      <c r="BX205" s="340"/>
      <c r="BY205" s="340"/>
      <c r="BZ205" s="340"/>
      <c r="CA205" s="340"/>
    </row>
    <row r="206" spans="1:79" ht="15.75" customHeight="1">
      <c r="A206" s="340"/>
      <c r="B206" s="340"/>
      <c r="C206" s="340"/>
      <c r="D206" s="340"/>
      <c r="E206" s="340"/>
      <c r="F206" s="340"/>
      <c r="G206" s="340"/>
      <c r="H206" s="340"/>
      <c r="I206" s="340"/>
      <c r="J206" s="340"/>
      <c r="K206" s="340"/>
      <c r="L206" s="340"/>
      <c r="M206" s="340"/>
      <c r="N206" s="340"/>
      <c r="O206" s="340"/>
      <c r="P206" s="340"/>
      <c r="Q206" s="340"/>
      <c r="R206" s="340"/>
      <c r="S206" s="340"/>
      <c r="T206" s="340"/>
      <c r="U206" s="340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0"/>
      <c r="AI206" s="340"/>
      <c r="AJ206" s="340"/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0"/>
      <c r="AX206" s="340"/>
      <c r="AY206" s="340"/>
      <c r="AZ206" s="340"/>
      <c r="BA206" s="340"/>
      <c r="BB206" s="340"/>
      <c r="BC206" s="340"/>
      <c r="BD206" s="340"/>
      <c r="BE206" s="340"/>
      <c r="BF206" s="340"/>
      <c r="BG206" s="340"/>
      <c r="BH206" s="340"/>
      <c r="BI206" s="340"/>
      <c r="BJ206" s="340"/>
      <c r="BK206" s="340"/>
      <c r="BL206" s="340"/>
      <c r="BM206" s="340"/>
      <c r="BN206" s="340"/>
      <c r="BO206" s="340"/>
      <c r="BP206" s="340"/>
      <c r="BQ206" s="340"/>
      <c r="BR206" s="340"/>
      <c r="BS206" s="340"/>
      <c r="BT206" s="340"/>
      <c r="BU206" s="340"/>
      <c r="BV206" s="340"/>
      <c r="BW206" s="340"/>
      <c r="BX206" s="340"/>
      <c r="BY206" s="340"/>
      <c r="BZ206" s="340"/>
      <c r="CA206" s="340"/>
    </row>
    <row r="207" spans="1:79" ht="15.75" customHeight="1">
      <c r="A207" s="340"/>
      <c r="B207" s="340"/>
      <c r="C207" s="340"/>
      <c r="D207" s="340"/>
      <c r="E207" s="340"/>
      <c r="F207" s="340"/>
      <c r="G207" s="340"/>
      <c r="H207" s="340"/>
      <c r="I207" s="340"/>
      <c r="J207" s="340"/>
      <c r="K207" s="340"/>
      <c r="L207" s="340"/>
      <c r="M207" s="340"/>
      <c r="N207" s="340"/>
      <c r="O207" s="340"/>
      <c r="P207" s="340"/>
      <c r="Q207" s="340"/>
      <c r="R207" s="340"/>
      <c r="S207" s="340"/>
      <c r="T207" s="340"/>
      <c r="U207" s="340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0"/>
      <c r="AI207" s="340"/>
      <c r="AJ207" s="340"/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0"/>
      <c r="AX207" s="340"/>
      <c r="AY207" s="340"/>
      <c r="AZ207" s="340"/>
      <c r="BA207" s="340"/>
      <c r="BB207" s="340"/>
      <c r="BC207" s="340"/>
      <c r="BD207" s="340"/>
      <c r="BE207" s="340"/>
      <c r="BF207" s="340"/>
      <c r="BG207" s="340"/>
      <c r="BH207" s="340"/>
      <c r="BI207" s="340"/>
      <c r="BJ207" s="340"/>
      <c r="BK207" s="340"/>
      <c r="BL207" s="340"/>
      <c r="BM207" s="340"/>
      <c r="BN207" s="340"/>
      <c r="BO207" s="340"/>
      <c r="BP207" s="340"/>
      <c r="BQ207" s="340"/>
      <c r="BR207" s="340"/>
      <c r="BS207" s="340"/>
      <c r="BT207" s="340"/>
      <c r="BU207" s="340"/>
      <c r="BV207" s="340"/>
      <c r="BW207" s="340"/>
      <c r="BX207" s="340"/>
      <c r="BY207" s="340"/>
      <c r="BZ207" s="340"/>
      <c r="CA207" s="340"/>
    </row>
    <row r="208" spans="1:79" ht="15.75" customHeight="1">
      <c r="A208" s="340"/>
      <c r="B208" s="340"/>
      <c r="C208" s="340"/>
      <c r="D208" s="340"/>
      <c r="E208" s="340"/>
      <c r="F208" s="340"/>
      <c r="G208" s="340"/>
      <c r="H208" s="340"/>
      <c r="I208" s="340"/>
      <c r="J208" s="340"/>
      <c r="K208" s="340"/>
      <c r="L208" s="340"/>
      <c r="M208" s="340"/>
      <c r="N208" s="340"/>
      <c r="O208" s="340"/>
      <c r="P208" s="340"/>
      <c r="Q208" s="340"/>
      <c r="R208" s="340"/>
      <c r="S208" s="340"/>
      <c r="T208" s="340"/>
      <c r="U208" s="340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0"/>
      <c r="AI208" s="340"/>
      <c r="AJ208" s="340"/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0"/>
      <c r="AX208" s="340"/>
      <c r="AY208" s="340"/>
      <c r="AZ208" s="340"/>
      <c r="BA208" s="340"/>
      <c r="BB208" s="340"/>
      <c r="BC208" s="340"/>
      <c r="BD208" s="340"/>
      <c r="BE208" s="340"/>
      <c r="BF208" s="340"/>
      <c r="BG208" s="340"/>
      <c r="BH208" s="340"/>
      <c r="BI208" s="340"/>
      <c r="BJ208" s="340"/>
      <c r="BK208" s="340"/>
      <c r="BL208" s="340"/>
      <c r="BM208" s="340"/>
      <c r="BN208" s="340"/>
      <c r="BO208" s="340"/>
      <c r="BP208" s="340"/>
      <c r="BQ208" s="340"/>
      <c r="BR208" s="340"/>
      <c r="BS208" s="340"/>
      <c r="BT208" s="340"/>
      <c r="BU208" s="340"/>
      <c r="BV208" s="340"/>
      <c r="BW208" s="340"/>
      <c r="BX208" s="340"/>
      <c r="BY208" s="340"/>
      <c r="BZ208" s="340"/>
      <c r="CA208" s="340"/>
    </row>
    <row r="209" spans="1:79" ht="15.75" customHeight="1">
      <c r="A209" s="340"/>
      <c r="B209" s="340"/>
      <c r="C209" s="340"/>
      <c r="D209" s="340"/>
      <c r="E209" s="340"/>
      <c r="F209" s="340"/>
      <c r="G209" s="340"/>
      <c r="H209" s="340"/>
      <c r="I209" s="340"/>
      <c r="J209" s="340"/>
      <c r="K209" s="340"/>
      <c r="L209" s="340"/>
      <c r="M209" s="340"/>
      <c r="N209" s="340"/>
      <c r="O209" s="340"/>
      <c r="P209" s="340"/>
      <c r="Q209" s="340"/>
      <c r="R209" s="340"/>
      <c r="S209" s="340"/>
      <c r="T209" s="340"/>
      <c r="U209" s="340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0"/>
      <c r="AI209" s="340"/>
      <c r="AJ209" s="340"/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0"/>
      <c r="AX209" s="340"/>
      <c r="AY209" s="340"/>
      <c r="AZ209" s="340"/>
      <c r="BA209" s="340"/>
      <c r="BB209" s="340"/>
      <c r="BC209" s="340"/>
      <c r="BD209" s="340"/>
      <c r="BE209" s="340"/>
      <c r="BF209" s="340"/>
      <c r="BG209" s="340"/>
      <c r="BH209" s="340"/>
      <c r="BI209" s="340"/>
      <c r="BJ209" s="340"/>
      <c r="BK209" s="340"/>
      <c r="BL209" s="340"/>
      <c r="BM209" s="340"/>
      <c r="BN209" s="340"/>
      <c r="BO209" s="340"/>
      <c r="BP209" s="340"/>
      <c r="BQ209" s="340"/>
      <c r="BR209" s="340"/>
      <c r="BS209" s="340"/>
      <c r="BT209" s="340"/>
      <c r="BU209" s="340"/>
      <c r="BV209" s="340"/>
      <c r="BW209" s="340"/>
      <c r="BX209" s="340"/>
      <c r="BY209" s="340"/>
      <c r="BZ209" s="340"/>
      <c r="CA209" s="340"/>
    </row>
    <row r="210" spans="1:79" ht="15.75" customHeight="1">
      <c r="A210" s="340"/>
      <c r="B210" s="340"/>
      <c r="C210" s="340"/>
      <c r="D210" s="340"/>
      <c r="E210" s="340"/>
      <c r="F210" s="340"/>
      <c r="G210" s="340"/>
      <c r="H210" s="340"/>
      <c r="I210" s="340"/>
      <c r="J210" s="340"/>
      <c r="K210" s="340"/>
      <c r="L210" s="340"/>
      <c r="M210" s="340"/>
      <c r="N210" s="340"/>
      <c r="O210" s="340"/>
      <c r="P210" s="340"/>
      <c r="Q210" s="340"/>
      <c r="R210" s="340"/>
      <c r="S210" s="340"/>
      <c r="T210" s="340"/>
      <c r="U210" s="340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0"/>
      <c r="AI210" s="340"/>
      <c r="AJ210" s="340"/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0"/>
      <c r="AX210" s="340"/>
      <c r="AY210" s="340"/>
      <c r="AZ210" s="340"/>
      <c r="BA210" s="340"/>
      <c r="BB210" s="340"/>
      <c r="BC210" s="340"/>
      <c r="BD210" s="340"/>
      <c r="BE210" s="340"/>
      <c r="BF210" s="340"/>
      <c r="BG210" s="340"/>
      <c r="BH210" s="340"/>
      <c r="BI210" s="340"/>
      <c r="BJ210" s="340"/>
      <c r="BK210" s="340"/>
      <c r="BL210" s="340"/>
      <c r="BM210" s="340"/>
      <c r="BN210" s="340"/>
      <c r="BO210" s="340"/>
      <c r="BP210" s="340"/>
      <c r="BQ210" s="340"/>
      <c r="BR210" s="340"/>
      <c r="BS210" s="340"/>
      <c r="BT210" s="340"/>
      <c r="BU210" s="340"/>
      <c r="BV210" s="340"/>
      <c r="BW210" s="340"/>
      <c r="BX210" s="340"/>
      <c r="BY210" s="340"/>
      <c r="BZ210" s="340"/>
      <c r="CA210" s="340"/>
    </row>
    <row r="211" spans="1:79" ht="15.75" customHeight="1">
      <c r="A211" s="340"/>
      <c r="B211" s="340"/>
      <c r="C211" s="340"/>
      <c r="D211" s="340"/>
      <c r="E211" s="340"/>
      <c r="F211" s="340"/>
      <c r="G211" s="340"/>
      <c r="H211" s="340"/>
      <c r="I211" s="340"/>
      <c r="J211" s="340"/>
      <c r="K211" s="340"/>
      <c r="L211" s="340"/>
      <c r="M211" s="340"/>
      <c r="N211" s="340"/>
      <c r="O211" s="340"/>
      <c r="P211" s="340"/>
      <c r="Q211" s="340"/>
      <c r="R211" s="340"/>
      <c r="S211" s="340"/>
      <c r="T211" s="340"/>
      <c r="U211" s="340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0"/>
      <c r="AI211" s="340"/>
      <c r="AJ211" s="340"/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0"/>
      <c r="AX211" s="340"/>
      <c r="AY211" s="340"/>
      <c r="AZ211" s="340"/>
      <c r="BA211" s="340"/>
      <c r="BB211" s="340"/>
      <c r="BC211" s="340"/>
      <c r="BD211" s="340"/>
      <c r="BE211" s="340"/>
      <c r="BF211" s="340"/>
      <c r="BG211" s="340"/>
      <c r="BH211" s="340"/>
      <c r="BI211" s="340"/>
      <c r="BJ211" s="340"/>
      <c r="BK211" s="340"/>
      <c r="BL211" s="340"/>
      <c r="BM211" s="340"/>
      <c r="BN211" s="340"/>
      <c r="BO211" s="340"/>
      <c r="BP211" s="340"/>
      <c r="BQ211" s="340"/>
      <c r="BR211" s="340"/>
      <c r="BS211" s="340"/>
      <c r="BT211" s="340"/>
      <c r="BU211" s="340"/>
      <c r="BV211" s="340"/>
      <c r="BW211" s="340"/>
      <c r="BX211" s="340"/>
      <c r="BY211" s="340"/>
      <c r="BZ211" s="340"/>
      <c r="CA211" s="340"/>
    </row>
    <row r="212" spans="1:79" ht="15.75" customHeight="1">
      <c r="A212" s="340"/>
      <c r="B212" s="340"/>
      <c r="C212" s="340"/>
      <c r="D212" s="340"/>
      <c r="E212" s="340"/>
      <c r="F212" s="340"/>
      <c r="G212" s="340"/>
      <c r="H212" s="340"/>
      <c r="I212" s="340"/>
      <c r="J212" s="340"/>
      <c r="K212" s="340"/>
      <c r="L212" s="340"/>
      <c r="M212" s="340"/>
      <c r="N212" s="340"/>
      <c r="O212" s="340"/>
      <c r="P212" s="340"/>
      <c r="Q212" s="340"/>
      <c r="R212" s="340"/>
      <c r="S212" s="340"/>
      <c r="T212" s="340"/>
      <c r="U212" s="340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0"/>
      <c r="AI212" s="340"/>
      <c r="AJ212" s="340"/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0"/>
      <c r="AX212" s="340"/>
      <c r="AY212" s="340"/>
      <c r="AZ212" s="340"/>
      <c r="BA212" s="340"/>
      <c r="BB212" s="340"/>
      <c r="BC212" s="340"/>
      <c r="BD212" s="340"/>
      <c r="BE212" s="340"/>
      <c r="BF212" s="340"/>
      <c r="BG212" s="340"/>
      <c r="BH212" s="340"/>
      <c r="BI212" s="340"/>
      <c r="BJ212" s="340"/>
      <c r="BK212" s="340"/>
      <c r="BL212" s="340"/>
      <c r="BM212" s="340"/>
      <c r="BN212" s="340"/>
      <c r="BO212" s="340"/>
      <c r="BP212" s="340"/>
      <c r="BQ212" s="340"/>
      <c r="BR212" s="340"/>
      <c r="BS212" s="340"/>
      <c r="BT212" s="340"/>
      <c r="BU212" s="340"/>
      <c r="BV212" s="340"/>
      <c r="BW212" s="340"/>
      <c r="BX212" s="340"/>
      <c r="BY212" s="340"/>
      <c r="BZ212" s="340"/>
      <c r="CA212" s="340"/>
    </row>
    <row r="213" spans="1:79" ht="15.75" customHeight="1">
      <c r="A213" s="340"/>
      <c r="B213" s="340"/>
      <c r="C213" s="340"/>
      <c r="D213" s="340"/>
      <c r="E213" s="340"/>
      <c r="F213" s="340"/>
      <c r="G213" s="340"/>
      <c r="H213" s="340"/>
      <c r="I213" s="340"/>
      <c r="J213" s="340"/>
      <c r="K213" s="340"/>
      <c r="L213" s="340"/>
      <c r="M213" s="340"/>
      <c r="N213" s="340"/>
      <c r="O213" s="340"/>
      <c r="P213" s="340"/>
      <c r="Q213" s="340"/>
      <c r="R213" s="340"/>
      <c r="S213" s="340"/>
      <c r="T213" s="340"/>
      <c r="U213" s="340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0"/>
      <c r="AI213" s="340"/>
      <c r="AJ213" s="340"/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0"/>
      <c r="AX213" s="340"/>
      <c r="AY213" s="340"/>
      <c r="AZ213" s="340"/>
      <c r="BA213" s="340"/>
      <c r="BB213" s="340"/>
      <c r="BC213" s="340"/>
      <c r="BD213" s="340"/>
      <c r="BE213" s="340"/>
      <c r="BF213" s="340"/>
      <c r="BG213" s="340"/>
      <c r="BH213" s="340"/>
      <c r="BI213" s="340"/>
      <c r="BJ213" s="340"/>
      <c r="BK213" s="340"/>
      <c r="BL213" s="340"/>
      <c r="BM213" s="340"/>
      <c r="BN213" s="340"/>
      <c r="BO213" s="340"/>
      <c r="BP213" s="340"/>
      <c r="BQ213" s="340"/>
      <c r="BR213" s="340"/>
      <c r="BS213" s="340"/>
      <c r="BT213" s="340"/>
      <c r="BU213" s="340"/>
      <c r="BV213" s="340"/>
      <c r="BW213" s="340"/>
      <c r="BX213" s="340"/>
      <c r="BY213" s="340"/>
      <c r="BZ213" s="340"/>
      <c r="CA213" s="340"/>
    </row>
    <row r="214" spans="1:79" ht="15.75" customHeight="1">
      <c r="A214" s="340"/>
      <c r="B214" s="340"/>
      <c r="C214" s="340"/>
      <c r="D214" s="340"/>
      <c r="E214" s="340"/>
      <c r="F214" s="340"/>
      <c r="G214" s="340"/>
      <c r="H214" s="340"/>
      <c r="I214" s="340"/>
      <c r="J214" s="340"/>
      <c r="K214" s="340"/>
      <c r="L214" s="340"/>
      <c r="M214" s="340"/>
      <c r="N214" s="340"/>
      <c r="O214" s="340"/>
      <c r="P214" s="340"/>
      <c r="Q214" s="340"/>
      <c r="R214" s="340"/>
      <c r="S214" s="340"/>
      <c r="T214" s="340"/>
      <c r="U214" s="340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0"/>
      <c r="AI214" s="340"/>
      <c r="AJ214" s="340"/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0"/>
      <c r="AX214" s="340"/>
      <c r="AY214" s="340"/>
      <c r="AZ214" s="340"/>
      <c r="BA214" s="340"/>
      <c r="BB214" s="340"/>
      <c r="BC214" s="340"/>
      <c r="BD214" s="340"/>
      <c r="BE214" s="340"/>
      <c r="BF214" s="340"/>
      <c r="BG214" s="340"/>
      <c r="BH214" s="340"/>
      <c r="BI214" s="340"/>
      <c r="BJ214" s="340"/>
      <c r="BK214" s="340"/>
      <c r="BL214" s="340"/>
      <c r="BM214" s="340"/>
      <c r="BN214" s="340"/>
      <c r="BO214" s="340"/>
      <c r="BP214" s="340"/>
      <c r="BQ214" s="340"/>
      <c r="BR214" s="340"/>
      <c r="BS214" s="340"/>
      <c r="BT214" s="340"/>
      <c r="BU214" s="340"/>
      <c r="BV214" s="340"/>
      <c r="BW214" s="340"/>
      <c r="BX214" s="340"/>
      <c r="BY214" s="340"/>
      <c r="BZ214" s="340"/>
      <c r="CA214" s="340"/>
    </row>
    <row r="215" spans="1:79" ht="15.75" customHeight="1">
      <c r="A215" s="340"/>
      <c r="B215" s="340"/>
      <c r="C215" s="340"/>
      <c r="D215" s="340"/>
      <c r="E215" s="340"/>
      <c r="F215" s="340"/>
      <c r="G215" s="340"/>
      <c r="H215" s="340"/>
      <c r="I215" s="340"/>
      <c r="J215" s="340"/>
      <c r="K215" s="340"/>
      <c r="L215" s="340"/>
      <c r="M215" s="340"/>
      <c r="N215" s="340"/>
      <c r="O215" s="340"/>
      <c r="P215" s="340"/>
      <c r="Q215" s="340"/>
      <c r="R215" s="340"/>
      <c r="S215" s="340"/>
      <c r="T215" s="340"/>
      <c r="U215" s="340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0"/>
      <c r="AI215" s="340"/>
      <c r="AJ215" s="340"/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0"/>
      <c r="AX215" s="340"/>
      <c r="AY215" s="340"/>
      <c r="AZ215" s="340"/>
      <c r="BA215" s="340"/>
      <c r="BB215" s="340"/>
      <c r="BC215" s="340"/>
      <c r="BD215" s="340"/>
      <c r="BE215" s="340"/>
      <c r="BF215" s="340"/>
      <c r="BG215" s="340"/>
      <c r="BH215" s="340"/>
      <c r="BI215" s="340"/>
      <c r="BJ215" s="340"/>
      <c r="BK215" s="340"/>
      <c r="BL215" s="340"/>
      <c r="BM215" s="340"/>
      <c r="BN215" s="340"/>
      <c r="BO215" s="340"/>
      <c r="BP215" s="340"/>
      <c r="BQ215" s="340"/>
      <c r="BR215" s="340"/>
      <c r="BS215" s="340"/>
      <c r="BT215" s="340"/>
      <c r="BU215" s="340"/>
      <c r="BV215" s="340"/>
      <c r="BW215" s="340"/>
      <c r="BX215" s="340"/>
      <c r="BY215" s="340"/>
      <c r="BZ215" s="340"/>
      <c r="CA215" s="340"/>
    </row>
    <row r="216" spans="1:79" ht="15.75" customHeight="1">
      <c r="A216" s="340"/>
      <c r="B216" s="340"/>
      <c r="C216" s="340"/>
      <c r="D216" s="340"/>
      <c r="E216" s="340"/>
      <c r="F216" s="340"/>
      <c r="G216" s="340"/>
      <c r="H216" s="340"/>
      <c r="I216" s="340"/>
      <c r="J216" s="340"/>
      <c r="K216" s="340"/>
      <c r="L216" s="340"/>
      <c r="M216" s="340"/>
      <c r="N216" s="340"/>
      <c r="O216" s="340"/>
      <c r="P216" s="340"/>
      <c r="Q216" s="340"/>
      <c r="R216" s="340"/>
      <c r="S216" s="340"/>
      <c r="T216" s="340"/>
      <c r="U216" s="340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0"/>
      <c r="AI216" s="340"/>
      <c r="AJ216" s="340"/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0"/>
      <c r="AX216" s="340"/>
      <c r="AY216" s="340"/>
      <c r="AZ216" s="340"/>
      <c r="BA216" s="340"/>
      <c r="BB216" s="340"/>
      <c r="BC216" s="340"/>
      <c r="BD216" s="340"/>
      <c r="BE216" s="340"/>
      <c r="BF216" s="340"/>
      <c r="BG216" s="340"/>
      <c r="BH216" s="340"/>
      <c r="BI216" s="340"/>
      <c r="BJ216" s="340"/>
      <c r="BK216" s="340"/>
      <c r="BL216" s="340"/>
      <c r="BM216" s="340"/>
      <c r="BN216" s="340"/>
      <c r="BO216" s="340"/>
      <c r="BP216" s="340"/>
      <c r="BQ216" s="340"/>
      <c r="BR216" s="340"/>
      <c r="BS216" s="340"/>
      <c r="BT216" s="340"/>
      <c r="BU216" s="340"/>
      <c r="BV216" s="340"/>
      <c r="BW216" s="340"/>
      <c r="BX216" s="340"/>
      <c r="BY216" s="340"/>
      <c r="BZ216" s="340"/>
      <c r="CA216" s="340"/>
    </row>
    <row r="217" spans="1:79" ht="15.75" customHeight="1">
      <c r="A217" s="340"/>
      <c r="B217" s="340"/>
      <c r="C217" s="340"/>
      <c r="D217" s="340"/>
      <c r="E217" s="340"/>
      <c r="F217" s="340"/>
      <c r="G217" s="340"/>
      <c r="H217" s="340"/>
      <c r="I217" s="340"/>
      <c r="J217" s="340"/>
      <c r="K217" s="340"/>
      <c r="L217" s="340"/>
      <c r="M217" s="340"/>
      <c r="N217" s="340"/>
      <c r="O217" s="340"/>
      <c r="P217" s="340"/>
      <c r="Q217" s="340"/>
      <c r="R217" s="340"/>
      <c r="S217" s="340"/>
      <c r="T217" s="340"/>
      <c r="U217" s="340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0"/>
      <c r="AI217" s="340"/>
      <c r="AJ217" s="340"/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0"/>
      <c r="AX217" s="340"/>
      <c r="AY217" s="340"/>
      <c r="AZ217" s="340"/>
      <c r="BA217" s="340"/>
      <c r="BB217" s="340"/>
      <c r="BC217" s="340"/>
      <c r="BD217" s="340"/>
      <c r="BE217" s="340"/>
      <c r="BF217" s="340"/>
      <c r="BG217" s="340"/>
      <c r="BH217" s="340"/>
      <c r="BI217" s="340"/>
      <c r="BJ217" s="340"/>
      <c r="BK217" s="340"/>
      <c r="BL217" s="340"/>
      <c r="BM217" s="340"/>
      <c r="BN217" s="340"/>
      <c r="BO217" s="340"/>
      <c r="BP217" s="340"/>
      <c r="BQ217" s="340"/>
      <c r="BR217" s="340"/>
      <c r="BS217" s="340"/>
      <c r="BT217" s="340"/>
      <c r="BU217" s="340"/>
      <c r="BV217" s="340"/>
      <c r="BW217" s="340"/>
      <c r="BX217" s="340"/>
      <c r="BY217" s="340"/>
      <c r="BZ217" s="340"/>
      <c r="CA217" s="340"/>
    </row>
    <row r="218" spans="1:79" ht="15.75" customHeight="1">
      <c r="A218" s="340"/>
      <c r="B218" s="340"/>
      <c r="C218" s="340"/>
      <c r="D218" s="340"/>
      <c r="E218" s="340"/>
      <c r="F218" s="340"/>
      <c r="G218" s="340"/>
      <c r="H218" s="340"/>
      <c r="I218" s="340"/>
      <c r="J218" s="340"/>
      <c r="K218" s="340"/>
      <c r="L218" s="340"/>
      <c r="M218" s="340"/>
      <c r="N218" s="340"/>
      <c r="O218" s="340"/>
      <c r="P218" s="340"/>
      <c r="Q218" s="340"/>
      <c r="R218" s="340"/>
      <c r="S218" s="340"/>
      <c r="T218" s="340"/>
      <c r="U218" s="340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0"/>
      <c r="AI218" s="340"/>
      <c r="AJ218" s="340"/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0"/>
      <c r="AX218" s="340"/>
      <c r="AY218" s="340"/>
      <c r="AZ218" s="340"/>
      <c r="BA218" s="340"/>
      <c r="BB218" s="340"/>
      <c r="BC218" s="340"/>
      <c r="BD218" s="340"/>
      <c r="BE218" s="340"/>
      <c r="BF218" s="340"/>
      <c r="BG218" s="340"/>
      <c r="BH218" s="340"/>
      <c r="BI218" s="340"/>
      <c r="BJ218" s="340"/>
      <c r="BK218" s="340"/>
      <c r="BL218" s="340"/>
      <c r="BM218" s="340"/>
      <c r="BN218" s="340"/>
      <c r="BO218" s="340"/>
      <c r="BP218" s="340"/>
      <c r="BQ218" s="340"/>
      <c r="BR218" s="340"/>
      <c r="BS218" s="340"/>
      <c r="BT218" s="340"/>
      <c r="BU218" s="340"/>
      <c r="BV218" s="340"/>
      <c r="BW218" s="340"/>
      <c r="BX218" s="340"/>
      <c r="BY218" s="340"/>
      <c r="BZ218" s="340"/>
      <c r="CA218" s="340"/>
    </row>
    <row r="219" spans="1:79" ht="15.75" customHeight="1">
      <c r="A219" s="340"/>
      <c r="B219" s="340"/>
      <c r="C219" s="340"/>
      <c r="D219" s="340"/>
      <c r="E219" s="340"/>
      <c r="F219" s="340"/>
      <c r="G219" s="340"/>
      <c r="H219" s="340"/>
      <c r="I219" s="340"/>
      <c r="J219" s="340"/>
      <c r="K219" s="340"/>
      <c r="L219" s="340"/>
      <c r="M219" s="340"/>
      <c r="N219" s="340"/>
      <c r="O219" s="340"/>
      <c r="P219" s="340"/>
      <c r="Q219" s="340"/>
      <c r="R219" s="340"/>
      <c r="S219" s="340"/>
      <c r="T219" s="340"/>
      <c r="U219" s="340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0"/>
      <c r="AI219" s="340"/>
      <c r="AJ219" s="340"/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0"/>
      <c r="AX219" s="340"/>
      <c r="AY219" s="340"/>
      <c r="AZ219" s="340"/>
      <c r="BA219" s="340"/>
      <c r="BB219" s="340"/>
      <c r="BC219" s="340"/>
      <c r="BD219" s="340"/>
      <c r="BE219" s="340"/>
      <c r="BF219" s="340"/>
      <c r="BG219" s="340"/>
      <c r="BH219" s="340"/>
      <c r="BI219" s="340"/>
      <c r="BJ219" s="340"/>
      <c r="BK219" s="340"/>
      <c r="BL219" s="340"/>
      <c r="BM219" s="340"/>
      <c r="BN219" s="340"/>
      <c r="BO219" s="340"/>
      <c r="BP219" s="340"/>
      <c r="BQ219" s="340"/>
      <c r="BR219" s="340"/>
      <c r="BS219" s="340"/>
      <c r="BT219" s="340"/>
      <c r="BU219" s="340"/>
      <c r="BV219" s="340"/>
      <c r="BW219" s="340"/>
      <c r="BX219" s="340"/>
      <c r="BY219" s="340"/>
      <c r="BZ219" s="340"/>
      <c r="CA219" s="340"/>
    </row>
    <row r="220" spans="1:79" ht="15.75" customHeight="1">
      <c r="A220" s="340"/>
      <c r="B220" s="340"/>
      <c r="C220" s="340"/>
      <c r="D220" s="340"/>
      <c r="E220" s="340"/>
      <c r="F220" s="340"/>
      <c r="G220" s="340"/>
      <c r="H220" s="340"/>
      <c r="I220" s="340"/>
      <c r="J220" s="340"/>
      <c r="K220" s="340"/>
      <c r="L220" s="340"/>
      <c r="M220" s="340"/>
      <c r="N220" s="340"/>
      <c r="O220" s="340"/>
      <c r="P220" s="340"/>
      <c r="Q220" s="340"/>
      <c r="R220" s="340"/>
      <c r="S220" s="340"/>
      <c r="T220" s="340"/>
      <c r="U220" s="340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0"/>
      <c r="AI220" s="340"/>
      <c r="AJ220" s="340"/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0"/>
      <c r="AX220" s="340"/>
      <c r="AY220" s="340"/>
      <c r="AZ220" s="340"/>
      <c r="BA220" s="340"/>
      <c r="BB220" s="340"/>
      <c r="BC220" s="340"/>
      <c r="BD220" s="340"/>
      <c r="BE220" s="340"/>
      <c r="BF220" s="340"/>
      <c r="BG220" s="340"/>
      <c r="BH220" s="340"/>
      <c r="BI220" s="340"/>
      <c r="BJ220" s="340"/>
      <c r="BK220" s="340"/>
      <c r="BL220" s="340"/>
      <c r="BM220" s="340"/>
      <c r="BN220" s="340"/>
      <c r="BO220" s="340"/>
      <c r="BP220" s="340"/>
      <c r="BQ220" s="340"/>
      <c r="BR220" s="340"/>
      <c r="BS220" s="340"/>
      <c r="BT220" s="340"/>
      <c r="BU220" s="340"/>
      <c r="BV220" s="340"/>
      <c r="BW220" s="340"/>
      <c r="BX220" s="340"/>
      <c r="BY220" s="340"/>
      <c r="BZ220" s="340"/>
      <c r="CA220" s="340"/>
    </row>
    <row r="221" spans="1:79" ht="15.75" customHeight="1">
      <c r="A221" s="340"/>
      <c r="B221" s="340"/>
      <c r="C221" s="340"/>
      <c r="D221" s="340"/>
      <c r="E221" s="340"/>
      <c r="F221" s="340"/>
      <c r="G221" s="340"/>
      <c r="H221" s="340"/>
      <c r="I221" s="340"/>
      <c r="J221" s="340"/>
      <c r="K221" s="340"/>
      <c r="L221" s="340"/>
      <c r="M221" s="340"/>
      <c r="N221" s="340"/>
      <c r="O221" s="340"/>
      <c r="P221" s="340"/>
      <c r="Q221" s="340"/>
      <c r="R221" s="340"/>
      <c r="S221" s="340"/>
      <c r="T221" s="340"/>
      <c r="U221" s="340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0"/>
      <c r="AI221" s="340"/>
      <c r="AJ221" s="340"/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0"/>
      <c r="AX221" s="340"/>
      <c r="AY221" s="340"/>
      <c r="AZ221" s="340"/>
      <c r="BA221" s="340"/>
      <c r="BB221" s="340"/>
      <c r="BC221" s="340"/>
      <c r="BD221" s="340"/>
      <c r="BE221" s="340"/>
      <c r="BF221" s="340"/>
      <c r="BG221" s="340"/>
      <c r="BH221" s="340"/>
      <c r="BI221" s="340"/>
      <c r="BJ221" s="340"/>
      <c r="BK221" s="340"/>
      <c r="BL221" s="340"/>
      <c r="BM221" s="340"/>
      <c r="BN221" s="340"/>
      <c r="BO221" s="340"/>
      <c r="BP221" s="340"/>
      <c r="BQ221" s="340"/>
      <c r="BR221" s="340"/>
      <c r="BS221" s="340"/>
      <c r="BT221" s="340"/>
      <c r="BU221" s="340"/>
      <c r="BV221" s="340"/>
      <c r="BW221" s="340"/>
      <c r="BX221" s="340"/>
      <c r="BY221" s="340"/>
      <c r="BZ221" s="340"/>
      <c r="CA221" s="340"/>
    </row>
    <row r="222" spans="1:79" ht="15.75" customHeight="1">
      <c r="A222" s="340"/>
      <c r="B222" s="340"/>
      <c r="C222" s="340"/>
      <c r="D222" s="340"/>
      <c r="E222" s="340"/>
      <c r="F222" s="340"/>
      <c r="G222" s="340"/>
      <c r="H222" s="340"/>
      <c r="I222" s="340"/>
      <c r="J222" s="340"/>
      <c r="K222" s="340"/>
      <c r="L222" s="340"/>
      <c r="M222" s="340"/>
      <c r="N222" s="340"/>
      <c r="O222" s="340"/>
      <c r="P222" s="340"/>
      <c r="Q222" s="340"/>
      <c r="R222" s="340"/>
      <c r="S222" s="340"/>
      <c r="T222" s="340"/>
      <c r="U222" s="340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0"/>
      <c r="AI222" s="340"/>
      <c r="AJ222" s="340"/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0"/>
      <c r="AX222" s="340"/>
      <c r="AY222" s="340"/>
      <c r="AZ222" s="340"/>
      <c r="BA222" s="340"/>
      <c r="BB222" s="340"/>
      <c r="BC222" s="340"/>
      <c r="BD222" s="340"/>
      <c r="BE222" s="340"/>
      <c r="BF222" s="340"/>
      <c r="BG222" s="340"/>
      <c r="BH222" s="340"/>
      <c r="BI222" s="340"/>
      <c r="BJ222" s="340"/>
      <c r="BK222" s="340"/>
      <c r="BL222" s="340"/>
      <c r="BM222" s="340"/>
      <c r="BN222" s="340"/>
      <c r="BO222" s="340"/>
      <c r="BP222" s="340"/>
      <c r="BQ222" s="340"/>
      <c r="BR222" s="340"/>
      <c r="BS222" s="340"/>
      <c r="BT222" s="340"/>
      <c r="BU222" s="340"/>
      <c r="BV222" s="340"/>
      <c r="BW222" s="340"/>
      <c r="BX222" s="340"/>
      <c r="BY222" s="340"/>
      <c r="BZ222" s="340"/>
      <c r="CA222" s="340"/>
    </row>
    <row r="223" spans="1:79" ht="15.75" customHeight="1">
      <c r="A223" s="340"/>
      <c r="B223" s="340"/>
      <c r="C223" s="340"/>
      <c r="D223" s="340"/>
      <c r="E223" s="340"/>
      <c r="F223" s="340"/>
      <c r="G223" s="340"/>
      <c r="H223" s="340"/>
      <c r="I223" s="340"/>
      <c r="J223" s="340"/>
      <c r="K223" s="340"/>
      <c r="L223" s="340"/>
      <c r="M223" s="340"/>
      <c r="N223" s="340"/>
      <c r="O223" s="340"/>
      <c r="P223" s="340"/>
      <c r="Q223" s="340"/>
      <c r="R223" s="340"/>
      <c r="S223" s="340"/>
      <c r="T223" s="340"/>
      <c r="U223" s="340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0"/>
      <c r="AI223" s="340"/>
      <c r="AJ223" s="340"/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0"/>
      <c r="AX223" s="340"/>
      <c r="AY223" s="340"/>
      <c r="AZ223" s="340"/>
      <c r="BA223" s="340"/>
      <c r="BB223" s="340"/>
      <c r="BC223" s="340"/>
      <c r="BD223" s="340"/>
      <c r="BE223" s="340"/>
      <c r="BF223" s="340"/>
      <c r="BG223" s="340"/>
      <c r="BH223" s="340"/>
      <c r="BI223" s="340"/>
      <c r="BJ223" s="340"/>
      <c r="BK223" s="340"/>
      <c r="BL223" s="340"/>
      <c r="BM223" s="340"/>
      <c r="BN223" s="340"/>
      <c r="BO223" s="340"/>
      <c r="BP223" s="340"/>
      <c r="BQ223" s="340"/>
      <c r="BR223" s="340"/>
      <c r="BS223" s="340"/>
      <c r="BT223" s="340"/>
      <c r="BU223" s="340"/>
      <c r="BV223" s="340"/>
      <c r="BW223" s="340"/>
      <c r="BX223" s="340"/>
      <c r="BY223" s="340"/>
      <c r="BZ223" s="340"/>
      <c r="CA223" s="340"/>
    </row>
    <row r="224" spans="1:79" ht="15.75" customHeight="1">
      <c r="A224" s="340"/>
      <c r="B224" s="340"/>
      <c r="C224" s="340"/>
      <c r="D224" s="340"/>
      <c r="E224" s="340"/>
      <c r="F224" s="340"/>
      <c r="G224" s="340"/>
      <c r="H224" s="340"/>
      <c r="I224" s="340"/>
      <c r="J224" s="340"/>
      <c r="K224" s="340"/>
      <c r="L224" s="340"/>
      <c r="M224" s="340"/>
      <c r="N224" s="340"/>
      <c r="O224" s="340"/>
      <c r="P224" s="340"/>
      <c r="Q224" s="340"/>
      <c r="R224" s="340"/>
      <c r="S224" s="340"/>
      <c r="T224" s="340"/>
      <c r="U224" s="340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0"/>
      <c r="AI224" s="340"/>
      <c r="AJ224" s="340"/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0"/>
      <c r="AX224" s="340"/>
      <c r="AY224" s="340"/>
      <c r="AZ224" s="340"/>
      <c r="BA224" s="340"/>
      <c r="BB224" s="340"/>
      <c r="BC224" s="340"/>
      <c r="BD224" s="340"/>
      <c r="BE224" s="340"/>
      <c r="BF224" s="340"/>
      <c r="BG224" s="340"/>
      <c r="BH224" s="340"/>
      <c r="BI224" s="340"/>
      <c r="BJ224" s="340"/>
      <c r="BK224" s="340"/>
      <c r="BL224" s="340"/>
      <c r="BM224" s="340"/>
      <c r="BN224" s="340"/>
      <c r="BO224" s="340"/>
      <c r="BP224" s="340"/>
      <c r="BQ224" s="340"/>
      <c r="BR224" s="340"/>
      <c r="BS224" s="340"/>
      <c r="BT224" s="340"/>
      <c r="BU224" s="340"/>
      <c r="BV224" s="340"/>
      <c r="BW224" s="340"/>
      <c r="BX224" s="340"/>
      <c r="BY224" s="340"/>
      <c r="BZ224" s="340"/>
      <c r="CA224" s="340"/>
    </row>
    <row r="225" spans="1:79" ht="15.75" customHeight="1">
      <c r="A225" s="340"/>
      <c r="B225" s="340"/>
      <c r="C225" s="340"/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340"/>
    </row>
    <row r="226" spans="1:79" ht="15.75" customHeight="1">
      <c r="A226" s="340"/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0"/>
      <c r="Q226" s="340"/>
      <c r="R226" s="340"/>
      <c r="S226" s="340"/>
      <c r="T226" s="340"/>
      <c r="U226" s="340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0"/>
      <c r="AI226" s="340"/>
      <c r="AJ226" s="340"/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0"/>
      <c r="AX226" s="340"/>
      <c r="AY226" s="340"/>
      <c r="AZ226" s="340"/>
      <c r="BA226" s="340"/>
      <c r="BB226" s="340"/>
      <c r="BC226" s="340"/>
      <c r="BD226" s="340"/>
      <c r="BE226" s="340"/>
      <c r="BF226" s="340"/>
      <c r="BG226" s="340"/>
      <c r="BH226" s="340"/>
      <c r="BI226" s="340"/>
      <c r="BJ226" s="340"/>
      <c r="BK226" s="340"/>
      <c r="BL226" s="340"/>
      <c r="BM226" s="340"/>
      <c r="BN226" s="340"/>
      <c r="BO226" s="340"/>
      <c r="BP226" s="340"/>
      <c r="BQ226" s="340"/>
      <c r="BR226" s="340"/>
      <c r="BS226" s="340"/>
      <c r="BT226" s="340"/>
      <c r="BU226" s="340"/>
      <c r="BV226" s="340"/>
      <c r="BW226" s="340"/>
      <c r="BX226" s="340"/>
      <c r="BY226" s="340"/>
      <c r="BZ226" s="340"/>
      <c r="CA226" s="340"/>
    </row>
    <row r="227" spans="1:79" ht="15.75" customHeight="1">
      <c r="A227" s="340"/>
      <c r="B227" s="340"/>
      <c r="C227" s="340"/>
      <c r="D227" s="340"/>
      <c r="E227" s="340"/>
      <c r="F227" s="340"/>
      <c r="G227" s="340"/>
      <c r="H227" s="340"/>
      <c r="I227" s="340"/>
      <c r="J227" s="340"/>
      <c r="K227" s="340"/>
      <c r="L227" s="340"/>
      <c r="M227" s="340"/>
      <c r="N227" s="340"/>
      <c r="O227" s="340"/>
      <c r="P227" s="340"/>
      <c r="Q227" s="340"/>
      <c r="R227" s="340"/>
      <c r="S227" s="340"/>
      <c r="T227" s="340"/>
      <c r="U227" s="340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0"/>
      <c r="AI227" s="340"/>
      <c r="AJ227" s="340"/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0"/>
      <c r="AX227" s="340"/>
      <c r="AY227" s="340"/>
      <c r="AZ227" s="340"/>
      <c r="BA227" s="340"/>
      <c r="BB227" s="340"/>
      <c r="BC227" s="340"/>
      <c r="BD227" s="340"/>
      <c r="BE227" s="340"/>
      <c r="BF227" s="340"/>
      <c r="BG227" s="340"/>
      <c r="BH227" s="340"/>
      <c r="BI227" s="340"/>
      <c r="BJ227" s="340"/>
      <c r="BK227" s="340"/>
      <c r="BL227" s="340"/>
      <c r="BM227" s="340"/>
      <c r="BN227" s="340"/>
      <c r="BO227" s="340"/>
      <c r="BP227" s="340"/>
      <c r="BQ227" s="340"/>
      <c r="BR227" s="340"/>
      <c r="BS227" s="340"/>
      <c r="BT227" s="340"/>
      <c r="BU227" s="340"/>
      <c r="BV227" s="340"/>
      <c r="BW227" s="340"/>
      <c r="BX227" s="340"/>
      <c r="BY227" s="340"/>
      <c r="BZ227" s="340"/>
      <c r="CA227" s="340"/>
    </row>
    <row r="228" spans="1:79" ht="15.75" customHeight="1">
      <c r="A228" s="340"/>
      <c r="B228" s="340"/>
      <c r="C228" s="340"/>
      <c r="D228" s="340"/>
      <c r="E228" s="340"/>
      <c r="F228" s="340"/>
      <c r="G228" s="340"/>
      <c r="H228" s="340"/>
      <c r="I228" s="340"/>
      <c r="J228" s="340"/>
      <c r="K228" s="340"/>
      <c r="L228" s="340"/>
      <c r="M228" s="340"/>
      <c r="N228" s="340"/>
      <c r="O228" s="340"/>
      <c r="P228" s="340"/>
      <c r="Q228" s="340"/>
      <c r="R228" s="340"/>
      <c r="S228" s="340"/>
      <c r="T228" s="340"/>
      <c r="U228" s="340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0"/>
      <c r="AI228" s="340"/>
      <c r="AJ228" s="340"/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0"/>
      <c r="AX228" s="340"/>
      <c r="AY228" s="340"/>
      <c r="AZ228" s="340"/>
      <c r="BA228" s="340"/>
      <c r="BB228" s="340"/>
      <c r="BC228" s="340"/>
      <c r="BD228" s="340"/>
      <c r="BE228" s="340"/>
      <c r="BF228" s="340"/>
      <c r="BG228" s="340"/>
      <c r="BH228" s="340"/>
      <c r="BI228" s="340"/>
      <c r="BJ228" s="340"/>
      <c r="BK228" s="340"/>
      <c r="BL228" s="340"/>
      <c r="BM228" s="340"/>
      <c r="BN228" s="340"/>
      <c r="BO228" s="340"/>
      <c r="BP228" s="340"/>
      <c r="BQ228" s="340"/>
      <c r="BR228" s="340"/>
      <c r="BS228" s="340"/>
      <c r="BT228" s="340"/>
      <c r="BU228" s="340"/>
      <c r="BV228" s="340"/>
      <c r="BW228" s="340"/>
      <c r="BX228" s="340"/>
      <c r="BY228" s="340"/>
      <c r="BZ228" s="340"/>
      <c r="CA228" s="340"/>
    </row>
    <row r="229" spans="1:79" ht="15.75" customHeight="1">
      <c r="A229" s="340"/>
      <c r="B229" s="340"/>
      <c r="C229" s="340"/>
      <c r="D229" s="340"/>
      <c r="E229" s="340"/>
      <c r="F229" s="340"/>
      <c r="G229" s="340"/>
      <c r="H229" s="340"/>
      <c r="I229" s="340"/>
      <c r="J229" s="340"/>
      <c r="K229" s="340"/>
      <c r="L229" s="340"/>
      <c r="M229" s="340"/>
      <c r="N229" s="340"/>
      <c r="O229" s="340"/>
      <c r="P229" s="340"/>
      <c r="Q229" s="340"/>
      <c r="R229" s="340"/>
      <c r="S229" s="340"/>
      <c r="T229" s="340"/>
      <c r="U229" s="340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0"/>
      <c r="AI229" s="340"/>
      <c r="AJ229" s="340"/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0"/>
      <c r="AX229" s="340"/>
      <c r="AY229" s="340"/>
      <c r="AZ229" s="340"/>
      <c r="BA229" s="340"/>
      <c r="BB229" s="340"/>
      <c r="BC229" s="340"/>
      <c r="BD229" s="340"/>
      <c r="BE229" s="340"/>
      <c r="BF229" s="340"/>
      <c r="BG229" s="340"/>
      <c r="BH229" s="340"/>
      <c r="BI229" s="340"/>
      <c r="BJ229" s="340"/>
      <c r="BK229" s="340"/>
      <c r="BL229" s="340"/>
      <c r="BM229" s="340"/>
      <c r="BN229" s="340"/>
      <c r="BO229" s="340"/>
      <c r="BP229" s="340"/>
      <c r="BQ229" s="340"/>
      <c r="BR229" s="340"/>
      <c r="BS229" s="340"/>
      <c r="BT229" s="340"/>
      <c r="BU229" s="340"/>
      <c r="BV229" s="340"/>
      <c r="BW229" s="340"/>
      <c r="BX229" s="340"/>
      <c r="BY229" s="340"/>
      <c r="BZ229" s="340"/>
      <c r="CA229" s="340"/>
    </row>
    <row r="230" spans="1:79" ht="15.75" customHeight="1">
      <c r="A230" s="340"/>
      <c r="B230" s="340"/>
      <c r="C230" s="340"/>
      <c r="D230" s="340"/>
      <c r="E230" s="340"/>
      <c r="F230" s="340"/>
      <c r="G230" s="340"/>
      <c r="H230" s="340"/>
      <c r="I230" s="340"/>
      <c r="J230" s="340"/>
      <c r="K230" s="340"/>
      <c r="L230" s="340"/>
      <c r="M230" s="340"/>
      <c r="N230" s="340"/>
      <c r="O230" s="340"/>
      <c r="P230" s="340"/>
      <c r="Q230" s="340"/>
      <c r="R230" s="340"/>
      <c r="S230" s="340"/>
      <c r="T230" s="340"/>
      <c r="U230" s="340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0"/>
      <c r="AI230" s="340"/>
      <c r="AJ230" s="340"/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0"/>
      <c r="AX230" s="340"/>
      <c r="AY230" s="340"/>
      <c r="AZ230" s="340"/>
      <c r="BA230" s="340"/>
      <c r="BB230" s="340"/>
      <c r="BC230" s="340"/>
      <c r="BD230" s="340"/>
      <c r="BE230" s="340"/>
      <c r="BF230" s="340"/>
      <c r="BG230" s="340"/>
      <c r="BH230" s="340"/>
      <c r="BI230" s="340"/>
      <c r="BJ230" s="340"/>
      <c r="BK230" s="340"/>
      <c r="BL230" s="340"/>
      <c r="BM230" s="340"/>
      <c r="BN230" s="340"/>
      <c r="BO230" s="340"/>
      <c r="BP230" s="340"/>
      <c r="BQ230" s="340"/>
      <c r="BR230" s="340"/>
      <c r="BS230" s="340"/>
      <c r="BT230" s="340"/>
      <c r="BU230" s="340"/>
      <c r="BV230" s="340"/>
      <c r="BW230" s="340"/>
      <c r="BX230" s="340"/>
      <c r="BY230" s="340"/>
      <c r="BZ230" s="340"/>
      <c r="CA230" s="340"/>
    </row>
    <row r="231" spans="1:79" ht="15.75" customHeight="1">
      <c r="A231" s="340"/>
      <c r="B231" s="340"/>
      <c r="C231" s="340"/>
      <c r="D231" s="340"/>
      <c r="E231" s="340"/>
      <c r="F231" s="340"/>
      <c r="G231" s="340"/>
      <c r="H231" s="340"/>
      <c r="I231" s="340"/>
      <c r="J231" s="340"/>
      <c r="K231" s="340"/>
      <c r="L231" s="340"/>
      <c r="M231" s="340"/>
      <c r="N231" s="340"/>
      <c r="O231" s="340"/>
      <c r="P231" s="340"/>
      <c r="Q231" s="340"/>
      <c r="R231" s="340"/>
      <c r="S231" s="340"/>
      <c r="T231" s="340"/>
      <c r="U231" s="340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0"/>
      <c r="AI231" s="340"/>
      <c r="AJ231" s="340"/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0"/>
      <c r="AX231" s="340"/>
      <c r="AY231" s="340"/>
      <c r="AZ231" s="340"/>
      <c r="BA231" s="340"/>
      <c r="BB231" s="340"/>
      <c r="BC231" s="340"/>
      <c r="BD231" s="340"/>
      <c r="BE231" s="340"/>
      <c r="BF231" s="340"/>
      <c r="BG231" s="340"/>
      <c r="BH231" s="340"/>
      <c r="BI231" s="340"/>
      <c r="BJ231" s="340"/>
      <c r="BK231" s="340"/>
      <c r="BL231" s="340"/>
      <c r="BM231" s="340"/>
      <c r="BN231" s="340"/>
      <c r="BO231" s="340"/>
      <c r="BP231" s="340"/>
      <c r="BQ231" s="340"/>
      <c r="BR231" s="340"/>
      <c r="BS231" s="340"/>
      <c r="BT231" s="340"/>
      <c r="BU231" s="340"/>
      <c r="BV231" s="340"/>
      <c r="BW231" s="340"/>
      <c r="BX231" s="340"/>
      <c r="BY231" s="340"/>
      <c r="BZ231" s="340"/>
      <c r="CA231" s="340"/>
    </row>
    <row r="232" spans="1:79" ht="15.75" customHeight="1">
      <c r="A232" s="340"/>
      <c r="B232" s="340"/>
      <c r="C232" s="340"/>
      <c r="D232" s="340"/>
      <c r="E232" s="340"/>
      <c r="F232" s="340"/>
      <c r="G232" s="340"/>
      <c r="H232" s="340"/>
      <c r="I232" s="340"/>
      <c r="J232" s="340"/>
      <c r="K232" s="340"/>
      <c r="L232" s="340"/>
      <c r="M232" s="340"/>
      <c r="N232" s="340"/>
      <c r="O232" s="340"/>
      <c r="P232" s="340"/>
      <c r="Q232" s="340"/>
      <c r="R232" s="340"/>
      <c r="S232" s="340"/>
      <c r="T232" s="340"/>
      <c r="U232" s="340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0"/>
      <c r="AI232" s="340"/>
      <c r="AJ232" s="340"/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0"/>
      <c r="AX232" s="340"/>
      <c r="AY232" s="340"/>
      <c r="AZ232" s="340"/>
      <c r="BA232" s="340"/>
      <c r="BB232" s="340"/>
      <c r="BC232" s="340"/>
      <c r="BD232" s="340"/>
      <c r="BE232" s="340"/>
      <c r="BF232" s="340"/>
      <c r="BG232" s="340"/>
      <c r="BH232" s="340"/>
      <c r="BI232" s="340"/>
      <c r="BJ232" s="340"/>
      <c r="BK232" s="340"/>
      <c r="BL232" s="340"/>
      <c r="BM232" s="340"/>
      <c r="BN232" s="340"/>
      <c r="BO232" s="340"/>
      <c r="BP232" s="340"/>
      <c r="BQ232" s="340"/>
      <c r="BR232" s="340"/>
      <c r="BS232" s="340"/>
      <c r="BT232" s="340"/>
      <c r="BU232" s="340"/>
      <c r="BV232" s="340"/>
      <c r="BW232" s="340"/>
      <c r="BX232" s="340"/>
      <c r="BY232" s="340"/>
      <c r="BZ232" s="340"/>
      <c r="CA232" s="340"/>
    </row>
    <row r="233" spans="1:79" ht="15.75" customHeight="1">
      <c r="A233" s="340"/>
      <c r="B233" s="340"/>
      <c r="C233" s="340"/>
      <c r="D233" s="340"/>
      <c r="E233" s="340"/>
      <c r="F233" s="340"/>
      <c r="G233" s="340"/>
      <c r="H233" s="340"/>
      <c r="I233" s="340"/>
      <c r="J233" s="340"/>
      <c r="K233" s="340"/>
      <c r="L233" s="340"/>
      <c r="M233" s="340"/>
      <c r="N233" s="340"/>
      <c r="O233" s="340"/>
      <c r="P233" s="340"/>
      <c r="Q233" s="340"/>
      <c r="R233" s="340"/>
      <c r="S233" s="340"/>
      <c r="T233" s="340"/>
      <c r="U233" s="340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0"/>
      <c r="AI233" s="340"/>
      <c r="AJ233" s="340"/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0"/>
      <c r="AX233" s="340"/>
      <c r="AY233" s="340"/>
      <c r="AZ233" s="340"/>
      <c r="BA233" s="340"/>
      <c r="BB233" s="340"/>
      <c r="BC233" s="340"/>
      <c r="BD233" s="340"/>
      <c r="BE233" s="340"/>
      <c r="BF233" s="340"/>
      <c r="BG233" s="340"/>
      <c r="BH233" s="340"/>
      <c r="BI233" s="340"/>
      <c r="BJ233" s="340"/>
      <c r="BK233" s="340"/>
      <c r="BL233" s="340"/>
      <c r="BM233" s="340"/>
      <c r="BN233" s="340"/>
      <c r="BO233" s="340"/>
      <c r="BP233" s="340"/>
      <c r="BQ233" s="340"/>
      <c r="BR233" s="340"/>
      <c r="BS233" s="340"/>
      <c r="BT233" s="340"/>
      <c r="BU233" s="340"/>
      <c r="BV233" s="340"/>
      <c r="BW233" s="340"/>
      <c r="BX233" s="340"/>
      <c r="BY233" s="340"/>
      <c r="BZ233" s="340"/>
      <c r="CA233" s="340"/>
    </row>
    <row r="234" spans="1:79" ht="15.75" customHeight="1">
      <c r="A234" s="340"/>
      <c r="B234" s="340"/>
      <c r="C234" s="340"/>
      <c r="D234" s="340"/>
      <c r="E234" s="340"/>
      <c r="F234" s="340"/>
      <c r="G234" s="340"/>
      <c r="H234" s="340"/>
      <c r="I234" s="340"/>
      <c r="J234" s="340"/>
      <c r="K234" s="340"/>
      <c r="L234" s="340"/>
      <c r="M234" s="340"/>
      <c r="N234" s="340"/>
      <c r="O234" s="340"/>
      <c r="P234" s="340"/>
      <c r="Q234" s="340"/>
      <c r="R234" s="340"/>
      <c r="S234" s="340"/>
      <c r="T234" s="340"/>
      <c r="U234" s="340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0"/>
      <c r="AI234" s="340"/>
      <c r="AJ234" s="340"/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0"/>
      <c r="AX234" s="340"/>
      <c r="AY234" s="340"/>
      <c r="AZ234" s="340"/>
      <c r="BA234" s="340"/>
      <c r="BB234" s="340"/>
      <c r="BC234" s="340"/>
      <c r="BD234" s="340"/>
      <c r="BE234" s="340"/>
      <c r="BF234" s="340"/>
      <c r="BG234" s="340"/>
      <c r="BH234" s="340"/>
      <c r="BI234" s="340"/>
      <c r="BJ234" s="340"/>
      <c r="BK234" s="340"/>
      <c r="BL234" s="340"/>
      <c r="BM234" s="340"/>
      <c r="BN234" s="340"/>
      <c r="BO234" s="340"/>
      <c r="BP234" s="340"/>
      <c r="BQ234" s="340"/>
      <c r="BR234" s="340"/>
      <c r="BS234" s="340"/>
      <c r="BT234" s="340"/>
      <c r="BU234" s="340"/>
      <c r="BV234" s="340"/>
      <c r="BW234" s="340"/>
      <c r="BX234" s="340"/>
      <c r="BY234" s="340"/>
      <c r="BZ234" s="340"/>
      <c r="CA234" s="340"/>
    </row>
    <row r="235" spans="1:79" ht="15.75" customHeight="1">
      <c r="A235" s="340"/>
      <c r="B235" s="340"/>
      <c r="C235" s="340"/>
      <c r="D235" s="340"/>
      <c r="E235" s="340"/>
      <c r="F235" s="340"/>
      <c r="G235" s="340"/>
      <c r="H235" s="340"/>
      <c r="I235" s="340"/>
      <c r="J235" s="340"/>
      <c r="K235" s="340"/>
      <c r="L235" s="340"/>
      <c r="M235" s="340"/>
      <c r="N235" s="340"/>
      <c r="O235" s="340"/>
      <c r="P235" s="340"/>
      <c r="Q235" s="340"/>
      <c r="R235" s="340"/>
      <c r="S235" s="340"/>
      <c r="T235" s="340"/>
      <c r="U235" s="340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0"/>
      <c r="AI235" s="340"/>
      <c r="AJ235" s="340"/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0"/>
      <c r="AX235" s="340"/>
      <c r="AY235" s="340"/>
      <c r="AZ235" s="340"/>
      <c r="BA235" s="340"/>
      <c r="BB235" s="340"/>
      <c r="BC235" s="340"/>
      <c r="BD235" s="340"/>
      <c r="BE235" s="340"/>
      <c r="BF235" s="340"/>
      <c r="BG235" s="340"/>
      <c r="BH235" s="340"/>
      <c r="BI235" s="340"/>
      <c r="BJ235" s="340"/>
      <c r="BK235" s="340"/>
      <c r="BL235" s="340"/>
      <c r="BM235" s="340"/>
      <c r="BN235" s="340"/>
      <c r="BO235" s="340"/>
      <c r="BP235" s="340"/>
      <c r="BQ235" s="340"/>
      <c r="BR235" s="340"/>
      <c r="BS235" s="340"/>
      <c r="BT235" s="340"/>
      <c r="BU235" s="340"/>
      <c r="BV235" s="340"/>
      <c r="BW235" s="340"/>
      <c r="BX235" s="340"/>
      <c r="BY235" s="340"/>
      <c r="BZ235" s="340"/>
      <c r="CA235" s="340"/>
    </row>
    <row r="236" spans="1:79" ht="15.75" customHeight="1">
      <c r="A236" s="340"/>
      <c r="B236" s="340"/>
      <c r="C236" s="340"/>
      <c r="D236" s="340"/>
      <c r="E236" s="340"/>
      <c r="F236" s="340"/>
      <c r="G236" s="340"/>
      <c r="H236" s="340"/>
      <c r="I236" s="340"/>
      <c r="J236" s="340"/>
      <c r="K236" s="340"/>
      <c r="L236" s="340"/>
      <c r="M236" s="340"/>
      <c r="N236" s="340"/>
      <c r="O236" s="340"/>
      <c r="P236" s="340"/>
      <c r="Q236" s="340"/>
      <c r="R236" s="340"/>
      <c r="S236" s="340"/>
      <c r="T236" s="340"/>
      <c r="U236" s="340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0"/>
      <c r="AI236" s="340"/>
      <c r="AJ236" s="340"/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0"/>
      <c r="AX236" s="340"/>
      <c r="AY236" s="340"/>
      <c r="AZ236" s="340"/>
      <c r="BA236" s="340"/>
      <c r="BB236" s="340"/>
      <c r="BC236" s="340"/>
      <c r="BD236" s="340"/>
      <c r="BE236" s="340"/>
      <c r="BF236" s="340"/>
      <c r="BG236" s="340"/>
      <c r="BH236" s="340"/>
      <c r="BI236" s="340"/>
      <c r="BJ236" s="340"/>
      <c r="BK236" s="340"/>
      <c r="BL236" s="340"/>
      <c r="BM236" s="340"/>
      <c r="BN236" s="340"/>
      <c r="BO236" s="340"/>
      <c r="BP236" s="340"/>
      <c r="BQ236" s="340"/>
      <c r="BR236" s="340"/>
      <c r="BS236" s="340"/>
      <c r="BT236" s="340"/>
      <c r="BU236" s="340"/>
      <c r="BV236" s="340"/>
      <c r="BW236" s="340"/>
      <c r="BX236" s="340"/>
      <c r="BY236" s="340"/>
      <c r="BZ236" s="340"/>
      <c r="CA236" s="340"/>
    </row>
    <row r="237" spans="1:79" ht="15.75" customHeight="1">
      <c r="A237" s="340"/>
      <c r="B237" s="340"/>
      <c r="C237" s="340"/>
      <c r="D237" s="340"/>
      <c r="E237" s="340"/>
      <c r="F237" s="340"/>
      <c r="G237" s="340"/>
      <c r="H237" s="340"/>
      <c r="I237" s="340"/>
      <c r="J237" s="340"/>
      <c r="K237" s="340"/>
      <c r="L237" s="340"/>
      <c r="M237" s="340"/>
      <c r="N237" s="340"/>
      <c r="O237" s="340"/>
      <c r="P237" s="340"/>
      <c r="Q237" s="340"/>
      <c r="R237" s="340"/>
      <c r="S237" s="340"/>
      <c r="T237" s="340"/>
      <c r="U237" s="340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0"/>
      <c r="AI237" s="340"/>
      <c r="AJ237" s="340"/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0"/>
      <c r="AX237" s="340"/>
      <c r="AY237" s="340"/>
      <c r="AZ237" s="340"/>
      <c r="BA237" s="340"/>
      <c r="BB237" s="340"/>
      <c r="BC237" s="340"/>
      <c r="BD237" s="340"/>
      <c r="BE237" s="340"/>
      <c r="BF237" s="340"/>
      <c r="BG237" s="340"/>
      <c r="BH237" s="340"/>
      <c r="BI237" s="340"/>
      <c r="BJ237" s="340"/>
      <c r="BK237" s="340"/>
      <c r="BL237" s="340"/>
      <c r="BM237" s="340"/>
      <c r="BN237" s="340"/>
      <c r="BO237" s="340"/>
      <c r="BP237" s="340"/>
      <c r="BQ237" s="340"/>
      <c r="BR237" s="340"/>
      <c r="BS237" s="340"/>
      <c r="BT237" s="340"/>
      <c r="BU237" s="340"/>
      <c r="BV237" s="340"/>
      <c r="BW237" s="340"/>
      <c r="BX237" s="340"/>
      <c r="BY237" s="340"/>
      <c r="BZ237" s="340"/>
      <c r="CA237" s="340"/>
    </row>
    <row r="238" spans="1:79" ht="15.75" customHeight="1">
      <c r="A238" s="340"/>
      <c r="B238" s="340"/>
      <c r="C238" s="340"/>
      <c r="D238" s="340"/>
      <c r="E238" s="340"/>
      <c r="F238" s="340"/>
      <c r="G238" s="340"/>
      <c r="H238" s="340"/>
      <c r="I238" s="340"/>
      <c r="J238" s="340"/>
      <c r="K238" s="340"/>
      <c r="L238" s="340"/>
      <c r="M238" s="340"/>
      <c r="N238" s="340"/>
      <c r="O238" s="340"/>
      <c r="P238" s="340"/>
      <c r="Q238" s="340"/>
      <c r="R238" s="340"/>
      <c r="S238" s="340"/>
      <c r="T238" s="340"/>
      <c r="U238" s="340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0"/>
      <c r="AI238" s="340"/>
      <c r="AJ238" s="340"/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0"/>
      <c r="AX238" s="340"/>
      <c r="AY238" s="340"/>
      <c r="AZ238" s="340"/>
      <c r="BA238" s="340"/>
      <c r="BB238" s="340"/>
      <c r="BC238" s="340"/>
      <c r="BD238" s="340"/>
      <c r="BE238" s="340"/>
      <c r="BF238" s="340"/>
      <c r="BG238" s="340"/>
      <c r="BH238" s="340"/>
      <c r="BI238" s="340"/>
      <c r="BJ238" s="340"/>
      <c r="BK238" s="340"/>
      <c r="BL238" s="340"/>
      <c r="BM238" s="340"/>
      <c r="BN238" s="340"/>
      <c r="BO238" s="340"/>
      <c r="BP238" s="340"/>
      <c r="BQ238" s="340"/>
      <c r="BR238" s="340"/>
      <c r="BS238" s="340"/>
      <c r="BT238" s="340"/>
      <c r="BU238" s="340"/>
      <c r="BV238" s="340"/>
      <c r="BW238" s="340"/>
      <c r="BX238" s="340"/>
      <c r="BY238" s="340"/>
      <c r="BZ238" s="340"/>
      <c r="CA238" s="340"/>
    </row>
    <row r="239" spans="1:79" ht="15.75" customHeight="1">
      <c r="A239" s="340"/>
      <c r="B239" s="340"/>
      <c r="C239" s="340"/>
      <c r="D239" s="340"/>
      <c r="E239" s="340"/>
      <c r="F239" s="340"/>
      <c r="G239" s="340"/>
      <c r="H239" s="340"/>
      <c r="I239" s="340"/>
      <c r="J239" s="340"/>
      <c r="K239" s="340"/>
      <c r="L239" s="340"/>
      <c r="M239" s="340"/>
      <c r="N239" s="340"/>
      <c r="O239" s="340"/>
      <c r="P239" s="340"/>
      <c r="Q239" s="340"/>
      <c r="R239" s="340"/>
      <c r="S239" s="340"/>
      <c r="T239" s="340"/>
      <c r="U239" s="340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0"/>
      <c r="AI239" s="340"/>
      <c r="AJ239" s="340"/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0"/>
      <c r="AX239" s="340"/>
      <c r="AY239" s="340"/>
      <c r="AZ239" s="340"/>
      <c r="BA239" s="340"/>
      <c r="BB239" s="340"/>
      <c r="BC239" s="340"/>
      <c r="BD239" s="340"/>
      <c r="BE239" s="340"/>
      <c r="BF239" s="340"/>
      <c r="BG239" s="340"/>
      <c r="BH239" s="340"/>
      <c r="BI239" s="340"/>
      <c r="BJ239" s="340"/>
      <c r="BK239" s="340"/>
      <c r="BL239" s="340"/>
      <c r="BM239" s="340"/>
      <c r="BN239" s="340"/>
      <c r="BO239" s="340"/>
      <c r="BP239" s="340"/>
      <c r="BQ239" s="340"/>
      <c r="BR239" s="340"/>
      <c r="BS239" s="340"/>
      <c r="BT239" s="340"/>
      <c r="BU239" s="340"/>
      <c r="BV239" s="340"/>
      <c r="BW239" s="340"/>
      <c r="BX239" s="340"/>
      <c r="BY239" s="340"/>
      <c r="BZ239" s="340"/>
      <c r="CA239" s="340"/>
    </row>
    <row r="240" spans="1:79" ht="15.75" customHeight="1">
      <c r="A240" s="340"/>
      <c r="B240" s="340"/>
      <c r="C240" s="340"/>
      <c r="D240" s="340"/>
      <c r="E240" s="340"/>
      <c r="F240" s="340"/>
      <c r="G240" s="340"/>
      <c r="H240" s="340"/>
      <c r="I240" s="340"/>
      <c r="J240" s="340"/>
      <c r="K240" s="340"/>
      <c r="L240" s="340"/>
      <c r="M240" s="340"/>
      <c r="N240" s="340"/>
      <c r="O240" s="340"/>
      <c r="P240" s="340"/>
      <c r="Q240" s="340"/>
      <c r="R240" s="340"/>
      <c r="S240" s="340"/>
      <c r="T240" s="340"/>
      <c r="U240" s="340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0"/>
      <c r="AI240" s="340"/>
      <c r="AJ240" s="340"/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0"/>
      <c r="AX240" s="340"/>
      <c r="AY240" s="340"/>
      <c r="AZ240" s="340"/>
      <c r="BA240" s="340"/>
      <c r="BB240" s="340"/>
      <c r="BC240" s="340"/>
      <c r="BD240" s="340"/>
      <c r="BE240" s="340"/>
      <c r="BF240" s="340"/>
      <c r="BG240" s="340"/>
      <c r="BH240" s="340"/>
      <c r="BI240" s="340"/>
      <c r="BJ240" s="340"/>
      <c r="BK240" s="340"/>
      <c r="BL240" s="340"/>
      <c r="BM240" s="340"/>
      <c r="BN240" s="340"/>
      <c r="BO240" s="340"/>
      <c r="BP240" s="340"/>
      <c r="BQ240" s="340"/>
      <c r="BR240" s="340"/>
      <c r="BS240" s="340"/>
      <c r="BT240" s="340"/>
      <c r="BU240" s="340"/>
      <c r="BV240" s="340"/>
      <c r="BW240" s="340"/>
      <c r="BX240" s="340"/>
      <c r="BY240" s="340"/>
      <c r="BZ240" s="340"/>
      <c r="CA240" s="340"/>
    </row>
    <row r="241" spans="1:79" ht="15.75" customHeight="1">
      <c r="A241" s="340"/>
      <c r="B241" s="340"/>
      <c r="C241" s="340"/>
      <c r="D241" s="340"/>
      <c r="E241" s="340"/>
      <c r="F241" s="340"/>
      <c r="G241" s="340"/>
      <c r="H241" s="340"/>
      <c r="I241" s="340"/>
      <c r="J241" s="340"/>
      <c r="K241" s="340"/>
      <c r="L241" s="340"/>
      <c r="M241" s="340"/>
      <c r="N241" s="340"/>
      <c r="O241" s="340"/>
      <c r="P241" s="340"/>
      <c r="Q241" s="340"/>
      <c r="R241" s="340"/>
      <c r="S241" s="340"/>
      <c r="T241" s="340"/>
      <c r="U241" s="340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0"/>
      <c r="AI241" s="340"/>
      <c r="AJ241" s="340"/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0"/>
      <c r="AX241" s="340"/>
      <c r="AY241" s="340"/>
      <c r="AZ241" s="340"/>
      <c r="BA241" s="340"/>
      <c r="BB241" s="340"/>
      <c r="BC241" s="340"/>
      <c r="BD241" s="340"/>
      <c r="BE241" s="340"/>
      <c r="BF241" s="340"/>
      <c r="BG241" s="340"/>
      <c r="BH241" s="340"/>
      <c r="BI241" s="340"/>
      <c r="BJ241" s="340"/>
      <c r="BK241" s="340"/>
      <c r="BL241" s="340"/>
      <c r="BM241" s="340"/>
      <c r="BN241" s="340"/>
      <c r="BO241" s="340"/>
      <c r="BP241" s="340"/>
      <c r="BQ241" s="340"/>
      <c r="BR241" s="340"/>
      <c r="BS241" s="340"/>
      <c r="BT241" s="340"/>
      <c r="BU241" s="340"/>
      <c r="BV241" s="340"/>
      <c r="BW241" s="340"/>
      <c r="BX241" s="340"/>
      <c r="BY241" s="340"/>
      <c r="BZ241" s="340"/>
      <c r="CA241" s="340"/>
    </row>
    <row r="242" spans="1:79" ht="15.75" customHeight="1">
      <c r="A242" s="340"/>
      <c r="B242" s="340"/>
      <c r="C242" s="340"/>
      <c r="D242" s="340"/>
      <c r="E242" s="340"/>
      <c r="F242" s="340"/>
      <c r="G242" s="340"/>
      <c r="H242" s="340"/>
      <c r="I242" s="340"/>
      <c r="J242" s="340"/>
      <c r="K242" s="340"/>
      <c r="L242" s="340"/>
      <c r="M242" s="340"/>
      <c r="N242" s="340"/>
      <c r="O242" s="340"/>
      <c r="P242" s="340"/>
      <c r="Q242" s="340"/>
      <c r="R242" s="340"/>
      <c r="S242" s="340"/>
      <c r="T242" s="340"/>
      <c r="U242" s="340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0"/>
      <c r="AI242" s="340"/>
      <c r="AJ242" s="340"/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0"/>
      <c r="AX242" s="340"/>
      <c r="AY242" s="340"/>
      <c r="AZ242" s="340"/>
      <c r="BA242" s="340"/>
      <c r="BB242" s="340"/>
      <c r="BC242" s="340"/>
      <c r="BD242" s="340"/>
      <c r="BE242" s="340"/>
      <c r="BF242" s="340"/>
      <c r="BG242" s="340"/>
      <c r="BH242" s="340"/>
      <c r="BI242" s="340"/>
      <c r="BJ242" s="340"/>
      <c r="BK242" s="340"/>
      <c r="BL242" s="340"/>
      <c r="BM242" s="340"/>
      <c r="BN242" s="340"/>
      <c r="BO242" s="340"/>
      <c r="BP242" s="340"/>
      <c r="BQ242" s="340"/>
      <c r="BR242" s="340"/>
      <c r="BS242" s="340"/>
      <c r="BT242" s="340"/>
      <c r="BU242" s="340"/>
      <c r="BV242" s="340"/>
      <c r="BW242" s="340"/>
      <c r="BX242" s="340"/>
      <c r="BY242" s="340"/>
      <c r="BZ242" s="340"/>
      <c r="CA242" s="340"/>
    </row>
    <row r="243" spans="1:79" ht="15.75" customHeight="1">
      <c r="A243" s="340"/>
      <c r="B243" s="340"/>
      <c r="C243" s="340"/>
      <c r="D243" s="340"/>
      <c r="E243" s="340"/>
      <c r="F243" s="340"/>
      <c r="G243" s="340"/>
      <c r="H243" s="340"/>
      <c r="I243" s="340"/>
      <c r="J243" s="340"/>
      <c r="K243" s="340"/>
      <c r="L243" s="340"/>
      <c r="M243" s="340"/>
      <c r="N243" s="340"/>
      <c r="O243" s="340"/>
      <c r="P243" s="340"/>
      <c r="Q243" s="340"/>
      <c r="R243" s="340"/>
      <c r="S243" s="340"/>
      <c r="T243" s="340"/>
      <c r="U243" s="340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0"/>
      <c r="AI243" s="340"/>
      <c r="AJ243" s="340"/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0"/>
      <c r="AX243" s="340"/>
      <c r="AY243" s="340"/>
      <c r="AZ243" s="340"/>
      <c r="BA243" s="340"/>
      <c r="BB243" s="340"/>
      <c r="BC243" s="340"/>
      <c r="BD243" s="340"/>
      <c r="BE243" s="340"/>
      <c r="BF243" s="340"/>
      <c r="BG243" s="340"/>
      <c r="BH243" s="340"/>
      <c r="BI243" s="340"/>
      <c r="BJ243" s="340"/>
      <c r="BK243" s="340"/>
      <c r="BL243" s="340"/>
      <c r="BM243" s="340"/>
      <c r="BN243" s="340"/>
      <c r="BO243" s="340"/>
      <c r="BP243" s="340"/>
      <c r="BQ243" s="340"/>
      <c r="BR243" s="340"/>
      <c r="BS243" s="340"/>
      <c r="BT243" s="340"/>
      <c r="BU243" s="340"/>
      <c r="BV243" s="340"/>
      <c r="BW243" s="340"/>
      <c r="BX243" s="340"/>
      <c r="BY243" s="340"/>
      <c r="BZ243" s="340"/>
      <c r="CA243" s="340"/>
    </row>
    <row r="244" spans="1:79" ht="15.75" customHeight="1">
      <c r="A244" s="340"/>
      <c r="B244" s="340"/>
      <c r="C244" s="340"/>
      <c r="D244" s="340"/>
      <c r="E244" s="340"/>
      <c r="F244" s="340"/>
      <c r="G244" s="340"/>
      <c r="H244" s="340"/>
      <c r="I244" s="340"/>
      <c r="J244" s="340"/>
      <c r="K244" s="340"/>
      <c r="L244" s="340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0"/>
      <c r="AI244" s="340"/>
      <c r="AJ244" s="340"/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0"/>
      <c r="AX244" s="340"/>
      <c r="AY244" s="340"/>
      <c r="AZ244" s="340"/>
      <c r="BA244" s="340"/>
      <c r="BB244" s="340"/>
      <c r="BC244" s="340"/>
      <c r="BD244" s="340"/>
      <c r="BE244" s="340"/>
      <c r="BF244" s="340"/>
      <c r="BG244" s="340"/>
      <c r="BH244" s="340"/>
      <c r="BI244" s="340"/>
      <c r="BJ244" s="340"/>
      <c r="BK244" s="340"/>
      <c r="BL244" s="340"/>
      <c r="BM244" s="340"/>
      <c r="BN244" s="340"/>
      <c r="BO244" s="340"/>
      <c r="BP244" s="340"/>
      <c r="BQ244" s="340"/>
      <c r="BR244" s="340"/>
      <c r="BS244" s="340"/>
      <c r="BT244" s="340"/>
      <c r="BU244" s="340"/>
      <c r="BV244" s="340"/>
      <c r="BW244" s="340"/>
      <c r="BX244" s="340"/>
      <c r="BY244" s="340"/>
      <c r="BZ244" s="340"/>
      <c r="CA244" s="340"/>
    </row>
    <row r="245" spans="1:79" ht="15.75" customHeight="1">
      <c r="A245" s="340"/>
      <c r="B245" s="340"/>
      <c r="C245" s="340"/>
      <c r="D245" s="340"/>
      <c r="E245" s="340"/>
      <c r="F245" s="340"/>
      <c r="G245" s="340"/>
      <c r="H245" s="340"/>
      <c r="I245" s="340"/>
      <c r="J245" s="340"/>
      <c r="K245" s="340"/>
      <c r="L245" s="340"/>
      <c r="M245" s="340"/>
      <c r="N245" s="340"/>
      <c r="O245" s="340"/>
      <c r="P245" s="340"/>
      <c r="Q245" s="340"/>
      <c r="R245" s="340"/>
      <c r="S245" s="340"/>
      <c r="T245" s="340"/>
      <c r="U245" s="340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0"/>
      <c r="AI245" s="340"/>
      <c r="AJ245" s="340"/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0"/>
      <c r="AX245" s="340"/>
      <c r="AY245" s="340"/>
      <c r="AZ245" s="340"/>
      <c r="BA245" s="340"/>
      <c r="BB245" s="340"/>
      <c r="BC245" s="340"/>
      <c r="BD245" s="340"/>
      <c r="BE245" s="340"/>
      <c r="BF245" s="340"/>
      <c r="BG245" s="340"/>
      <c r="BH245" s="340"/>
      <c r="BI245" s="340"/>
      <c r="BJ245" s="340"/>
      <c r="BK245" s="340"/>
      <c r="BL245" s="340"/>
      <c r="BM245" s="340"/>
      <c r="BN245" s="340"/>
      <c r="BO245" s="340"/>
      <c r="BP245" s="340"/>
      <c r="BQ245" s="340"/>
      <c r="BR245" s="340"/>
      <c r="BS245" s="340"/>
      <c r="BT245" s="340"/>
      <c r="BU245" s="340"/>
      <c r="BV245" s="340"/>
      <c r="BW245" s="340"/>
      <c r="BX245" s="340"/>
      <c r="BY245" s="340"/>
      <c r="BZ245" s="340"/>
      <c r="CA245" s="340"/>
    </row>
    <row r="246" spans="1:79" ht="15.75" customHeight="1">
      <c r="A246" s="340"/>
      <c r="B246" s="340"/>
      <c r="C246" s="340"/>
      <c r="D246" s="340"/>
      <c r="E246" s="340"/>
      <c r="F246" s="340"/>
      <c r="G246" s="340"/>
      <c r="H246" s="340"/>
      <c r="I246" s="340"/>
      <c r="J246" s="340"/>
      <c r="K246" s="340"/>
      <c r="L246" s="340"/>
      <c r="M246" s="340"/>
      <c r="N246" s="340"/>
      <c r="O246" s="340"/>
      <c r="P246" s="340"/>
      <c r="Q246" s="340"/>
      <c r="R246" s="340"/>
      <c r="S246" s="340"/>
      <c r="T246" s="340"/>
      <c r="U246" s="340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0"/>
      <c r="AI246" s="340"/>
      <c r="AJ246" s="340"/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0"/>
      <c r="AX246" s="340"/>
      <c r="AY246" s="340"/>
      <c r="AZ246" s="340"/>
      <c r="BA246" s="340"/>
      <c r="BB246" s="340"/>
      <c r="BC246" s="340"/>
      <c r="BD246" s="340"/>
      <c r="BE246" s="340"/>
      <c r="BF246" s="340"/>
      <c r="BG246" s="340"/>
      <c r="BH246" s="340"/>
      <c r="BI246" s="340"/>
      <c r="BJ246" s="340"/>
      <c r="BK246" s="340"/>
      <c r="BL246" s="340"/>
      <c r="BM246" s="340"/>
      <c r="BN246" s="340"/>
      <c r="BO246" s="340"/>
      <c r="BP246" s="340"/>
      <c r="BQ246" s="340"/>
      <c r="BR246" s="340"/>
      <c r="BS246" s="340"/>
      <c r="BT246" s="340"/>
      <c r="BU246" s="340"/>
      <c r="BV246" s="340"/>
      <c r="BW246" s="340"/>
      <c r="BX246" s="340"/>
      <c r="BY246" s="340"/>
      <c r="BZ246" s="340"/>
      <c r="CA246" s="340"/>
    </row>
    <row r="247" spans="1:79" ht="15.75" customHeight="1">
      <c r="A247" s="340"/>
      <c r="B247" s="340"/>
      <c r="C247" s="340"/>
      <c r="D247" s="340"/>
      <c r="E247" s="340"/>
      <c r="F247" s="340"/>
      <c r="G247" s="340"/>
      <c r="H247" s="340"/>
      <c r="I247" s="340"/>
      <c r="J247" s="340"/>
      <c r="K247" s="340"/>
      <c r="L247" s="340"/>
      <c r="M247" s="340"/>
      <c r="N247" s="340"/>
      <c r="O247" s="340"/>
      <c r="P247" s="340"/>
      <c r="Q247" s="340"/>
      <c r="R247" s="340"/>
      <c r="S247" s="340"/>
      <c r="T247" s="340"/>
      <c r="U247" s="340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0"/>
      <c r="AI247" s="340"/>
      <c r="AJ247" s="340"/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0"/>
      <c r="AX247" s="340"/>
      <c r="AY247" s="340"/>
      <c r="AZ247" s="340"/>
      <c r="BA247" s="340"/>
      <c r="BB247" s="340"/>
      <c r="BC247" s="340"/>
      <c r="BD247" s="340"/>
      <c r="BE247" s="340"/>
      <c r="BF247" s="340"/>
      <c r="BG247" s="340"/>
      <c r="BH247" s="340"/>
      <c r="BI247" s="340"/>
      <c r="BJ247" s="340"/>
      <c r="BK247" s="340"/>
      <c r="BL247" s="340"/>
      <c r="BM247" s="340"/>
      <c r="BN247" s="340"/>
      <c r="BO247" s="340"/>
      <c r="BP247" s="340"/>
      <c r="BQ247" s="340"/>
      <c r="BR247" s="340"/>
      <c r="BS247" s="340"/>
      <c r="BT247" s="340"/>
      <c r="BU247" s="340"/>
      <c r="BV247" s="340"/>
      <c r="BW247" s="340"/>
      <c r="BX247" s="340"/>
      <c r="BY247" s="340"/>
      <c r="BZ247" s="340"/>
      <c r="CA247" s="340"/>
    </row>
    <row r="248" spans="1:79" ht="15.75" customHeight="1">
      <c r="A248" s="340"/>
      <c r="B248" s="340"/>
      <c r="C248" s="340"/>
      <c r="D248" s="340"/>
      <c r="E248" s="340"/>
      <c r="F248" s="340"/>
      <c r="G248" s="340"/>
      <c r="H248" s="340"/>
      <c r="I248" s="340"/>
      <c r="J248" s="340"/>
      <c r="K248" s="340"/>
      <c r="L248" s="340"/>
      <c r="M248" s="340"/>
      <c r="N248" s="340"/>
      <c r="O248" s="340"/>
      <c r="P248" s="340"/>
      <c r="Q248" s="340"/>
      <c r="R248" s="340"/>
      <c r="S248" s="340"/>
      <c r="T248" s="340"/>
      <c r="U248" s="340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0"/>
      <c r="AI248" s="340"/>
      <c r="AJ248" s="340"/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0"/>
      <c r="AX248" s="340"/>
      <c r="AY248" s="340"/>
      <c r="AZ248" s="340"/>
      <c r="BA248" s="340"/>
      <c r="BB248" s="340"/>
      <c r="BC248" s="340"/>
      <c r="BD248" s="340"/>
      <c r="BE248" s="340"/>
      <c r="BF248" s="340"/>
      <c r="BG248" s="340"/>
      <c r="BH248" s="340"/>
      <c r="BI248" s="340"/>
      <c r="BJ248" s="340"/>
      <c r="BK248" s="340"/>
      <c r="BL248" s="340"/>
      <c r="BM248" s="340"/>
      <c r="BN248" s="340"/>
      <c r="BO248" s="340"/>
      <c r="BP248" s="340"/>
      <c r="BQ248" s="340"/>
      <c r="BR248" s="340"/>
      <c r="BS248" s="340"/>
      <c r="BT248" s="340"/>
      <c r="BU248" s="340"/>
      <c r="BV248" s="340"/>
      <c r="BW248" s="340"/>
      <c r="BX248" s="340"/>
      <c r="BY248" s="340"/>
      <c r="BZ248" s="340"/>
      <c r="CA248" s="340"/>
    </row>
    <row r="249" spans="1:79" ht="15.75" customHeight="1">
      <c r="A249" s="340"/>
      <c r="B249" s="340"/>
      <c r="C249" s="340"/>
      <c r="D249" s="340"/>
      <c r="E249" s="340"/>
      <c r="F249" s="340"/>
      <c r="G249" s="340"/>
      <c r="H249" s="340"/>
      <c r="I249" s="340"/>
      <c r="J249" s="340"/>
      <c r="K249" s="340"/>
      <c r="L249" s="340"/>
      <c r="M249" s="340"/>
      <c r="N249" s="340"/>
      <c r="O249" s="340"/>
      <c r="P249" s="340"/>
      <c r="Q249" s="340"/>
      <c r="R249" s="340"/>
      <c r="S249" s="340"/>
      <c r="T249" s="340"/>
      <c r="U249" s="340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0"/>
      <c r="AI249" s="340"/>
      <c r="AJ249" s="340"/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0"/>
      <c r="AX249" s="340"/>
      <c r="AY249" s="340"/>
      <c r="AZ249" s="340"/>
      <c r="BA249" s="340"/>
      <c r="BB249" s="340"/>
      <c r="BC249" s="340"/>
      <c r="BD249" s="340"/>
      <c r="BE249" s="340"/>
      <c r="BF249" s="340"/>
      <c r="BG249" s="340"/>
      <c r="BH249" s="340"/>
      <c r="BI249" s="340"/>
      <c r="BJ249" s="340"/>
      <c r="BK249" s="340"/>
      <c r="BL249" s="340"/>
      <c r="BM249" s="340"/>
      <c r="BN249" s="340"/>
      <c r="BO249" s="340"/>
      <c r="BP249" s="340"/>
      <c r="BQ249" s="340"/>
      <c r="BR249" s="340"/>
      <c r="BS249" s="340"/>
      <c r="BT249" s="340"/>
      <c r="BU249" s="340"/>
      <c r="BV249" s="340"/>
      <c r="BW249" s="340"/>
      <c r="BX249" s="340"/>
      <c r="BY249" s="340"/>
      <c r="BZ249" s="340"/>
      <c r="CA249" s="340"/>
    </row>
    <row r="250" spans="1:79" ht="15.75" customHeight="1">
      <c r="A250" s="340"/>
      <c r="B250" s="340"/>
      <c r="C250" s="340"/>
      <c r="D250" s="340"/>
      <c r="E250" s="340"/>
      <c r="F250" s="340"/>
      <c r="G250" s="340"/>
      <c r="H250" s="340"/>
      <c r="I250" s="340"/>
      <c r="J250" s="340"/>
      <c r="K250" s="340"/>
      <c r="L250" s="340"/>
      <c r="M250" s="340"/>
      <c r="N250" s="340"/>
      <c r="O250" s="340"/>
      <c r="P250" s="340"/>
      <c r="Q250" s="340"/>
      <c r="R250" s="340"/>
      <c r="S250" s="340"/>
      <c r="T250" s="340"/>
      <c r="U250" s="340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0"/>
      <c r="AI250" s="340"/>
      <c r="AJ250" s="340"/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0"/>
      <c r="AX250" s="340"/>
      <c r="AY250" s="340"/>
      <c r="AZ250" s="340"/>
      <c r="BA250" s="340"/>
      <c r="BB250" s="340"/>
      <c r="BC250" s="340"/>
      <c r="BD250" s="340"/>
      <c r="BE250" s="340"/>
      <c r="BF250" s="340"/>
      <c r="BG250" s="340"/>
      <c r="BH250" s="340"/>
      <c r="BI250" s="340"/>
      <c r="BJ250" s="340"/>
      <c r="BK250" s="340"/>
      <c r="BL250" s="340"/>
      <c r="BM250" s="340"/>
      <c r="BN250" s="340"/>
      <c r="BO250" s="340"/>
      <c r="BP250" s="340"/>
      <c r="BQ250" s="340"/>
      <c r="BR250" s="340"/>
      <c r="BS250" s="340"/>
      <c r="BT250" s="340"/>
      <c r="BU250" s="340"/>
      <c r="BV250" s="340"/>
      <c r="BW250" s="340"/>
      <c r="BX250" s="340"/>
      <c r="BY250" s="340"/>
      <c r="BZ250" s="340"/>
      <c r="CA250" s="340"/>
    </row>
    <row r="251" spans="1:79" ht="15.75" customHeight="1">
      <c r="A251" s="340"/>
      <c r="B251" s="340"/>
      <c r="C251" s="340"/>
      <c r="D251" s="340"/>
      <c r="E251" s="340"/>
      <c r="F251" s="340"/>
      <c r="G251" s="340"/>
      <c r="H251" s="340"/>
      <c r="I251" s="340"/>
      <c r="J251" s="340"/>
      <c r="K251" s="340"/>
      <c r="L251" s="340"/>
      <c r="M251" s="340"/>
      <c r="N251" s="340"/>
      <c r="O251" s="340"/>
      <c r="P251" s="340"/>
      <c r="Q251" s="340"/>
      <c r="R251" s="340"/>
      <c r="S251" s="340"/>
      <c r="T251" s="340"/>
      <c r="U251" s="340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0"/>
      <c r="AI251" s="340"/>
      <c r="AJ251" s="340"/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0"/>
      <c r="AX251" s="340"/>
      <c r="AY251" s="340"/>
      <c r="AZ251" s="340"/>
      <c r="BA251" s="340"/>
      <c r="BB251" s="340"/>
      <c r="BC251" s="340"/>
      <c r="BD251" s="340"/>
      <c r="BE251" s="340"/>
      <c r="BF251" s="340"/>
      <c r="BG251" s="340"/>
      <c r="BH251" s="340"/>
      <c r="BI251" s="340"/>
      <c r="BJ251" s="340"/>
      <c r="BK251" s="340"/>
      <c r="BL251" s="340"/>
      <c r="BM251" s="340"/>
      <c r="BN251" s="340"/>
      <c r="BO251" s="340"/>
      <c r="BP251" s="340"/>
      <c r="BQ251" s="340"/>
      <c r="BR251" s="340"/>
      <c r="BS251" s="340"/>
      <c r="BT251" s="340"/>
      <c r="BU251" s="340"/>
      <c r="BV251" s="340"/>
      <c r="BW251" s="340"/>
      <c r="BX251" s="340"/>
      <c r="BY251" s="340"/>
      <c r="BZ251" s="340"/>
      <c r="CA251" s="340"/>
    </row>
    <row r="252" spans="1:79" ht="15.75" customHeight="1">
      <c r="A252" s="340"/>
      <c r="B252" s="340"/>
      <c r="C252" s="340"/>
      <c r="D252" s="340"/>
      <c r="E252" s="340"/>
      <c r="F252" s="340"/>
      <c r="G252" s="340"/>
      <c r="H252" s="340"/>
      <c r="I252" s="340"/>
      <c r="J252" s="340"/>
      <c r="K252" s="340"/>
      <c r="L252" s="340"/>
      <c r="M252" s="340"/>
      <c r="N252" s="340"/>
      <c r="O252" s="340"/>
      <c r="P252" s="340"/>
      <c r="Q252" s="340"/>
      <c r="R252" s="340"/>
      <c r="S252" s="340"/>
      <c r="T252" s="340"/>
      <c r="U252" s="340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0"/>
      <c r="AI252" s="340"/>
      <c r="AJ252" s="340"/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0"/>
      <c r="AX252" s="340"/>
      <c r="AY252" s="340"/>
      <c r="AZ252" s="340"/>
      <c r="BA252" s="340"/>
      <c r="BB252" s="340"/>
      <c r="BC252" s="340"/>
      <c r="BD252" s="340"/>
      <c r="BE252" s="340"/>
      <c r="BF252" s="340"/>
      <c r="BG252" s="340"/>
      <c r="BH252" s="340"/>
      <c r="BI252" s="340"/>
      <c r="BJ252" s="340"/>
      <c r="BK252" s="340"/>
      <c r="BL252" s="340"/>
      <c r="BM252" s="340"/>
      <c r="BN252" s="340"/>
      <c r="BO252" s="340"/>
      <c r="BP252" s="340"/>
      <c r="BQ252" s="340"/>
      <c r="BR252" s="340"/>
      <c r="BS252" s="340"/>
      <c r="BT252" s="340"/>
      <c r="BU252" s="340"/>
      <c r="BV252" s="340"/>
      <c r="BW252" s="340"/>
      <c r="BX252" s="340"/>
      <c r="BY252" s="340"/>
      <c r="BZ252" s="340"/>
      <c r="CA252" s="340"/>
    </row>
    <row r="253" spans="1:79" ht="15.75" customHeight="1">
      <c r="A253" s="340"/>
      <c r="B253" s="340"/>
      <c r="C253" s="340"/>
      <c r="D253" s="340"/>
      <c r="E253" s="340"/>
      <c r="F253" s="340"/>
      <c r="G253" s="340"/>
      <c r="H253" s="340"/>
      <c r="I253" s="340"/>
      <c r="J253" s="340"/>
      <c r="K253" s="340"/>
      <c r="L253" s="340"/>
      <c r="M253" s="340"/>
      <c r="N253" s="340"/>
      <c r="O253" s="340"/>
      <c r="P253" s="340"/>
      <c r="Q253" s="340"/>
      <c r="R253" s="340"/>
      <c r="S253" s="340"/>
      <c r="T253" s="340"/>
      <c r="U253" s="340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0"/>
      <c r="AI253" s="340"/>
      <c r="AJ253" s="340"/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0"/>
      <c r="AX253" s="340"/>
      <c r="AY253" s="340"/>
      <c r="AZ253" s="340"/>
      <c r="BA253" s="340"/>
      <c r="BB253" s="340"/>
      <c r="BC253" s="340"/>
      <c r="BD253" s="340"/>
      <c r="BE253" s="340"/>
      <c r="BF253" s="340"/>
      <c r="BG253" s="340"/>
      <c r="BH253" s="340"/>
      <c r="BI253" s="340"/>
      <c r="BJ253" s="340"/>
      <c r="BK253" s="340"/>
      <c r="BL253" s="340"/>
      <c r="BM253" s="340"/>
      <c r="BN253" s="340"/>
      <c r="BO253" s="340"/>
      <c r="BP253" s="340"/>
      <c r="BQ253" s="340"/>
      <c r="BR253" s="340"/>
      <c r="BS253" s="340"/>
      <c r="BT253" s="340"/>
      <c r="BU253" s="340"/>
      <c r="BV253" s="340"/>
      <c r="BW253" s="340"/>
      <c r="BX253" s="340"/>
      <c r="BY253" s="340"/>
      <c r="BZ253" s="340"/>
      <c r="CA253" s="340"/>
    </row>
    <row r="254" spans="1:79" ht="15.75" customHeight="1">
      <c r="A254" s="340"/>
      <c r="B254" s="340"/>
      <c r="C254" s="340"/>
      <c r="D254" s="340"/>
      <c r="E254" s="340"/>
      <c r="F254" s="340"/>
      <c r="G254" s="340"/>
      <c r="H254" s="340"/>
      <c r="I254" s="340"/>
      <c r="J254" s="340"/>
      <c r="K254" s="340"/>
      <c r="L254" s="340"/>
      <c r="M254" s="340"/>
      <c r="N254" s="340"/>
      <c r="O254" s="340"/>
      <c r="P254" s="340"/>
      <c r="Q254" s="340"/>
      <c r="R254" s="340"/>
      <c r="S254" s="340"/>
      <c r="T254" s="340"/>
      <c r="U254" s="340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0"/>
      <c r="AI254" s="340"/>
      <c r="AJ254" s="340"/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0"/>
      <c r="AX254" s="340"/>
      <c r="AY254" s="340"/>
      <c r="AZ254" s="340"/>
      <c r="BA254" s="340"/>
      <c r="BB254" s="340"/>
      <c r="BC254" s="340"/>
      <c r="BD254" s="340"/>
      <c r="BE254" s="340"/>
      <c r="BF254" s="340"/>
      <c r="BG254" s="340"/>
      <c r="BH254" s="340"/>
      <c r="BI254" s="340"/>
      <c r="BJ254" s="340"/>
      <c r="BK254" s="340"/>
      <c r="BL254" s="340"/>
      <c r="BM254" s="340"/>
      <c r="BN254" s="340"/>
      <c r="BO254" s="340"/>
      <c r="BP254" s="340"/>
      <c r="BQ254" s="340"/>
      <c r="BR254" s="340"/>
      <c r="BS254" s="340"/>
      <c r="BT254" s="340"/>
      <c r="BU254" s="340"/>
      <c r="BV254" s="340"/>
      <c r="BW254" s="340"/>
      <c r="BX254" s="340"/>
      <c r="BY254" s="340"/>
      <c r="BZ254" s="340"/>
      <c r="CA254" s="340"/>
    </row>
    <row r="255" spans="1:79" ht="15.75" customHeight="1">
      <c r="A255" s="340"/>
      <c r="B255" s="340"/>
      <c r="C255" s="340"/>
      <c r="D255" s="340"/>
      <c r="E255" s="340"/>
      <c r="F255" s="340"/>
      <c r="G255" s="340"/>
      <c r="H255" s="340"/>
      <c r="I255" s="340"/>
      <c r="J255" s="340"/>
      <c r="K255" s="340"/>
      <c r="L255" s="340"/>
      <c r="M255" s="340"/>
      <c r="N255" s="340"/>
      <c r="O255" s="340"/>
      <c r="P255" s="340"/>
      <c r="Q255" s="340"/>
      <c r="R255" s="340"/>
      <c r="S255" s="340"/>
      <c r="T255" s="340"/>
      <c r="U255" s="340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0"/>
      <c r="AI255" s="340"/>
      <c r="AJ255" s="340"/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0"/>
      <c r="AX255" s="340"/>
      <c r="AY255" s="340"/>
      <c r="AZ255" s="340"/>
      <c r="BA255" s="340"/>
      <c r="BB255" s="340"/>
      <c r="BC255" s="340"/>
      <c r="BD255" s="340"/>
      <c r="BE255" s="340"/>
      <c r="BF255" s="340"/>
      <c r="BG255" s="340"/>
      <c r="BH255" s="340"/>
      <c r="BI255" s="340"/>
      <c r="BJ255" s="340"/>
      <c r="BK255" s="340"/>
      <c r="BL255" s="340"/>
      <c r="BM255" s="340"/>
      <c r="BN255" s="340"/>
      <c r="BO255" s="340"/>
      <c r="BP255" s="340"/>
      <c r="BQ255" s="340"/>
      <c r="BR255" s="340"/>
      <c r="BS255" s="340"/>
      <c r="BT255" s="340"/>
      <c r="BU255" s="340"/>
      <c r="BV255" s="340"/>
      <c r="BW255" s="340"/>
      <c r="BX255" s="340"/>
      <c r="BY255" s="340"/>
      <c r="BZ255" s="340"/>
      <c r="CA255" s="340"/>
    </row>
    <row r="256" spans="1:79" ht="15.75" customHeight="1">
      <c r="A256" s="340"/>
      <c r="B256" s="340"/>
      <c r="C256" s="340"/>
      <c r="D256" s="340"/>
      <c r="E256" s="340"/>
      <c r="F256" s="340"/>
      <c r="G256" s="340"/>
      <c r="H256" s="340"/>
      <c r="I256" s="340"/>
      <c r="J256" s="340"/>
      <c r="K256" s="340"/>
      <c r="L256" s="340"/>
      <c r="M256" s="340"/>
      <c r="N256" s="340"/>
      <c r="O256" s="340"/>
      <c r="P256" s="340"/>
      <c r="Q256" s="340"/>
      <c r="R256" s="340"/>
      <c r="S256" s="340"/>
      <c r="T256" s="340"/>
      <c r="U256" s="340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0"/>
      <c r="AI256" s="340"/>
      <c r="AJ256" s="340"/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0"/>
      <c r="AX256" s="340"/>
      <c r="AY256" s="340"/>
      <c r="AZ256" s="340"/>
      <c r="BA256" s="340"/>
      <c r="BB256" s="340"/>
      <c r="BC256" s="340"/>
      <c r="BD256" s="340"/>
      <c r="BE256" s="340"/>
      <c r="BF256" s="340"/>
      <c r="BG256" s="340"/>
      <c r="BH256" s="340"/>
      <c r="BI256" s="340"/>
      <c r="BJ256" s="340"/>
      <c r="BK256" s="340"/>
      <c r="BL256" s="340"/>
      <c r="BM256" s="340"/>
      <c r="BN256" s="340"/>
      <c r="BO256" s="340"/>
      <c r="BP256" s="340"/>
      <c r="BQ256" s="340"/>
      <c r="BR256" s="340"/>
      <c r="BS256" s="340"/>
      <c r="BT256" s="340"/>
      <c r="BU256" s="340"/>
      <c r="BV256" s="340"/>
      <c r="BW256" s="340"/>
      <c r="BX256" s="340"/>
      <c r="BY256" s="340"/>
      <c r="BZ256" s="340"/>
      <c r="CA256" s="340"/>
    </row>
    <row r="257" spans="1:79" ht="15.75" customHeight="1">
      <c r="A257" s="340"/>
      <c r="B257" s="340"/>
      <c r="C257" s="340"/>
      <c r="D257" s="340"/>
      <c r="E257" s="340"/>
      <c r="F257" s="340"/>
      <c r="G257" s="340"/>
      <c r="H257" s="340"/>
      <c r="I257" s="340"/>
      <c r="J257" s="340"/>
      <c r="K257" s="340"/>
      <c r="L257" s="340"/>
      <c r="M257" s="340"/>
      <c r="N257" s="340"/>
      <c r="O257" s="340"/>
      <c r="P257" s="340"/>
      <c r="Q257" s="340"/>
      <c r="R257" s="340"/>
      <c r="S257" s="340"/>
      <c r="T257" s="340"/>
      <c r="U257" s="340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0"/>
      <c r="AI257" s="340"/>
      <c r="AJ257" s="340"/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0"/>
      <c r="AX257" s="340"/>
      <c r="AY257" s="340"/>
      <c r="AZ257" s="340"/>
      <c r="BA257" s="340"/>
      <c r="BB257" s="340"/>
      <c r="BC257" s="340"/>
      <c r="BD257" s="340"/>
      <c r="BE257" s="340"/>
      <c r="BF257" s="340"/>
      <c r="BG257" s="340"/>
      <c r="BH257" s="340"/>
      <c r="BI257" s="340"/>
      <c r="BJ257" s="340"/>
      <c r="BK257" s="340"/>
      <c r="BL257" s="340"/>
      <c r="BM257" s="340"/>
      <c r="BN257" s="340"/>
      <c r="BO257" s="340"/>
      <c r="BP257" s="340"/>
      <c r="BQ257" s="340"/>
      <c r="BR257" s="340"/>
      <c r="BS257" s="340"/>
      <c r="BT257" s="340"/>
      <c r="BU257" s="340"/>
      <c r="BV257" s="340"/>
      <c r="BW257" s="340"/>
      <c r="BX257" s="340"/>
      <c r="BY257" s="340"/>
      <c r="BZ257" s="340"/>
      <c r="CA257" s="340"/>
    </row>
    <row r="258" spans="1:79" ht="15.75" customHeight="1">
      <c r="A258" s="340"/>
      <c r="B258" s="340"/>
      <c r="C258" s="340"/>
      <c r="D258" s="340"/>
      <c r="E258" s="340"/>
      <c r="F258" s="340"/>
      <c r="G258" s="340"/>
      <c r="H258" s="340"/>
      <c r="I258" s="340"/>
      <c r="J258" s="340"/>
      <c r="K258" s="340"/>
      <c r="L258" s="340"/>
      <c r="M258" s="340"/>
      <c r="N258" s="340"/>
      <c r="O258" s="340"/>
      <c r="P258" s="340"/>
      <c r="Q258" s="340"/>
      <c r="R258" s="340"/>
      <c r="S258" s="340"/>
      <c r="T258" s="340"/>
      <c r="U258" s="340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0"/>
      <c r="AI258" s="340"/>
      <c r="AJ258" s="340"/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0"/>
      <c r="AX258" s="340"/>
      <c r="AY258" s="340"/>
      <c r="AZ258" s="340"/>
      <c r="BA258" s="340"/>
      <c r="BB258" s="340"/>
      <c r="BC258" s="340"/>
      <c r="BD258" s="340"/>
      <c r="BE258" s="340"/>
      <c r="BF258" s="340"/>
      <c r="BG258" s="340"/>
      <c r="BH258" s="340"/>
      <c r="BI258" s="340"/>
      <c r="BJ258" s="340"/>
      <c r="BK258" s="340"/>
      <c r="BL258" s="340"/>
      <c r="BM258" s="340"/>
      <c r="BN258" s="340"/>
      <c r="BO258" s="340"/>
      <c r="BP258" s="340"/>
      <c r="BQ258" s="340"/>
      <c r="BR258" s="340"/>
      <c r="BS258" s="340"/>
      <c r="BT258" s="340"/>
      <c r="BU258" s="340"/>
      <c r="BV258" s="340"/>
      <c r="BW258" s="340"/>
      <c r="BX258" s="340"/>
      <c r="BY258" s="340"/>
      <c r="BZ258" s="340"/>
      <c r="CA258" s="340"/>
    </row>
    <row r="259" spans="1:79" ht="15.75" customHeight="1">
      <c r="A259" s="340"/>
      <c r="B259" s="340"/>
      <c r="C259" s="340"/>
      <c r="D259" s="340"/>
      <c r="E259" s="340"/>
      <c r="F259" s="340"/>
      <c r="G259" s="340"/>
      <c r="H259" s="340"/>
      <c r="I259" s="340"/>
      <c r="J259" s="340"/>
      <c r="K259" s="340"/>
      <c r="L259" s="340"/>
      <c r="M259" s="340"/>
      <c r="N259" s="340"/>
      <c r="O259" s="340"/>
      <c r="P259" s="340"/>
      <c r="Q259" s="340"/>
      <c r="R259" s="340"/>
      <c r="S259" s="340"/>
      <c r="T259" s="340"/>
      <c r="U259" s="340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0"/>
      <c r="AI259" s="340"/>
      <c r="AJ259" s="340"/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0"/>
      <c r="AX259" s="340"/>
      <c r="AY259" s="340"/>
      <c r="AZ259" s="340"/>
      <c r="BA259" s="340"/>
      <c r="BB259" s="340"/>
      <c r="BC259" s="340"/>
      <c r="BD259" s="340"/>
      <c r="BE259" s="340"/>
      <c r="BF259" s="340"/>
      <c r="BG259" s="340"/>
      <c r="BH259" s="340"/>
      <c r="BI259" s="340"/>
      <c r="BJ259" s="340"/>
      <c r="BK259" s="340"/>
      <c r="BL259" s="340"/>
      <c r="BM259" s="340"/>
      <c r="BN259" s="340"/>
      <c r="BO259" s="340"/>
      <c r="BP259" s="340"/>
      <c r="BQ259" s="340"/>
      <c r="BR259" s="340"/>
      <c r="BS259" s="340"/>
      <c r="BT259" s="340"/>
      <c r="BU259" s="340"/>
      <c r="BV259" s="340"/>
      <c r="BW259" s="340"/>
      <c r="BX259" s="340"/>
      <c r="BY259" s="340"/>
      <c r="BZ259" s="340"/>
      <c r="CA259" s="340"/>
    </row>
    <row r="260" spans="1:79" ht="15.75" customHeight="1">
      <c r="A260" s="340"/>
      <c r="B260" s="340"/>
      <c r="C260" s="340"/>
      <c r="D260" s="340"/>
      <c r="E260" s="340"/>
      <c r="F260" s="340"/>
      <c r="G260" s="340"/>
      <c r="H260" s="340"/>
      <c r="I260" s="340"/>
      <c r="J260" s="340"/>
      <c r="K260" s="340"/>
      <c r="L260" s="340"/>
      <c r="M260" s="340"/>
      <c r="N260" s="340"/>
      <c r="O260" s="340"/>
      <c r="P260" s="340"/>
      <c r="Q260" s="340"/>
      <c r="R260" s="340"/>
      <c r="S260" s="340"/>
      <c r="T260" s="340"/>
      <c r="U260" s="340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0"/>
      <c r="AI260" s="340"/>
      <c r="AJ260" s="340"/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0"/>
      <c r="AX260" s="340"/>
      <c r="AY260" s="340"/>
      <c r="AZ260" s="340"/>
      <c r="BA260" s="340"/>
      <c r="BB260" s="340"/>
      <c r="BC260" s="340"/>
      <c r="BD260" s="340"/>
      <c r="BE260" s="340"/>
      <c r="BF260" s="340"/>
      <c r="BG260" s="340"/>
      <c r="BH260" s="340"/>
      <c r="BI260" s="340"/>
      <c r="BJ260" s="340"/>
      <c r="BK260" s="340"/>
      <c r="BL260" s="340"/>
      <c r="BM260" s="340"/>
      <c r="BN260" s="340"/>
      <c r="BO260" s="340"/>
      <c r="BP260" s="340"/>
      <c r="BQ260" s="340"/>
      <c r="BR260" s="340"/>
      <c r="BS260" s="340"/>
      <c r="BT260" s="340"/>
      <c r="BU260" s="340"/>
      <c r="BV260" s="340"/>
      <c r="BW260" s="340"/>
      <c r="BX260" s="340"/>
      <c r="BY260" s="340"/>
      <c r="BZ260" s="340"/>
      <c r="CA260" s="340"/>
    </row>
    <row r="261" spans="1:79" ht="15.75" customHeight="1">
      <c r="A261" s="340"/>
      <c r="B261" s="340"/>
      <c r="C261" s="340"/>
      <c r="D261" s="340"/>
      <c r="E261" s="340"/>
      <c r="F261" s="340"/>
      <c r="G261" s="340"/>
      <c r="H261" s="340"/>
      <c r="I261" s="340"/>
      <c r="J261" s="340"/>
      <c r="K261" s="340"/>
      <c r="L261" s="340"/>
      <c r="M261" s="340"/>
      <c r="N261" s="340"/>
      <c r="O261" s="340"/>
      <c r="P261" s="340"/>
      <c r="Q261" s="340"/>
      <c r="R261" s="340"/>
      <c r="S261" s="340"/>
      <c r="T261" s="340"/>
      <c r="U261" s="340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0"/>
      <c r="AI261" s="340"/>
      <c r="AJ261" s="340"/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0"/>
      <c r="AX261" s="340"/>
      <c r="AY261" s="340"/>
      <c r="AZ261" s="340"/>
      <c r="BA261" s="340"/>
      <c r="BB261" s="340"/>
      <c r="BC261" s="340"/>
      <c r="BD261" s="340"/>
      <c r="BE261" s="340"/>
      <c r="BF261" s="340"/>
      <c r="BG261" s="340"/>
      <c r="BH261" s="340"/>
      <c r="BI261" s="340"/>
      <c r="BJ261" s="340"/>
      <c r="BK261" s="340"/>
      <c r="BL261" s="340"/>
      <c r="BM261" s="340"/>
      <c r="BN261" s="340"/>
      <c r="BO261" s="340"/>
      <c r="BP261" s="340"/>
      <c r="BQ261" s="340"/>
      <c r="BR261" s="340"/>
      <c r="BS261" s="340"/>
      <c r="BT261" s="340"/>
      <c r="BU261" s="340"/>
      <c r="BV261" s="340"/>
      <c r="BW261" s="340"/>
      <c r="BX261" s="340"/>
      <c r="BY261" s="340"/>
      <c r="BZ261" s="340"/>
      <c r="CA261" s="340"/>
    </row>
    <row r="262" spans="1:79" ht="15.75" customHeight="1">
      <c r="A262" s="340"/>
      <c r="B262" s="340"/>
      <c r="C262" s="340"/>
      <c r="D262" s="340"/>
      <c r="E262" s="340"/>
      <c r="F262" s="340"/>
      <c r="G262" s="340"/>
      <c r="H262" s="340"/>
      <c r="I262" s="340"/>
      <c r="J262" s="340"/>
      <c r="K262" s="340"/>
      <c r="L262" s="340"/>
      <c r="M262" s="340"/>
      <c r="N262" s="340"/>
      <c r="O262" s="340"/>
      <c r="P262" s="340"/>
      <c r="Q262" s="340"/>
      <c r="R262" s="340"/>
      <c r="S262" s="340"/>
      <c r="T262" s="340"/>
      <c r="U262" s="340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0"/>
      <c r="AI262" s="340"/>
      <c r="AJ262" s="340"/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0"/>
      <c r="AX262" s="340"/>
      <c r="AY262" s="340"/>
      <c r="AZ262" s="340"/>
      <c r="BA262" s="340"/>
      <c r="BB262" s="340"/>
      <c r="BC262" s="340"/>
      <c r="BD262" s="340"/>
      <c r="BE262" s="340"/>
      <c r="BF262" s="340"/>
      <c r="BG262" s="340"/>
      <c r="BH262" s="340"/>
      <c r="BI262" s="340"/>
      <c r="BJ262" s="340"/>
      <c r="BK262" s="340"/>
      <c r="BL262" s="340"/>
      <c r="BM262" s="340"/>
      <c r="BN262" s="340"/>
      <c r="BO262" s="340"/>
      <c r="BP262" s="340"/>
      <c r="BQ262" s="340"/>
      <c r="BR262" s="340"/>
      <c r="BS262" s="340"/>
      <c r="BT262" s="340"/>
      <c r="BU262" s="340"/>
      <c r="BV262" s="340"/>
      <c r="BW262" s="340"/>
      <c r="BX262" s="340"/>
      <c r="BY262" s="340"/>
      <c r="BZ262" s="340"/>
      <c r="CA262" s="340"/>
    </row>
    <row r="263" spans="1:79" ht="15.75" customHeight="1">
      <c r="A263" s="340"/>
      <c r="B263" s="340"/>
      <c r="C263" s="340"/>
      <c r="D263" s="340"/>
      <c r="E263" s="340"/>
      <c r="F263" s="340"/>
      <c r="G263" s="340"/>
      <c r="H263" s="340"/>
      <c r="I263" s="340"/>
      <c r="J263" s="340"/>
      <c r="K263" s="340"/>
      <c r="L263" s="340"/>
      <c r="M263" s="340"/>
      <c r="N263" s="340"/>
      <c r="O263" s="340"/>
      <c r="P263" s="340"/>
      <c r="Q263" s="340"/>
      <c r="R263" s="340"/>
      <c r="S263" s="340"/>
      <c r="T263" s="340"/>
      <c r="U263" s="340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0"/>
      <c r="AI263" s="340"/>
      <c r="AJ263" s="340"/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0"/>
      <c r="AX263" s="340"/>
      <c r="AY263" s="340"/>
      <c r="AZ263" s="340"/>
      <c r="BA263" s="340"/>
      <c r="BB263" s="340"/>
      <c r="BC263" s="340"/>
      <c r="BD263" s="340"/>
      <c r="BE263" s="340"/>
      <c r="BF263" s="340"/>
      <c r="BG263" s="340"/>
      <c r="BH263" s="340"/>
      <c r="BI263" s="340"/>
      <c r="BJ263" s="340"/>
      <c r="BK263" s="340"/>
      <c r="BL263" s="340"/>
      <c r="BM263" s="340"/>
      <c r="BN263" s="340"/>
      <c r="BO263" s="340"/>
      <c r="BP263" s="340"/>
      <c r="BQ263" s="340"/>
      <c r="BR263" s="340"/>
      <c r="BS263" s="340"/>
      <c r="BT263" s="340"/>
      <c r="BU263" s="340"/>
      <c r="BV263" s="340"/>
      <c r="BW263" s="340"/>
      <c r="BX263" s="340"/>
      <c r="BY263" s="340"/>
      <c r="BZ263" s="340"/>
      <c r="CA263" s="340"/>
    </row>
    <row r="264" spans="1:79" ht="15.75" customHeight="1">
      <c r="A264" s="340"/>
      <c r="B264" s="340"/>
      <c r="C264" s="340"/>
      <c r="D264" s="340"/>
      <c r="E264" s="340"/>
      <c r="F264" s="340"/>
      <c r="G264" s="340"/>
      <c r="H264" s="340"/>
      <c r="I264" s="340"/>
      <c r="J264" s="340"/>
      <c r="K264" s="340"/>
      <c r="L264" s="340"/>
      <c r="M264" s="340"/>
      <c r="N264" s="340"/>
      <c r="O264" s="340"/>
      <c r="P264" s="340"/>
      <c r="Q264" s="340"/>
      <c r="R264" s="340"/>
      <c r="S264" s="340"/>
      <c r="T264" s="340"/>
      <c r="U264" s="340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0"/>
      <c r="AI264" s="340"/>
      <c r="AJ264" s="340"/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0"/>
      <c r="AX264" s="340"/>
      <c r="AY264" s="340"/>
      <c r="AZ264" s="340"/>
      <c r="BA264" s="340"/>
      <c r="BB264" s="340"/>
      <c r="BC264" s="340"/>
      <c r="BD264" s="340"/>
      <c r="BE264" s="340"/>
      <c r="BF264" s="340"/>
      <c r="BG264" s="340"/>
      <c r="BH264" s="340"/>
      <c r="BI264" s="340"/>
      <c r="BJ264" s="340"/>
      <c r="BK264" s="340"/>
      <c r="BL264" s="340"/>
      <c r="BM264" s="340"/>
      <c r="BN264" s="340"/>
      <c r="BO264" s="340"/>
      <c r="BP264" s="340"/>
      <c r="BQ264" s="340"/>
      <c r="BR264" s="340"/>
      <c r="BS264" s="340"/>
      <c r="BT264" s="340"/>
      <c r="BU264" s="340"/>
      <c r="BV264" s="340"/>
      <c r="BW264" s="340"/>
      <c r="BX264" s="340"/>
      <c r="BY264" s="340"/>
      <c r="BZ264" s="340"/>
      <c r="CA264" s="340"/>
    </row>
    <row r="265" spans="1:79" ht="15.75" customHeight="1">
      <c r="A265" s="340"/>
      <c r="B265" s="340"/>
      <c r="C265" s="340"/>
      <c r="D265" s="340"/>
      <c r="E265" s="340"/>
      <c r="F265" s="340"/>
      <c r="G265" s="340"/>
      <c r="H265" s="340"/>
      <c r="I265" s="340"/>
      <c r="J265" s="340"/>
      <c r="K265" s="340"/>
      <c r="L265" s="340"/>
      <c r="M265" s="340"/>
      <c r="N265" s="340"/>
      <c r="O265" s="340"/>
      <c r="P265" s="340"/>
      <c r="Q265" s="340"/>
      <c r="R265" s="340"/>
      <c r="S265" s="340"/>
      <c r="T265" s="340"/>
      <c r="U265" s="340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0"/>
      <c r="AI265" s="340"/>
      <c r="AJ265" s="340"/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0"/>
      <c r="AX265" s="340"/>
      <c r="AY265" s="340"/>
      <c r="AZ265" s="340"/>
      <c r="BA265" s="340"/>
      <c r="BB265" s="340"/>
      <c r="BC265" s="340"/>
      <c r="BD265" s="340"/>
      <c r="BE265" s="340"/>
      <c r="BF265" s="340"/>
      <c r="BG265" s="340"/>
      <c r="BH265" s="340"/>
      <c r="BI265" s="340"/>
      <c r="BJ265" s="340"/>
      <c r="BK265" s="340"/>
      <c r="BL265" s="340"/>
      <c r="BM265" s="340"/>
      <c r="BN265" s="340"/>
      <c r="BO265" s="340"/>
      <c r="BP265" s="340"/>
      <c r="BQ265" s="340"/>
      <c r="BR265" s="340"/>
      <c r="BS265" s="340"/>
      <c r="BT265" s="340"/>
      <c r="BU265" s="340"/>
      <c r="BV265" s="340"/>
      <c r="BW265" s="340"/>
      <c r="BX265" s="340"/>
      <c r="BY265" s="340"/>
      <c r="BZ265" s="340"/>
      <c r="CA265" s="340"/>
    </row>
    <row r="266" spans="1:79" ht="15.75" customHeight="1">
      <c r="A266" s="340"/>
      <c r="B266" s="340"/>
      <c r="C266" s="340"/>
      <c r="D266" s="340"/>
      <c r="E266" s="340"/>
      <c r="F266" s="340"/>
      <c r="G266" s="340"/>
      <c r="H266" s="340"/>
      <c r="I266" s="340"/>
      <c r="J266" s="340"/>
      <c r="K266" s="340"/>
      <c r="L266" s="340"/>
      <c r="M266" s="340"/>
      <c r="N266" s="340"/>
      <c r="O266" s="340"/>
      <c r="P266" s="340"/>
      <c r="Q266" s="340"/>
      <c r="R266" s="340"/>
      <c r="S266" s="340"/>
      <c r="T266" s="340"/>
      <c r="U266" s="340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0"/>
      <c r="AI266" s="340"/>
      <c r="AJ266" s="340"/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0"/>
      <c r="AX266" s="340"/>
      <c r="AY266" s="340"/>
      <c r="AZ266" s="340"/>
      <c r="BA266" s="340"/>
      <c r="BB266" s="340"/>
      <c r="BC266" s="340"/>
      <c r="BD266" s="340"/>
      <c r="BE266" s="340"/>
      <c r="BF266" s="340"/>
      <c r="BG266" s="340"/>
      <c r="BH266" s="340"/>
      <c r="BI266" s="340"/>
      <c r="BJ266" s="340"/>
      <c r="BK266" s="340"/>
      <c r="BL266" s="340"/>
      <c r="BM266" s="340"/>
      <c r="BN266" s="340"/>
      <c r="BO266" s="340"/>
      <c r="BP266" s="340"/>
      <c r="BQ266" s="340"/>
      <c r="BR266" s="340"/>
      <c r="BS266" s="340"/>
      <c r="BT266" s="340"/>
      <c r="BU266" s="340"/>
      <c r="BV266" s="340"/>
      <c r="BW266" s="340"/>
      <c r="BX266" s="340"/>
      <c r="BY266" s="340"/>
      <c r="BZ266" s="340"/>
      <c r="CA266" s="340"/>
    </row>
    <row r="267" spans="1:79" ht="15.75" customHeight="1">
      <c r="A267" s="340"/>
      <c r="B267" s="340"/>
      <c r="C267" s="340"/>
      <c r="D267" s="340"/>
      <c r="E267" s="340"/>
      <c r="F267" s="340"/>
      <c r="G267" s="340"/>
      <c r="H267" s="340"/>
      <c r="I267" s="340"/>
      <c r="J267" s="340"/>
      <c r="K267" s="340"/>
      <c r="L267" s="340"/>
      <c r="M267" s="340"/>
      <c r="N267" s="340"/>
      <c r="O267" s="340"/>
      <c r="P267" s="340"/>
      <c r="Q267" s="340"/>
      <c r="R267" s="340"/>
      <c r="S267" s="340"/>
      <c r="T267" s="340"/>
      <c r="U267" s="340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0"/>
      <c r="AI267" s="340"/>
      <c r="AJ267" s="340"/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0"/>
      <c r="AX267" s="340"/>
      <c r="AY267" s="340"/>
      <c r="AZ267" s="340"/>
      <c r="BA267" s="340"/>
      <c r="BB267" s="340"/>
      <c r="BC267" s="340"/>
      <c r="BD267" s="340"/>
      <c r="BE267" s="340"/>
      <c r="BF267" s="340"/>
      <c r="BG267" s="340"/>
      <c r="BH267" s="340"/>
      <c r="BI267" s="340"/>
      <c r="BJ267" s="340"/>
      <c r="BK267" s="340"/>
      <c r="BL267" s="340"/>
      <c r="BM267" s="340"/>
      <c r="BN267" s="340"/>
      <c r="BO267" s="340"/>
      <c r="BP267" s="340"/>
      <c r="BQ267" s="340"/>
      <c r="BR267" s="340"/>
      <c r="BS267" s="340"/>
      <c r="BT267" s="340"/>
      <c r="BU267" s="340"/>
      <c r="BV267" s="340"/>
      <c r="BW267" s="340"/>
      <c r="BX267" s="340"/>
      <c r="BY267" s="340"/>
      <c r="BZ267" s="340"/>
      <c r="CA267" s="340"/>
    </row>
    <row r="268" spans="1:79" ht="15.75" customHeight="1">
      <c r="A268" s="340"/>
      <c r="B268" s="340"/>
      <c r="C268" s="340"/>
      <c r="D268" s="340"/>
      <c r="E268" s="340"/>
      <c r="F268" s="340"/>
      <c r="G268" s="340"/>
      <c r="H268" s="340"/>
      <c r="I268" s="340"/>
      <c r="J268" s="340"/>
      <c r="K268" s="340"/>
      <c r="L268" s="340"/>
      <c r="M268" s="340"/>
      <c r="N268" s="340"/>
      <c r="O268" s="340"/>
      <c r="P268" s="340"/>
      <c r="Q268" s="340"/>
      <c r="R268" s="340"/>
      <c r="S268" s="340"/>
      <c r="T268" s="340"/>
      <c r="U268" s="340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0"/>
      <c r="AI268" s="340"/>
      <c r="AJ268" s="340"/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0"/>
      <c r="AX268" s="340"/>
      <c r="AY268" s="340"/>
      <c r="AZ268" s="340"/>
      <c r="BA268" s="340"/>
      <c r="BB268" s="340"/>
      <c r="BC268" s="340"/>
      <c r="BD268" s="340"/>
      <c r="BE268" s="340"/>
      <c r="BF268" s="340"/>
      <c r="BG268" s="340"/>
      <c r="BH268" s="340"/>
      <c r="BI268" s="340"/>
      <c r="BJ268" s="340"/>
      <c r="BK268" s="340"/>
      <c r="BL268" s="340"/>
      <c r="BM268" s="340"/>
      <c r="BN268" s="340"/>
      <c r="BO268" s="340"/>
      <c r="BP268" s="340"/>
      <c r="BQ268" s="340"/>
      <c r="BR268" s="340"/>
      <c r="BS268" s="340"/>
      <c r="BT268" s="340"/>
      <c r="BU268" s="340"/>
      <c r="BV268" s="340"/>
      <c r="BW268" s="340"/>
      <c r="BX268" s="340"/>
      <c r="BY268" s="340"/>
      <c r="BZ268" s="340"/>
      <c r="CA268" s="340"/>
    </row>
    <row r="269" spans="1:79" ht="15.75" customHeight="1">
      <c r="A269" s="340"/>
      <c r="B269" s="340"/>
      <c r="C269" s="340"/>
      <c r="D269" s="340"/>
      <c r="E269" s="340"/>
      <c r="F269" s="340"/>
      <c r="G269" s="340"/>
      <c r="H269" s="340"/>
      <c r="I269" s="340"/>
      <c r="J269" s="340"/>
      <c r="K269" s="340"/>
      <c r="L269" s="340"/>
      <c r="M269" s="340"/>
      <c r="N269" s="340"/>
      <c r="O269" s="340"/>
      <c r="P269" s="340"/>
      <c r="Q269" s="340"/>
      <c r="R269" s="340"/>
      <c r="S269" s="340"/>
      <c r="T269" s="340"/>
      <c r="U269" s="340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0"/>
      <c r="AI269" s="340"/>
      <c r="AJ269" s="340"/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0"/>
      <c r="AX269" s="340"/>
      <c r="AY269" s="340"/>
      <c r="AZ269" s="340"/>
      <c r="BA269" s="340"/>
      <c r="BB269" s="340"/>
      <c r="BC269" s="340"/>
      <c r="BD269" s="340"/>
      <c r="BE269" s="340"/>
      <c r="BF269" s="340"/>
      <c r="BG269" s="340"/>
      <c r="BH269" s="340"/>
      <c r="BI269" s="340"/>
      <c r="BJ269" s="340"/>
      <c r="BK269" s="340"/>
      <c r="BL269" s="340"/>
      <c r="BM269" s="340"/>
      <c r="BN269" s="340"/>
      <c r="BO269" s="340"/>
      <c r="BP269" s="340"/>
      <c r="BQ269" s="340"/>
      <c r="BR269" s="340"/>
      <c r="BS269" s="340"/>
      <c r="BT269" s="340"/>
      <c r="BU269" s="340"/>
      <c r="BV269" s="340"/>
      <c r="BW269" s="340"/>
      <c r="BX269" s="340"/>
      <c r="BY269" s="340"/>
      <c r="BZ269" s="340"/>
      <c r="CA269" s="340"/>
    </row>
    <row r="270" spans="1:79" ht="15.75" customHeight="1">
      <c r="A270" s="340"/>
      <c r="B270" s="340"/>
      <c r="C270" s="340"/>
      <c r="D270" s="340"/>
      <c r="E270" s="340"/>
      <c r="F270" s="340"/>
      <c r="G270" s="340"/>
      <c r="H270" s="340"/>
      <c r="I270" s="340"/>
      <c r="J270" s="340"/>
      <c r="K270" s="340"/>
      <c r="L270" s="340"/>
      <c r="M270" s="340"/>
      <c r="N270" s="340"/>
      <c r="O270" s="340"/>
      <c r="P270" s="340"/>
      <c r="Q270" s="340"/>
      <c r="R270" s="340"/>
      <c r="S270" s="340"/>
      <c r="T270" s="340"/>
      <c r="U270" s="340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0"/>
      <c r="AI270" s="340"/>
      <c r="AJ270" s="340"/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0"/>
      <c r="AX270" s="340"/>
      <c r="AY270" s="340"/>
      <c r="AZ270" s="340"/>
      <c r="BA270" s="340"/>
      <c r="BB270" s="340"/>
      <c r="BC270" s="340"/>
      <c r="BD270" s="340"/>
      <c r="BE270" s="340"/>
      <c r="BF270" s="340"/>
      <c r="BG270" s="340"/>
      <c r="BH270" s="340"/>
      <c r="BI270" s="340"/>
      <c r="BJ270" s="340"/>
      <c r="BK270" s="340"/>
      <c r="BL270" s="340"/>
      <c r="BM270" s="340"/>
      <c r="BN270" s="340"/>
      <c r="BO270" s="340"/>
      <c r="BP270" s="340"/>
      <c r="BQ270" s="340"/>
      <c r="BR270" s="340"/>
      <c r="BS270" s="340"/>
      <c r="BT270" s="340"/>
      <c r="BU270" s="340"/>
      <c r="BV270" s="340"/>
      <c r="BW270" s="340"/>
      <c r="BX270" s="340"/>
      <c r="BY270" s="340"/>
      <c r="BZ270" s="340"/>
      <c r="CA270" s="340"/>
    </row>
    <row r="271" spans="1:79" ht="15.75" customHeight="1">
      <c r="A271" s="340"/>
      <c r="B271" s="340"/>
      <c r="C271" s="340"/>
      <c r="D271" s="340"/>
      <c r="E271" s="340"/>
      <c r="F271" s="340"/>
      <c r="G271" s="340"/>
      <c r="H271" s="340"/>
      <c r="I271" s="340"/>
      <c r="J271" s="340"/>
      <c r="K271" s="340"/>
      <c r="L271" s="340"/>
      <c r="M271" s="340"/>
      <c r="N271" s="340"/>
      <c r="O271" s="340"/>
      <c r="P271" s="340"/>
      <c r="Q271" s="340"/>
      <c r="R271" s="340"/>
      <c r="S271" s="340"/>
      <c r="T271" s="340"/>
      <c r="U271" s="340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0"/>
      <c r="AI271" s="340"/>
      <c r="AJ271" s="340"/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0"/>
      <c r="AX271" s="340"/>
      <c r="AY271" s="340"/>
      <c r="AZ271" s="340"/>
      <c r="BA271" s="340"/>
      <c r="BB271" s="340"/>
      <c r="BC271" s="340"/>
      <c r="BD271" s="340"/>
      <c r="BE271" s="340"/>
      <c r="BF271" s="340"/>
      <c r="BG271" s="340"/>
      <c r="BH271" s="340"/>
      <c r="BI271" s="340"/>
      <c r="BJ271" s="340"/>
      <c r="BK271" s="340"/>
      <c r="BL271" s="340"/>
      <c r="BM271" s="340"/>
      <c r="BN271" s="340"/>
      <c r="BO271" s="340"/>
      <c r="BP271" s="340"/>
      <c r="BQ271" s="340"/>
      <c r="BR271" s="340"/>
      <c r="BS271" s="340"/>
      <c r="BT271" s="340"/>
      <c r="BU271" s="340"/>
      <c r="BV271" s="340"/>
      <c r="BW271" s="340"/>
      <c r="BX271" s="340"/>
      <c r="BY271" s="340"/>
      <c r="BZ271" s="340"/>
      <c r="CA271" s="340"/>
    </row>
    <row r="272" spans="1:79" ht="15.75" customHeight="1">
      <c r="A272" s="340"/>
      <c r="B272" s="340"/>
      <c r="C272" s="340"/>
      <c r="D272" s="340"/>
      <c r="E272" s="340"/>
      <c r="F272" s="340"/>
      <c r="G272" s="340"/>
      <c r="H272" s="340"/>
      <c r="I272" s="340"/>
      <c r="J272" s="340"/>
      <c r="K272" s="340"/>
      <c r="L272" s="340"/>
      <c r="M272" s="340"/>
      <c r="N272" s="340"/>
      <c r="O272" s="340"/>
      <c r="P272" s="340"/>
      <c r="Q272" s="340"/>
      <c r="R272" s="340"/>
      <c r="S272" s="340"/>
      <c r="T272" s="340"/>
      <c r="U272" s="340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0"/>
      <c r="AI272" s="340"/>
      <c r="AJ272" s="340"/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0"/>
      <c r="AX272" s="340"/>
      <c r="AY272" s="340"/>
      <c r="AZ272" s="340"/>
      <c r="BA272" s="340"/>
      <c r="BB272" s="340"/>
      <c r="BC272" s="340"/>
      <c r="BD272" s="340"/>
      <c r="BE272" s="340"/>
      <c r="BF272" s="340"/>
      <c r="BG272" s="340"/>
      <c r="BH272" s="340"/>
      <c r="BI272" s="340"/>
      <c r="BJ272" s="340"/>
      <c r="BK272" s="340"/>
      <c r="BL272" s="340"/>
      <c r="BM272" s="340"/>
      <c r="BN272" s="340"/>
      <c r="BO272" s="340"/>
      <c r="BP272" s="340"/>
      <c r="BQ272" s="340"/>
      <c r="BR272" s="340"/>
      <c r="BS272" s="340"/>
      <c r="BT272" s="340"/>
      <c r="BU272" s="340"/>
      <c r="BV272" s="340"/>
      <c r="BW272" s="340"/>
      <c r="BX272" s="340"/>
      <c r="BY272" s="340"/>
      <c r="BZ272" s="340"/>
      <c r="CA272" s="340"/>
    </row>
    <row r="273" spans="1:79" ht="15.75" customHeight="1">
      <c r="A273" s="340"/>
      <c r="B273" s="340"/>
      <c r="C273" s="340"/>
      <c r="D273" s="340"/>
      <c r="E273" s="340"/>
      <c r="F273" s="340"/>
      <c r="G273" s="340"/>
      <c r="H273" s="340"/>
      <c r="I273" s="340"/>
      <c r="J273" s="340"/>
      <c r="K273" s="340"/>
      <c r="L273" s="340"/>
      <c r="M273" s="340"/>
      <c r="N273" s="340"/>
      <c r="O273" s="340"/>
      <c r="P273" s="340"/>
      <c r="Q273" s="340"/>
      <c r="R273" s="340"/>
      <c r="S273" s="340"/>
      <c r="T273" s="340"/>
      <c r="U273" s="340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0"/>
      <c r="AI273" s="340"/>
      <c r="AJ273" s="340"/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0"/>
      <c r="AX273" s="340"/>
      <c r="AY273" s="340"/>
      <c r="AZ273" s="340"/>
      <c r="BA273" s="340"/>
      <c r="BB273" s="340"/>
      <c r="BC273" s="340"/>
      <c r="BD273" s="340"/>
      <c r="BE273" s="340"/>
      <c r="BF273" s="340"/>
      <c r="BG273" s="340"/>
      <c r="BH273" s="340"/>
      <c r="BI273" s="340"/>
      <c r="BJ273" s="340"/>
      <c r="BK273" s="340"/>
      <c r="BL273" s="340"/>
      <c r="BM273" s="340"/>
      <c r="BN273" s="340"/>
      <c r="BO273" s="340"/>
      <c r="BP273" s="340"/>
      <c r="BQ273" s="340"/>
      <c r="BR273" s="340"/>
      <c r="BS273" s="340"/>
      <c r="BT273" s="340"/>
      <c r="BU273" s="340"/>
      <c r="BV273" s="340"/>
      <c r="BW273" s="340"/>
      <c r="BX273" s="340"/>
      <c r="BY273" s="340"/>
      <c r="BZ273" s="340"/>
      <c r="CA273" s="340"/>
    </row>
    <row r="274" spans="1:79" ht="15.75" customHeight="1">
      <c r="A274" s="340"/>
      <c r="B274" s="340"/>
      <c r="C274" s="340"/>
      <c r="D274" s="340"/>
      <c r="E274" s="340"/>
      <c r="F274" s="340"/>
      <c r="G274" s="340"/>
      <c r="H274" s="340"/>
      <c r="I274" s="340"/>
      <c r="J274" s="340"/>
      <c r="K274" s="340"/>
      <c r="L274" s="340"/>
      <c r="M274" s="340"/>
      <c r="N274" s="340"/>
      <c r="O274" s="340"/>
      <c r="P274" s="340"/>
      <c r="Q274" s="340"/>
      <c r="R274" s="340"/>
      <c r="S274" s="340"/>
      <c r="T274" s="340"/>
      <c r="U274" s="340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0"/>
      <c r="AI274" s="340"/>
      <c r="AJ274" s="340"/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0"/>
      <c r="AX274" s="340"/>
      <c r="AY274" s="340"/>
      <c r="AZ274" s="340"/>
      <c r="BA274" s="340"/>
      <c r="BB274" s="340"/>
      <c r="BC274" s="340"/>
      <c r="BD274" s="340"/>
      <c r="BE274" s="340"/>
      <c r="BF274" s="340"/>
      <c r="BG274" s="340"/>
      <c r="BH274" s="340"/>
      <c r="BI274" s="340"/>
      <c r="BJ274" s="340"/>
      <c r="BK274" s="340"/>
      <c r="BL274" s="340"/>
      <c r="BM274" s="340"/>
      <c r="BN274" s="340"/>
      <c r="BO274" s="340"/>
      <c r="BP274" s="340"/>
      <c r="BQ274" s="340"/>
      <c r="BR274" s="340"/>
      <c r="BS274" s="340"/>
      <c r="BT274" s="340"/>
      <c r="BU274" s="340"/>
      <c r="BV274" s="340"/>
      <c r="BW274" s="340"/>
      <c r="BX274" s="340"/>
      <c r="BY274" s="340"/>
      <c r="BZ274" s="340"/>
      <c r="CA274" s="340"/>
    </row>
    <row r="275" spans="1:79" ht="15.75" customHeight="1">
      <c r="A275" s="340"/>
      <c r="B275" s="340"/>
      <c r="C275" s="340"/>
      <c r="D275" s="340"/>
      <c r="E275" s="340"/>
      <c r="F275" s="340"/>
      <c r="G275" s="340"/>
      <c r="H275" s="340"/>
      <c r="I275" s="340"/>
      <c r="J275" s="340"/>
      <c r="K275" s="340"/>
      <c r="L275" s="340"/>
      <c r="M275" s="340"/>
      <c r="N275" s="340"/>
      <c r="O275" s="340"/>
      <c r="P275" s="340"/>
      <c r="Q275" s="340"/>
      <c r="R275" s="340"/>
      <c r="S275" s="340"/>
      <c r="T275" s="340"/>
      <c r="U275" s="340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0"/>
      <c r="AI275" s="340"/>
      <c r="AJ275" s="340"/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0"/>
      <c r="AX275" s="340"/>
      <c r="AY275" s="340"/>
      <c r="AZ275" s="340"/>
      <c r="BA275" s="340"/>
      <c r="BB275" s="340"/>
      <c r="BC275" s="340"/>
      <c r="BD275" s="340"/>
      <c r="BE275" s="340"/>
      <c r="BF275" s="340"/>
      <c r="BG275" s="340"/>
      <c r="BH275" s="340"/>
      <c r="BI275" s="340"/>
      <c r="BJ275" s="340"/>
      <c r="BK275" s="340"/>
      <c r="BL275" s="340"/>
      <c r="BM275" s="340"/>
      <c r="BN275" s="340"/>
      <c r="BO275" s="340"/>
      <c r="BP275" s="340"/>
      <c r="BQ275" s="340"/>
      <c r="BR275" s="340"/>
      <c r="BS275" s="340"/>
      <c r="BT275" s="340"/>
      <c r="BU275" s="340"/>
      <c r="BV275" s="340"/>
      <c r="BW275" s="340"/>
      <c r="BX275" s="340"/>
      <c r="BY275" s="340"/>
      <c r="BZ275" s="340"/>
      <c r="CA275" s="340"/>
    </row>
    <row r="276" spans="1:79" ht="15.75" customHeight="1">
      <c r="A276" s="340"/>
      <c r="B276" s="340"/>
      <c r="C276" s="340"/>
      <c r="D276" s="340"/>
      <c r="E276" s="340"/>
      <c r="F276" s="340"/>
      <c r="G276" s="340"/>
      <c r="H276" s="340"/>
      <c r="I276" s="340"/>
      <c r="J276" s="340"/>
      <c r="K276" s="340"/>
      <c r="L276" s="340"/>
      <c r="M276" s="340"/>
      <c r="N276" s="340"/>
      <c r="O276" s="340"/>
      <c r="P276" s="340"/>
      <c r="Q276" s="340"/>
      <c r="R276" s="340"/>
      <c r="S276" s="340"/>
      <c r="T276" s="340"/>
      <c r="U276" s="340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0"/>
      <c r="AI276" s="340"/>
      <c r="AJ276" s="340"/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0"/>
      <c r="AX276" s="340"/>
      <c r="AY276" s="340"/>
      <c r="AZ276" s="340"/>
      <c r="BA276" s="340"/>
      <c r="BB276" s="340"/>
      <c r="BC276" s="340"/>
      <c r="BD276" s="340"/>
      <c r="BE276" s="340"/>
      <c r="BF276" s="340"/>
      <c r="BG276" s="340"/>
      <c r="BH276" s="340"/>
      <c r="BI276" s="340"/>
      <c r="BJ276" s="340"/>
      <c r="BK276" s="340"/>
      <c r="BL276" s="340"/>
      <c r="BM276" s="340"/>
      <c r="BN276" s="340"/>
      <c r="BO276" s="340"/>
      <c r="BP276" s="340"/>
      <c r="BQ276" s="340"/>
      <c r="BR276" s="340"/>
      <c r="BS276" s="340"/>
      <c r="BT276" s="340"/>
      <c r="BU276" s="340"/>
      <c r="BV276" s="340"/>
      <c r="BW276" s="340"/>
      <c r="BX276" s="340"/>
      <c r="BY276" s="340"/>
      <c r="BZ276" s="340"/>
      <c r="CA276" s="340"/>
    </row>
    <row r="277" spans="1:79" ht="15.75" customHeight="1">
      <c r="A277" s="340"/>
      <c r="B277" s="340"/>
      <c r="C277" s="340"/>
      <c r="D277" s="340"/>
      <c r="E277" s="340"/>
      <c r="F277" s="340"/>
      <c r="G277" s="340"/>
      <c r="H277" s="340"/>
      <c r="I277" s="340"/>
      <c r="J277" s="340"/>
      <c r="K277" s="340"/>
      <c r="L277" s="340"/>
      <c r="M277" s="340"/>
      <c r="N277" s="340"/>
      <c r="O277" s="340"/>
      <c r="P277" s="340"/>
      <c r="Q277" s="340"/>
      <c r="R277" s="340"/>
      <c r="S277" s="340"/>
      <c r="T277" s="340"/>
      <c r="U277" s="340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0"/>
      <c r="AI277" s="340"/>
      <c r="AJ277" s="340"/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0"/>
      <c r="AX277" s="340"/>
      <c r="AY277" s="340"/>
      <c r="AZ277" s="340"/>
      <c r="BA277" s="340"/>
      <c r="BB277" s="340"/>
      <c r="BC277" s="340"/>
      <c r="BD277" s="340"/>
      <c r="BE277" s="340"/>
      <c r="BF277" s="340"/>
      <c r="BG277" s="340"/>
      <c r="BH277" s="340"/>
      <c r="BI277" s="340"/>
      <c r="BJ277" s="340"/>
      <c r="BK277" s="340"/>
      <c r="BL277" s="340"/>
      <c r="BM277" s="340"/>
      <c r="BN277" s="340"/>
      <c r="BO277" s="340"/>
      <c r="BP277" s="340"/>
      <c r="BQ277" s="340"/>
      <c r="BR277" s="340"/>
      <c r="BS277" s="340"/>
      <c r="BT277" s="340"/>
      <c r="BU277" s="340"/>
      <c r="BV277" s="340"/>
      <c r="BW277" s="340"/>
      <c r="BX277" s="340"/>
      <c r="BY277" s="340"/>
      <c r="BZ277" s="340"/>
      <c r="CA277" s="340"/>
    </row>
    <row r="278" spans="1:79" ht="15.75" customHeight="1">
      <c r="A278" s="340"/>
      <c r="B278" s="340"/>
      <c r="C278" s="340"/>
      <c r="D278" s="340"/>
      <c r="E278" s="340"/>
      <c r="F278" s="340"/>
      <c r="G278" s="340"/>
      <c r="H278" s="340"/>
      <c r="I278" s="340"/>
      <c r="J278" s="340"/>
      <c r="K278" s="340"/>
      <c r="L278" s="340"/>
      <c r="M278" s="340"/>
      <c r="N278" s="340"/>
      <c r="O278" s="340"/>
      <c r="P278" s="340"/>
      <c r="Q278" s="340"/>
      <c r="R278" s="340"/>
      <c r="S278" s="340"/>
      <c r="T278" s="340"/>
      <c r="U278" s="340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0"/>
      <c r="AI278" s="340"/>
      <c r="AJ278" s="340"/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0"/>
      <c r="AX278" s="340"/>
      <c r="AY278" s="340"/>
      <c r="AZ278" s="340"/>
      <c r="BA278" s="340"/>
      <c r="BB278" s="340"/>
      <c r="BC278" s="340"/>
      <c r="BD278" s="340"/>
      <c r="BE278" s="340"/>
      <c r="BF278" s="340"/>
      <c r="BG278" s="340"/>
      <c r="BH278" s="340"/>
      <c r="BI278" s="340"/>
      <c r="BJ278" s="340"/>
      <c r="BK278" s="340"/>
      <c r="BL278" s="340"/>
      <c r="BM278" s="340"/>
      <c r="BN278" s="340"/>
      <c r="BO278" s="340"/>
      <c r="BP278" s="340"/>
      <c r="BQ278" s="340"/>
      <c r="BR278" s="340"/>
      <c r="BS278" s="340"/>
      <c r="BT278" s="340"/>
      <c r="BU278" s="340"/>
      <c r="BV278" s="340"/>
      <c r="BW278" s="340"/>
      <c r="BX278" s="340"/>
      <c r="BY278" s="340"/>
      <c r="BZ278" s="340"/>
      <c r="CA278" s="340"/>
    </row>
    <row r="279" spans="1:79" ht="15.75" customHeight="1">
      <c r="A279" s="340"/>
      <c r="B279" s="340"/>
      <c r="C279" s="340"/>
      <c r="D279" s="340"/>
      <c r="E279" s="340"/>
      <c r="F279" s="340"/>
      <c r="G279" s="340"/>
      <c r="H279" s="340"/>
      <c r="I279" s="340"/>
      <c r="J279" s="340"/>
      <c r="K279" s="340"/>
      <c r="L279" s="340"/>
      <c r="M279" s="340"/>
      <c r="N279" s="340"/>
      <c r="O279" s="340"/>
      <c r="P279" s="340"/>
      <c r="Q279" s="340"/>
      <c r="R279" s="340"/>
      <c r="S279" s="340"/>
      <c r="T279" s="340"/>
      <c r="U279" s="340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0"/>
      <c r="AI279" s="340"/>
      <c r="AJ279" s="340"/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0"/>
      <c r="AX279" s="340"/>
      <c r="AY279" s="340"/>
      <c r="AZ279" s="340"/>
      <c r="BA279" s="340"/>
      <c r="BB279" s="340"/>
      <c r="BC279" s="340"/>
      <c r="BD279" s="340"/>
      <c r="BE279" s="340"/>
      <c r="BF279" s="340"/>
      <c r="BG279" s="340"/>
      <c r="BH279" s="340"/>
      <c r="BI279" s="340"/>
      <c r="BJ279" s="340"/>
      <c r="BK279" s="340"/>
      <c r="BL279" s="340"/>
      <c r="BM279" s="340"/>
      <c r="BN279" s="340"/>
      <c r="BO279" s="340"/>
      <c r="BP279" s="340"/>
      <c r="BQ279" s="340"/>
      <c r="BR279" s="340"/>
      <c r="BS279" s="340"/>
      <c r="BT279" s="340"/>
      <c r="BU279" s="340"/>
      <c r="BV279" s="340"/>
      <c r="BW279" s="340"/>
      <c r="BX279" s="340"/>
      <c r="BY279" s="340"/>
      <c r="BZ279" s="340"/>
      <c r="CA279" s="340"/>
    </row>
    <row r="280" spans="1:79" ht="15.75" customHeight="1">
      <c r="A280" s="340"/>
      <c r="B280" s="340"/>
      <c r="C280" s="340"/>
      <c r="D280" s="340"/>
      <c r="E280" s="340"/>
      <c r="F280" s="340"/>
      <c r="G280" s="340"/>
      <c r="H280" s="340"/>
      <c r="I280" s="340"/>
      <c r="J280" s="340"/>
      <c r="K280" s="340"/>
      <c r="L280" s="340"/>
      <c r="M280" s="340"/>
      <c r="N280" s="340"/>
      <c r="O280" s="340"/>
      <c r="P280" s="340"/>
      <c r="Q280" s="340"/>
      <c r="R280" s="340"/>
      <c r="S280" s="340"/>
      <c r="T280" s="340"/>
      <c r="U280" s="340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0"/>
      <c r="AI280" s="340"/>
      <c r="AJ280" s="340"/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0"/>
      <c r="AX280" s="340"/>
      <c r="AY280" s="340"/>
      <c r="AZ280" s="340"/>
      <c r="BA280" s="340"/>
      <c r="BB280" s="340"/>
      <c r="BC280" s="340"/>
      <c r="BD280" s="340"/>
      <c r="BE280" s="340"/>
      <c r="BF280" s="340"/>
      <c r="BG280" s="340"/>
      <c r="BH280" s="340"/>
      <c r="BI280" s="340"/>
      <c r="BJ280" s="340"/>
      <c r="BK280" s="340"/>
      <c r="BL280" s="340"/>
      <c r="BM280" s="340"/>
      <c r="BN280" s="340"/>
      <c r="BO280" s="340"/>
      <c r="BP280" s="340"/>
      <c r="BQ280" s="340"/>
      <c r="BR280" s="340"/>
      <c r="BS280" s="340"/>
      <c r="BT280" s="340"/>
      <c r="BU280" s="340"/>
      <c r="BV280" s="340"/>
      <c r="BW280" s="340"/>
      <c r="BX280" s="340"/>
      <c r="BY280" s="340"/>
      <c r="BZ280" s="340"/>
      <c r="CA280" s="340"/>
    </row>
    <row r="281" spans="1:79" ht="15.75" customHeight="1">
      <c r="A281" s="340"/>
      <c r="B281" s="340"/>
      <c r="C281" s="340"/>
      <c r="D281" s="340"/>
      <c r="E281" s="340"/>
      <c r="F281" s="340"/>
      <c r="G281" s="340"/>
      <c r="H281" s="340"/>
      <c r="I281" s="340"/>
      <c r="J281" s="340"/>
      <c r="K281" s="340"/>
      <c r="L281" s="340"/>
      <c r="M281" s="340"/>
      <c r="N281" s="340"/>
      <c r="O281" s="340"/>
      <c r="P281" s="340"/>
      <c r="Q281" s="340"/>
      <c r="R281" s="340"/>
      <c r="S281" s="340"/>
      <c r="T281" s="340"/>
      <c r="U281" s="340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0"/>
      <c r="AI281" s="340"/>
      <c r="AJ281" s="340"/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0"/>
      <c r="AX281" s="340"/>
      <c r="AY281" s="340"/>
      <c r="AZ281" s="340"/>
      <c r="BA281" s="340"/>
      <c r="BB281" s="340"/>
      <c r="BC281" s="340"/>
      <c r="BD281" s="340"/>
      <c r="BE281" s="340"/>
      <c r="BF281" s="340"/>
      <c r="BG281" s="340"/>
      <c r="BH281" s="340"/>
      <c r="BI281" s="340"/>
      <c r="BJ281" s="340"/>
      <c r="BK281" s="340"/>
      <c r="BL281" s="340"/>
      <c r="BM281" s="340"/>
      <c r="BN281" s="340"/>
      <c r="BO281" s="340"/>
      <c r="BP281" s="340"/>
      <c r="BQ281" s="340"/>
      <c r="BR281" s="340"/>
      <c r="BS281" s="340"/>
      <c r="BT281" s="340"/>
      <c r="BU281" s="340"/>
      <c r="BV281" s="340"/>
      <c r="BW281" s="340"/>
      <c r="BX281" s="340"/>
      <c r="BY281" s="340"/>
      <c r="BZ281" s="340"/>
      <c r="CA281" s="340"/>
    </row>
    <row r="282" spans="1:79" ht="15.75" customHeight="1">
      <c r="A282" s="340"/>
      <c r="B282" s="340"/>
      <c r="C282" s="340"/>
      <c r="D282" s="340"/>
      <c r="E282" s="340"/>
      <c r="F282" s="340"/>
      <c r="G282" s="340"/>
      <c r="H282" s="340"/>
      <c r="I282" s="340"/>
      <c r="J282" s="340"/>
      <c r="K282" s="340"/>
      <c r="L282" s="340"/>
      <c r="M282" s="340"/>
      <c r="N282" s="340"/>
      <c r="O282" s="340"/>
      <c r="P282" s="340"/>
      <c r="Q282" s="340"/>
      <c r="R282" s="340"/>
      <c r="S282" s="340"/>
      <c r="T282" s="340"/>
      <c r="U282" s="340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0"/>
      <c r="AI282" s="340"/>
      <c r="AJ282" s="340"/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0"/>
      <c r="AX282" s="340"/>
      <c r="AY282" s="340"/>
      <c r="AZ282" s="340"/>
      <c r="BA282" s="340"/>
      <c r="BB282" s="340"/>
      <c r="BC282" s="340"/>
      <c r="BD282" s="340"/>
      <c r="BE282" s="340"/>
      <c r="BF282" s="340"/>
      <c r="BG282" s="340"/>
      <c r="BH282" s="340"/>
      <c r="BI282" s="340"/>
      <c r="BJ282" s="340"/>
      <c r="BK282" s="340"/>
      <c r="BL282" s="340"/>
      <c r="BM282" s="340"/>
      <c r="BN282" s="340"/>
      <c r="BO282" s="340"/>
      <c r="BP282" s="340"/>
      <c r="BQ282" s="340"/>
      <c r="BR282" s="340"/>
      <c r="BS282" s="340"/>
      <c r="BT282" s="340"/>
      <c r="BU282" s="340"/>
      <c r="BV282" s="340"/>
      <c r="BW282" s="340"/>
      <c r="BX282" s="340"/>
      <c r="BY282" s="340"/>
      <c r="BZ282" s="340"/>
      <c r="CA282" s="340"/>
    </row>
    <row r="283" spans="1:79" ht="15.75" customHeight="1">
      <c r="A283" s="340"/>
      <c r="B283" s="340"/>
      <c r="C283" s="340"/>
      <c r="D283" s="340"/>
      <c r="E283" s="340"/>
      <c r="F283" s="340"/>
      <c r="G283" s="340"/>
      <c r="H283" s="340"/>
      <c r="I283" s="340"/>
      <c r="J283" s="340"/>
      <c r="K283" s="340"/>
      <c r="L283" s="340"/>
      <c r="M283" s="340"/>
      <c r="N283" s="340"/>
      <c r="O283" s="340"/>
      <c r="P283" s="340"/>
      <c r="Q283" s="340"/>
      <c r="R283" s="340"/>
      <c r="S283" s="340"/>
      <c r="T283" s="340"/>
      <c r="U283" s="340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0"/>
      <c r="AI283" s="340"/>
      <c r="AJ283" s="340"/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0"/>
      <c r="AX283" s="340"/>
      <c r="AY283" s="340"/>
      <c r="AZ283" s="340"/>
      <c r="BA283" s="340"/>
      <c r="BB283" s="340"/>
      <c r="BC283" s="340"/>
      <c r="BD283" s="340"/>
      <c r="BE283" s="340"/>
      <c r="BF283" s="340"/>
      <c r="BG283" s="340"/>
      <c r="BH283" s="340"/>
      <c r="BI283" s="340"/>
      <c r="BJ283" s="340"/>
      <c r="BK283" s="340"/>
      <c r="BL283" s="340"/>
      <c r="BM283" s="340"/>
      <c r="BN283" s="340"/>
      <c r="BO283" s="340"/>
      <c r="BP283" s="340"/>
      <c r="BQ283" s="340"/>
      <c r="BR283" s="340"/>
      <c r="BS283" s="340"/>
      <c r="BT283" s="340"/>
      <c r="BU283" s="340"/>
      <c r="BV283" s="340"/>
      <c r="BW283" s="340"/>
      <c r="BX283" s="340"/>
      <c r="BY283" s="340"/>
      <c r="BZ283" s="340"/>
      <c r="CA283" s="340"/>
    </row>
    <row r="284" spans="1:79" ht="15.75" customHeight="1">
      <c r="A284" s="340"/>
      <c r="B284" s="340"/>
      <c r="C284" s="340"/>
      <c r="D284" s="340"/>
      <c r="E284" s="340"/>
      <c r="F284" s="340"/>
      <c r="G284" s="340"/>
      <c r="H284" s="340"/>
      <c r="I284" s="340"/>
      <c r="J284" s="340"/>
      <c r="K284" s="340"/>
      <c r="L284" s="340"/>
      <c r="M284" s="340"/>
      <c r="N284" s="340"/>
      <c r="O284" s="340"/>
      <c r="P284" s="340"/>
      <c r="Q284" s="340"/>
      <c r="R284" s="340"/>
      <c r="S284" s="340"/>
      <c r="T284" s="340"/>
      <c r="U284" s="340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0"/>
      <c r="AI284" s="340"/>
      <c r="AJ284" s="340"/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0"/>
      <c r="AX284" s="340"/>
      <c r="AY284" s="340"/>
      <c r="AZ284" s="340"/>
      <c r="BA284" s="340"/>
      <c r="BB284" s="340"/>
      <c r="BC284" s="340"/>
      <c r="BD284" s="340"/>
      <c r="BE284" s="340"/>
      <c r="BF284" s="340"/>
      <c r="BG284" s="340"/>
      <c r="BH284" s="340"/>
      <c r="BI284" s="340"/>
      <c r="BJ284" s="340"/>
      <c r="BK284" s="340"/>
      <c r="BL284" s="340"/>
      <c r="BM284" s="340"/>
      <c r="BN284" s="340"/>
      <c r="BO284" s="340"/>
      <c r="BP284" s="340"/>
      <c r="BQ284" s="340"/>
      <c r="BR284" s="340"/>
      <c r="BS284" s="340"/>
      <c r="BT284" s="340"/>
      <c r="BU284" s="340"/>
      <c r="BV284" s="340"/>
      <c r="BW284" s="340"/>
      <c r="BX284" s="340"/>
      <c r="BY284" s="340"/>
      <c r="BZ284" s="340"/>
      <c r="CA284" s="340"/>
    </row>
    <row r="285" spans="1:79" ht="15.75" customHeight="1">
      <c r="A285" s="340"/>
      <c r="B285" s="340"/>
      <c r="C285" s="340"/>
      <c r="D285" s="340"/>
      <c r="E285" s="340"/>
      <c r="F285" s="340"/>
      <c r="G285" s="340"/>
      <c r="H285" s="340"/>
      <c r="I285" s="340"/>
      <c r="J285" s="340"/>
      <c r="K285" s="340"/>
      <c r="L285" s="340"/>
      <c r="M285" s="340"/>
      <c r="N285" s="340"/>
      <c r="O285" s="340"/>
      <c r="P285" s="340"/>
      <c r="Q285" s="340"/>
      <c r="R285" s="340"/>
      <c r="S285" s="340"/>
      <c r="T285" s="340"/>
      <c r="U285" s="340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0"/>
      <c r="AI285" s="340"/>
      <c r="AJ285" s="340"/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0"/>
      <c r="AX285" s="340"/>
      <c r="AY285" s="340"/>
      <c r="AZ285" s="340"/>
      <c r="BA285" s="340"/>
      <c r="BB285" s="340"/>
      <c r="BC285" s="340"/>
      <c r="BD285" s="340"/>
      <c r="BE285" s="340"/>
      <c r="BF285" s="340"/>
      <c r="BG285" s="340"/>
      <c r="BH285" s="340"/>
      <c r="BI285" s="340"/>
      <c r="BJ285" s="340"/>
      <c r="BK285" s="340"/>
      <c r="BL285" s="340"/>
      <c r="BM285" s="340"/>
      <c r="BN285" s="340"/>
      <c r="BO285" s="340"/>
      <c r="BP285" s="340"/>
      <c r="BQ285" s="340"/>
      <c r="BR285" s="340"/>
      <c r="BS285" s="340"/>
      <c r="BT285" s="340"/>
      <c r="BU285" s="340"/>
      <c r="BV285" s="340"/>
      <c r="BW285" s="340"/>
      <c r="BX285" s="340"/>
      <c r="BY285" s="340"/>
      <c r="BZ285" s="340"/>
      <c r="CA285" s="340"/>
    </row>
    <row r="286" spans="1:79" ht="15.75" customHeight="1">
      <c r="A286" s="340"/>
      <c r="B286" s="340"/>
      <c r="C286" s="340"/>
      <c r="D286" s="340"/>
      <c r="E286" s="340"/>
      <c r="F286" s="340"/>
      <c r="G286" s="340"/>
      <c r="H286" s="340"/>
      <c r="I286" s="340"/>
      <c r="J286" s="340"/>
      <c r="K286" s="340"/>
      <c r="L286" s="340"/>
      <c r="M286" s="340"/>
      <c r="N286" s="340"/>
      <c r="O286" s="340"/>
      <c r="P286" s="340"/>
      <c r="Q286" s="340"/>
      <c r="R286" s="340"/>
      <c r="S286" s="340"/>
      <c r="T286" s="340"/>
      <c r="U286" s="340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0"/>
      <c r="AI286" s="340"/>
      <c r="AJ286" s="340"/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0"/>
      <c r="AX286" s="340"/>
      <c r="AY286" s="340"/>
      <c r="AZ286" s="340"/>
      <c r="BA286" s="340"/>
      <c r="BB286" s="340"/>
      <c r="BC286" s="340"/>
      <c r="BD286" s="340"/>
      <c r="BE286" s="340"/>
      <c r="BF286" s="340"/>
      <c r="BG286" s="340"/>
      <c r="BH286" s="340"/>
      <c r="BI286" s="340"/>
      <c r="BJ286" s="340"/>
      <c r="BK286" s="340"/>
      <c r="BL286" s="340"/>
      <c r="BM286" s="340"/>
      <c r="BN286" s="340"/>
      <c r="BO286" s="340"/>
      <c r="BP286" s="340"/>
      <c r="BQ286" s="340"/>
      <c r="BR286" s="340"/>
      <c r="BS286" s="340"/>
      <c r="BT286" s="340"/>
      <c r="BU286" s="340"/>
      <c r="BV286" s="340"/>
      <c r="BW286" s="340"/>
      <c r="BX286" s="340"/>
      <c r="BY286" s="340"/>
      <c r="BZ286" s="340"/>
      <c r="CA286" s="340"/>
    </row>
    <row r="287" spans="1:79" ht="15.75" customHeight="1">
      <c r="A287" s="340"/>
      <c r="B287" s="340"/>
      <c r="C287" s="340"/>
      <c r="D287" s="340"/>
      <c r="E287" s="340"/>
      <c r="F287" s="340"/>
      <c r="G287" s="340"/>
      <c r="H287" s="340"/>
      <c r="I287" s="340"/>
      <c r="J287" s="340"/>
      <c r="K287" s="340"/>
      <c r="L287" s="340"/>
      <c r="M287" s="340"/>
      <c r="N287" s="340"/>
      <c r="O287" s="340"/>
      <c r="P287" s="340"/>
      <c r="Q287" s="340"/>
      <c r="R287" s="340"/>
      <c r="S287" s="340"/>
      <c r="T287" s="340"/>
      <c r="U287" s="340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0"/>
      <c r="AI287" s="340"/>
      <c r="AJ287" s="340"/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0"/>
      <c r="AX287" s="340"/>
      <c r="AY287" s="340"/>
      <c r="AZ287" s="340"/>
      <c r="BA287" s="340"/>
      <c r="BB287" s="340"/>
      <c r="BC287" s="340"/>
      <c r="BD287" s="340"/>
      <c r="BE287" s="340"/>
      <c r="BF287" s="340"/>
      <c r="BG287" s="340"/>
      <c r="BH287" s="340"/>
      <c r="BI287" s="340"/>
      <c r="BJ287" s="340"/>
      <c r="BK287" s="340"/>
      <c r="BL287" s="340"/>
      <c r="BM287" s="340"/>
      <c r="BN287" s="340"/>
      <c r="BO287" s="340"/>
      <c r="BP287" s="340"/>
      <c r="BQ287" s="340"/>
      <c r="BR287" s="340"/>
      <c r="BS287" s="340"/>
      <c r="BT287" s="340"/>
      <c r="BU287" s="340"/>
      <c r="BV287" s="340"/>
      <c r="BW287" s="340"/>
      <c r="BX287" s="340"/>
      <c r="BY287" s="340"/>
      <c r="BZ287" s="340"/>
      <c r="CA287" s="340"/>
    </row>
    <row r="288" spans="1:79" ht="15.75" customHeight="1">
      <c r="A288" s="340"/>
      <c r="B288" s="340"/>
      <c r="C288" s="340"/>
      <c r="D288" s="340"/>
      <c r="E288" s="340"/>
      <c r="F288" s="340"/>
      <c r="G288" s="340"/>
      <c r="H288" s="340"/>
      <c r="I288" s="340"/>
      <c r="J288" s="340"/>
      <c r="K288" s="340"/>
      <c r="L288" s="340"/>
      <c r="M288" s="340"/>
      <c r="N288" s="340"/>
      <c r="O288" s="340"/>
      <c r="P288" s="340"/>
      <c r="Q288" s="340"/>
      <c r="R288" s="340"/>
      <c r="S288" s="340"/>
      <c r="T288" s="340"/>
      <c r="U288" s="340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0"/>
      <c r="AI288" s="340"/>
      <c r="AJ288" s="340"/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0"/>
      <c r="AX288" s="340"/>
      <c r="AY288" s="340"/>
      <c r="AZ288" s="340"/>
      <c r="BA288" s="340"/>
      <c r="BB288" s="340"/>
      <c r="BC288" s="340"/>
      <c r="BD288" s="340"/>
      <c r="BE288" s="340"/>
      <c r="BF288" s="340"/>
      <c r="BG288" s="340"/>
      <c r="BH288" s="340"/>
      <c r="BI288" s="340"/>
      <c r="BJ288" s="340"/>
      <c r="BK288" s="340"/>
      <c r="BL288" s="340"/>
      <c r="BM288" s="340"/>
      <c r="BN288" s="340"/>
      <c r="BO288" s="340"/>
      <c r="BP288" s="340"/>
      <c r="BQ288" s="340"/>
      <c r="BR288" s="340"/>
      <c r="BS288" s="340"/>
      <c r="BT288" s="340"/>
      <c r="BU288" s="340"/>
      <c r="BV288" s="340"/>
      <c r="BW288" s="340"/>
      <c r="BX288" s="340"/>
      <c r="BY288" s="340"/>
      <c r="BZ288" s="340"/>
      <c r="CA288" s="340"/>
    </row>
    <row r="289" spans="1:79" ht="15.75" customHeight="1">
      <c r="A289" s="340"/>
      <c r="B289" s="340"/>
      <c r="C289" s="340"/>
      <c r="D289" s="340"/>
      <c r="E289" s="340"/>
      <c r="F289" s="340"/>
      <c r="G289" s="340"/>
      <c r="H289" s="340"/>
      <c r="I289" s="340"/>
      <c r="J289" s="340"/>
      <c r="K289" s="340"/>
      <c r="L289" s="340"/>
      <c r="M289" s="340"/>
      <c r="N289" s="340"/>
      <c r="O289" s="340"/>
      <c r="P289" s="340"/>
      <c r="Q289" s="340"/>
      <c r="R289" s="340"/>
      <c r="S289" s="340"/>
      <c r="T289" s="340"/>
      <c r="U289" s="340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0"/>
      <c r="AI289" s="340"/>
      <c r="AJ289" s="340"/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0"/>
      <c r="AX289" s="340"/>
      <c r="AY289" s="340"/>
      <c r="AZ289" s="340"/>
      <c r="BA289" s="340"/>
      <c r="BB289" s="340"/>
      <c r="BC289" s="340"/>
      <c r="BD289" s="340"/>
      <c r="BE289" s="340"/>
      <c r="BF289" s="340"/>
      <c r="BG289" s="340"/>
      <c r="BH289" s="340"/>
      <c r="BI289" s="340"/>
      <c r="BJ289" s="340"/>
      <c r="BK289" s="340"/>
      <c r="BL289" s="340"/>
      <c r="BM289" s="340"/>
      <c r="BN289" s="340"/>
      <c r="BO289" s="340"/>
      <c r="BP289" s="340"/>
      <c r="BQ289" s="340"/>
      <c r="BR289" s="340"/>
      <c r="BS289" s="340"/>
      <c r="BT289" s="340"/>
      <c r="BU289" s="340"/>
      <c r="BV289" s="340"/>
      <c r="BW289" s="340"/>
      <c r="BX289" s="340"/>
      <c r="BY289" s="340"/>
      <c r="BZ289" s="340"/>
      <c r="CA289" s="340"/>
    </row>
    <row r="290" spans="1:79" ht="15.75" customHeight="1">
      <c r="A290" s="340"/>
      <c r="B290" s="340"/>
      <c r="C290" s="340"/>
      <c r="D290" s="340"/>
      <c r="E290" s="340"/>
      <c r="F290" s="340"/>
      <c r="G290" s="340"/>
      <c r="H290" s="340"/>
      <c r="I290" s="340"/>
      <c r="J290" s="340"/>
      <c r="K290" s="340"/>
      <c r="L290" s="340"/>
      <c r="M290" s="340"/>
      <c r="N290" s="340"/>
      <c r="O290" s="340"/>
      <c r="P290" s="340"/>
      <c r="Q290" s="340"/>
      <c r="R290" s="340"/>
      <c r="S290" s="340"/>
      <c r="T290" s="340"/>
      <c r="U290" s="340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0"/>
      <c r="AI290" s="340"/>
      <c r="AJ290" s="340"/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0"/>
      <c r="AX290" s="340"/>
      <c r="AY290" s="340"/>
      <c r="AZ290" s="340"/>
      <c r="BA290" s="340"/>
      <c r="BB290" s="340"/>
      <c r="BC290" s="340"/>
      <c r="BD290" s="340"/>
      <c r="BE290" s="340"/>
      <c r="BF290" s="340"/>
      <c r="BG290" s="340"/>
      <c r="BH290" s="340"/>
      <c r="BI290" s="340"/>
      <c r="BJ290" s="340"/>
      <c r="BK290" s="340"/>
      <c r="BL290" s="340"/>
      <c r="BM290" s="340"/>
      <c r="BN290" s="340"/>
      <c r="BO290" s="340"/>
      <c r="BP290" s="340"/>
      <c r="BQ290" s="340"/>
      <c r="BR290" s="340"/>
      <c r="BS290" s="340"/>
      <c r="BT290" s="340"/>
      <c r="BU290" s="340"/>
      <c r="BV290" s="340"/>
      <c r="BW290" s="340"/>
      <c r="BX290" s="340"/>
      <c r="BY290" s="340"/>
      <c r="BZ290" s="340"/>
      <c r="CA290" s="340"/>
    </row>
    <row r="291" spans="1:79" ht="15.75" customHeight="1">
      <c r="A291" s="340"/>
      <c r="B291" s="340"/>
      <c r="C291" s="340"/>
      <c r="D291" s="340"/>
      <c r="E291" s="340"/>
      <c r="F291" s="340"/>
      <c r="G291" s="340"/>
      <c r="H291" s="340"/>
      <c r="I291" s="340"/>
      <c r="J291" s="340"/>
      <c r="K291" s="340"/>
      <c r="L291" s="340"/>
      <c r="M291" s="340"/>
      <c r="N291" s="340"/>
      <c r="O291" s="340"/>
      <c r="P291" s="340"/>
      <c r="Q291" s="340"/>
      <c r="R291" s="340"/>
      <c r="S291" s="340"/>
      <c r="T291" s="340"/>
      <c r="U291" s="340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0"/>
      <c r="AI291" s="340"/>
      <c r="AJ291" s="340"/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0"/>
      <c r="AX291" s="340"/>
      <c r="AY291" s="340"/>
      <c r="AZ291" s="340"/>
      <c r="BA291" s="340"/>
      <c r="BB291" s="340"/>
      <c r="BC291" s="340"/>
      <c r="BD291" s="340"/>
      <c r="BE291" s="340"/>
      <c r="BF291" s="340"/>
      <c r="BG291" s="340"/>
      <c r="BH291" s="340"/>
      <c r="BI291" s="340"/>
      <c r="BJ291" s="340"/>
      <c r="BK291" s="340"/>
      <c r="BL291" s="340"/>
      <c r="BM291" s="340"/>
      <c r="BN291" s="340"/>
      <c r="BO291" s="340"/>
      <c r="BP291" s="340"/>
      <c r="BQ291" s="340"/>
      <c r="BR291" s="340"/>
      <c r="BS291" s="340"/>
      <c r="BT291" s="340"/>
      <c r="BU291" s="340"/>
      <c r="BV291" s="340"/>
      <c r="BW291" s="340"/>
      <c r="BX291" s="340"/>
      <c r="BY291" s="340"/>
      <c r="BZ291" s="340"/>
      <c r="CA291" s="340"/>
    </row>
    <row r="292" spans="1:79" ht="15.75" customHeight="1">
      <c r="A292" s="340"/>
      <c r="B292" s="340"/>
      <c r="C292" s="340"/>
      <c r="D292" s="340"/>
      <c r="E292" s="340"/>
      <c r="F292" s="340"/>
      <c r="G292" s="340"/>
      <c r="H292" s="340"/>
      <c r="I292" s="340"/>
      <c r="J292" s="340"/>
      <c r="K292" s="340"/>
      <c r="L292" s="340"/>
      <c r="M292" s="340"/>
      <c r="N292" s="340"/>
      <c r="O292" s="340"/>
      <c r="P292" s="340"/>
      <c r="Q292" s="340"/>
      <c r="R292" s="340"/>
      <c r="S292" s="340"/>
      <c r="T292" s="340"/>
      <c r="U292" s="340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0"/>
      <c r="AI292" s="340"/>
      <c r="AJ292" s="340"/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0"/>
      <c r="AX292" s="340"/>
      <c r="AY292" s="340"/>
      <c r="AZ292" s="340"/>
      <c r="BA292" s="340"/>
      <c r="BB292" s="340"/>
      <c r="BC292" s="340"/>
      <c r="BD292" s="340"/>
      <c r="BE292" s="340"/>
      <c r="BF292" s="340"/>
      <c r="BG292" s="340"/>
      <c r="BH292" s="340"/>
      <c r="BI292" s="340"/>
      <c r="BJ292" s="340"/>
      <c r="BK292" s="340"/>
      <c r="BL292" s="340"/>
      <c r="BM292" s="340"/>
      <c r="BN292" s="340"/>
      <c r="BO292" s="340"/>
      <c r="BP292" s="340"/>
      <c r="BQ292" s="340"/>
      <c r="BR292" s="340"/>
      <c r="BS292" s="340"/>
      <c r="BT292" s="340"/>
      <c r="BU292" s="340"/>
      <c r="BV292" s="340"/>
      <c r="BW292" s="340"/>
      <c r="BX292" s="340"/>
      <c r="BY292" s="340"/>
      <c r="BZ292" s="340"/>
      <c r="CA292" s="340"/>
    </row>
    <row r="293" spans="1:79" ht="15.75" customHeight="1">
      <c r="A293" s="340"/>
      <c r="B293" s="340"/>
      <c r="C293" s="340"/>
      <c r="D293" s="340"/>
      <c r="E293" s="340"/>
      <c r="F293" s="340"/>
      <c r="G293" s="340"/>
      <c r="H293" s="340"/>
      <c r="I293" s="340"/>
      <c r="J293" s="340"/>
      <c r="K293" s="340"/>
      <c r="L293" s="340"/>
      <c r="M293" s="340"/>
      <c r="N293" s="340"/>
      <c r="O293" s="340"/>
      <c r="P293" s="340"/>
      <c r="Q293" s="340"/>
      <c r="R293" s="340"/>
      <c r="S293" s="340"/>
      <c r="T293" s="340"/>
      <c r="U293" s="340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0"/>
      <c r="AI293" s="340"/>
      <c r="AJ293" s="340"/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0"/>
      <c r="AX293" s="340"/>
      <c r="AY293" s="340"/>
      <c r="AZ293" s="340"/>
      <c r="BA293" s="340"/>
      <c r="BB293" s="340"/>
      <c r="BC293" s="340"/>
      <c r="BD293" s="340"/>
      <c r="BE293" s="340"/>
      <c r="BF293" s="340"/>
      <c r="BG293" s="340"/>
      <c r="BH293" s="340"/>
      <c r="BI293" s="340"/>
      <c r="BJ293" s="340"/>
      <c r="BK293" s="340"/>
      <c r="BL293" s="340"/>
      <c r="BM293" s="340"/>
      <c r="BN293" s="340"/>
      <c r="BO293" s="340"/>
      <c r="BP293" s="340"/>
      <c r="BQ293" s="340"/>
      <c r="BR293" s="340"/>
      <c r="BS293" s="340"/>
      <c r="BT293" s="340"/>
      <c r="BU293" s="340"/>
      <c r="BV293" s="340"/>
      <c r="BW293" s="340"/>
      <c r="BX293" s="340"/>
      <c r="BY293" s="340"/>
      <c r="BZ293" s="340"/>
      <c r="CA293" s="340"/>
    </row>
    <row r="294" spans="1:79" ht="15.75" customHeight="1">
      <c r="A294" s="340"/>
      <c r="B294" s="340"/>
      <c r="C294" s="340"/>
      <c r="D294" s="340"/>
      <c r="E294" s="340"/>
      <c r="F294" s="340"/>
      <c r="G294" s="340"/>
      <c r="H294" s="340"/>
      <c r="I294" s="340"/>
      <c r="J294" s="340"/>
      <c r="K294" s="340"/>
      <c r="L294" s="340"/>
      <c r="M294" s="340"/>
      <c r="N294" s="340"/>
      <c r="O294" s="340"/>
      <c r="P294" s="340"/>
      <c r="Q294" s="340"/>
      <c r="R294" s="340"/>
      <c r="S294" s="340"/>
      <c r="T294" s="340"/>
      <c r="U294" s="340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0"/>
      <c r="AI294" s="340"/>
      <c r="AJ294" s="340"/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0"/>
      <c r="AX294" s="340"/>
      <c r="AY294" s="340"/>
      <c r="AZ294" s="340"/>
      <c r="BA294" s="340"/>
      <c r="BB294" s="340"/>
      <c r="BC294" s="340"/>
      <c r="BD294" s="340"/>
      <c r="BE294" s="340"/>
      <c r="BF294" s="340"/>
      <c r="BG294" s="340"/>
      <c r="BH294" s="340"/>
      <c r="BI294" s="340"/>
      <c r="BJ294" s="340"/>
      <c r="BK294" s="340"/>
      <c r="BL294" s="340"/>
      <c r="BM294" s="340"/>
      <c r="BN294" s="340"/>
      <c r="BO294" s="340"/>
      <c r="BP294" s="340"/>
      <c r="BQ294" s="340"/>
      <c r="BR294" s="340"/>
      <c r="BS294" s="340"/>
      <c r="BT294" s="340"/>
      <c r="BU294" s="340"/>
      <c r="BV294" s="340"/>
      <c r="BW294" s="340"/>
      <c r="BX294" s="340"/>
      <c r="BY294" s="340"/>
      <c r="BZ294" s="340"/>
      <c r="CA294" s="340"/>
    </row>
    <row r="295" spans="1:79" ht="15.75" customHeight="1">
      <c r="A295" s="340"/>
      <c r="B295" s="340"/>
      <c r="C295" s="340"/>
      <c r="D295" s="340"/>
      <c r="E295" s="340"/>
      <c r="F295" s="340"/>
      <c r="G295" s="340"/>
      <c r="H295" s="340"/>
      <c r="I295" s="340"/>
      <c r="J295" s="340"/>
      <c r="K295" s="340"/>
      <c r="L295" s="340"/>
      <c r="M295" s="340"/>
      <c r="N295" s="340"/>
      <c r="O295" s="340"/>
      <c r="P295" s="340"/>
      <c r="Q295" s="340"/>
      <c r="R295" s="340"/>
      <c r="S295" s="340"/>
      <c r="T295" s="340"/>
      <c r="U295" s="340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0"/>
      <c r="AI295" s="340"/>
      <c r="AJ295" s="340"/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0"/>
      <c r="AX295" s="340"/>
      <c r="AY295" s="340"/>
      <c r="AZ295" s="340"/>
      <c r="BA295" s="340"/>
      <c r="BB295" s="340"/>
      <c r="BC295" s="340"/>
      <c r="BD295" s="340"/>
      <c r="BE295" s="340"/>
      <c r="BF295" s="340"/>
      <c r="BG295" s="340"/>
      <c r="BH295" s="340"/>
      <c r="BI295" s="340"/>
      <c r="BJ295" s="340"/>
      <c r="BK295" s="340"/>
      <c r="BL295" s="340"/>
      <c r="BM295" s="340"/>
      <c r="BN295" s="340"/>
      <c r="BO295" s="340"/>
      <c r="BP295" s="340"/>
      <c r="BQ295" s="340"/>
      <c r="BR295" s="340"/>
      <c r="BS295" s="340"/>
      <c r="BT295" s="340"/>
      <c r="BU295" s="340"/>
      <c r="BV295" s="340"/>
      <c r="BW295" s="340"/>
      <c r="BX295" s="340"/>
      <c r="BY295" s="340"/>
      <c r="BZ295" s="340"/>
      <c r="CA295" s="340"/>
    </row>
    <row r="296" spans="1:79" ht="15.75" customHeight="1">
      <c r="A296" s="340"/>
      <c r="B296" s="340"/>
      <c r="C296" s="340"/>
      <c r="D296" s="340"/>
      <c r="E296" s="340"/>
      <c r="F296" s="340"/>
      <c r="G296" s="340"/>
      <c r="H296" s="340"/>
      <c r="I296" s="340"/>
      <c r="J296" s="340"/>
      <c r="K296" s="340"/>
      <c r="L296" s="340"/>
      <c r="M296" s="340"/>
      <c r="N296" s="340"/>
      <c r="O296" s="340"/>
      <c r="P296" s="340"/>
      <c r="Q296" s="340"/>
      <c r="R296" s="340"/>
      <c r="S296" s="340"/>
      <c r="T296" s="340"/>
      <c r="U296" s="340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0"/>
      <c r="AI296" s="340"/>
      <c r="AJ296" s="340"/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0"/>
      <c r="AX296" s="340"/>
      <c r="AY296" s="340"/>
      <c r="AZ296" s="340"/>
      <c r="BA296" s="340"/>
      <c r="BB296" s="340"/>
      <c r="BC296" s="340"/>
      <c r="BD296" s="340"/>
      <c r="BE296" s="340"/>
      <c r="BF296" s="340"/>
      <c r="BG296" s="340"/>
      <c r="BH296" s="340"/>
      <c r="BI296" s="340"/>
      <c r="BJ296" s="340"/>
      <c r="BK296" s="340"/>
      <c r="BL296" s="340"/>
      <c r="BM296" s="340"/>
      <c r="BN296" s="340"/>
      <c r="BO296" s="340"/>
      <c r="BP296" s="340"/>
      <c r="BQ296" s="340"/>
      <c r="BR296" s="340"/>
      <c r="BS296" s="340"/>
      <c r="BT296" s="340"/>
      <c r="BU296" s="340"/>
      <c r="BV296" s="340"/>
      <c r="BW296" s="340"/>
      <c r="BX296" s="340"/>
      <c r="BY296" s="340"/>
      <c r="BZ296" s="340"/>
      <c r="CA296" s="340"/>
    </row>
    <row r="297" spans="1:79" ht="15.75" customHeight="1">
      <c r="A297" s="340"/>
      <c r="B297" s="340"/>
      <c r="C297" s="340"/>
      <c r="D297" s="340"/>
      <c r="E297" s="340"/>
      <c r="F297" s="340"/>
      <c r="G297" s="340"/>
      <c r="H297" s="340"/>
      <c r="I297" s="340"/>
      <c r="J297" s="340"/>
      <c r="K297" s="340"/>
      <c r="L297" s="340"/>
      <c r="M297" s="340"/>
      <c r="N297" s="340"/>
      <c r="O297" s="340"/>
      <c r="P297" s="340"/>
      <c r="Q297" s="340"/>
      <c r="R297" s="340"/>
      <c r="S297" s="340"/>
      <c r="T297" s="340"/>
      <c r="U297" s="340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0"/>
      <c r="AI297" s="340"/>
      <c r="AJ297" s="340"/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0"/>
      <c r="AX297" s="340"/>
      <c r="AY297" s="340"/>
      <c r="AZ297" s="340"/>
      <c r="BA297" s="340"/>
      <c r="BB297" s="340"/>
      <c r="BC297" s="340"/>
      <c r="BD297" s="340"/>
      <c r="BE297" s="340"/>
      <c r="BF297" s="340"/>
      <c r="BG297" s="340"/>
      <c r="BH297" s="340"/>
      <c r="BI297" s="340"/>
      <c r="BJ297" s="340"/>
      <c r="BK297" s="340"/>
      <c r="BL297" s="340"/>
      <c r="BM297" s="340"/>
      <c r="BN297" s="340"/>
      <c r="BO297" s="340"/>
      <c r="BP297" s="340"/>
      <c r="BQ297" s="340"/>
      <c r="BR297" s="340"/>
      <c r="BS297" s="340"/>
      <c r="BT297" s="340"/>
      <c r="BU297" s="340"/>
      <c r="BV297" s="340"/>
      <c r="BW297" s="340"/>
      <c r="BX297" s="340"/>
      <c r="BY297" s="340"/>
      <c r="BZ297" s="340"/>
      <c r="CA297" s="340"/>
    </row>
    <row r="298" spans="1:79" ht="15.75" customHeight="1">
      <c r="A298" s="340"/>
      <c r="B298" s="340"/>
      <c r="C298" s="340"/>
      <c r="D298" s="340"/>
      <c r="E298" s="340"/>
      <c r="F298" s="340"/>
      <c r="G298" s="340"/>
      <c r="H298" s="340"/>
      <c r="I298" s="340"/>
      <c r="J298" s="340"/>
      <c r="K298" s="340"/>
      <c r="L298" s="340"/>
      <c r="M298" s="340"/>
      <c r="N298" s="340"/>
      <c r="O298" s="340"/>
      <c r="P298" s="340"/>
      <c r="Q298" s="340"/>
      <c r="R298" s="340"/>
      <c r="S298" s="340"/>
      <c r="T298" s="340"/>
      <c r="U298" s="340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0"/>
      <c r="AI298" s="340"/>
      <c r="AJ298" s="340"/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0"/>
      <c r="AX298" s="340"/>
      <c r="AY298" s="340"/>
      <c r="AZ298" s="340"/>
      <c r="BA298" s="340"/>
      <c r="BB298" s="340"/>
      <c r="BC298" s="340"/>
      <c r="BD298" s="340"/>
      <c r="BE298" s="340"/>
      <c r="BF298" s="340"/>
      <c r="BG298" s="340"/>
      <c r="BH298" s="340"/>
      <c r="BI298" s="340"/>
      <c r="BJ298" s="340"/>
      <c r="BK298" s="340"/>
      <c r="BL298" s="340"/>
      <c r="BM298" s="340"/>
      <c r="BN298" s="340"/>
      <c r="BO298" s="340"/>
      <c r="BP298" s="340"/>
      <c r="BQ298" s="340"/>
      <c r="BR298" s="340"/>
      <c r="BS298" s="340"/>
      <c r="BT298" s="340"/>
      <c r="BU298" s="340"/>
      <c r="BV298" s="340"/>
      <c r="BW298" s="340"/>
      <c r="BX298" s="340"/>
      <c r="BY298" s="340"/>
      <c r="BZ298" s="340"/>
      <c r="CA298" s="340"/>
    </row>
    <row r="299" spans="1:79" ht="15.75" customHeight="1">
      <c r="A299" s="340"/>
      <c r="B299" s="340"/>
      <c r="C299" s="340"/>
      <c r="D299" s="340"/>
      <c r="E299" s="340"/>
      <c r="F299" s="340"/>
      <c r="G299" s="340"/>
      <c r="H299" s="340"/>
      <c r="I299" s="340"/>
      <c r="J299" s="340"/>
      <c r="K299" s="340"/>
      <c r="L299" s="340"/>
      <c r="M299" s="340"/>
      <c r="N299" s="340"/>
      <c r="O299" s="340"/>
      <c r="P299" s="340"/>
      <c r="Q299" s="340"/>
      <c r="R299" s="340"/>
      <c r="S299" s="340"/>
      <c r="T299" s="340"/>
      <c r="U299" s="340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0"/>
      <c r="AI299" s="340"/>
      <c r="AJ299" s="340"/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0"/>
      <c r="AX299" s="340"/>
      <c r="AY299" s="340"/>
      <c r="AZ299" s="340"/>
      <c r="BA299" s="340"/>
      <c r="BB299" s="340"/>
      <c r="BC299" s="340"/>
      <c r="BD299" s="340"/>
      <c r="BE299" s="340"/>
      <c r="BF299" s="340"/>
      <c r="BG299" s="340"/>
      <c r="BH299" s="340"/>
      <c r="BI299" s="340"/>
      <c r="BJ299" s="340"/>
      <c r="BK299" s="340"/>
      <c r="BL299" s="340"/>
      <c r="BM299" s="340"/>
      <c r="BN299" s="340"/>
      <c r="BO299" s="340"/>
      <c r="BP299" s="340"/>
      <c r="BQ299" s="340"/>
      <c r="BR299" s="340"/>
      <c r="BS299" s="340"/>
      <c r="BT299" s="340"/>
      <c r="BU299" s="340"/>
      <c r="BV299" s="340"/>
      <c r="BW299" s="340"/>
      <c r="BX299" s="340"/>
      <c r="BY299" s="340"/>
      <c r="BZ299" s="340"/>
      <c r="CA299" s="340"/>
    </row>
    <row r="300" spans="1:79" ht="15.75" customHeight="1">
      <c r="A300" s="340"/>
      <c r="B300" s="340"/>
      <c r="C300" s="340"/>
      <c r="D300" s="340"/>
      <c r="E300" s="340"/>
      <c r="F300" s="340"/>
      <c r="G300" s="340"/>
      <c r="H300" s="340"/>
      <c r="I300" s="340"/>
      <c r="J300" s="340"/>
      <c r="K300" s="340"/>
      <c r="L300" s="340"/>
      <c r="M300" s="340"/>
      <c r="N300" s="340"/>
      <c r="O300" s="340"/>
      <c r="P300" s="340"/>
      <c r="Q300" s="340"/>
      <c r="R300" s="340"/>
      <c r="S300" s="340"/>
      <c r="T300" s="340"/>
      <c r="U300" s="340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0"/>
      <c r="AI300" s="340"/>
      <c r="AJ300" s="340"/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0"/>
      <c r="AX300" s="340"/>
      <c r="AY300" s="340"/>
      <c r="AZ300" s="340"/>
      <c r="BA300" s="340"/>
      <c r="BB300" s="340"/>
      <c r="BC300" s="340"/>
      <c r="BD300" s="340"/>
      <c r="BE300" s="340"/>
      <c r="BF300" s="340"/>
      <c r="BG300" s="340"/>
      <c r="BH300" s="340"/>
      <c r="BI300" s="340"/>
      <c r="BJ300" s="340"/>
      <c r="BK300" s="340"/>
      <c r="BL300" s="340"/>
      <c r="BM300" s="340"/>
      <c r="BN300" s="340"/>
      <c r="BO300" s="340"/>
      <c r="BP300" s="340"/>
      <c r="BQ300" s="340"/>
      <c r="BR300" s="340"/>
      <c r="BS300" s="340"/>
      <c r="BT300" s="340"/>
      <c r="BU300" s="340"/>
      <c r="BV300" s="340"/>
      <c r="BW300" s="340"/>
      <c r="BX300" s="340"/>
      <c r="BY300" s="340"/>
      <c r="BZ300" s="340"/>
      <c r="CA300" s="340"/>
    </row>
    <row r="301" spans="1:79" ht="15.75" customHeight="1">
      <c r="A301" s="340"/>
      <c r="B301" s="340"/>
      <c r="C301" s="340"/>
      <c r="D301" s="340"/>
      <c r="E301" s="340"/>
      <c r="F301" s="340"/>
      <c r="G301" s="340"/>
      <c r="H301" s="340"/>
      <c r="I301" s="340"/>
      <c r="J301" s="340"/>
      <c r="K301" s="340"/>
      <c r="L301" s="340"/>
      <c r="M301" s="340"/>
      <c r="N301" s="340"/>
      <c r="O301" s="340"/>
      <c r="P301" s="340"/>
      <c r="Q301" s="340"/>
      <c r="R301" s="340"/>
      <c r="S301" s="340"/>
      <c r="T301" s="340"/>
      <c r="U301" s="340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0"/>
      <c r="AI301" s="340"/>
      <c r="AJ301" s="340"/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0"/>
      <c r="AX301" s="340"/>
      <c r="AY301" s="340"/>
      <c r="AZ301" s="340"/>
      <c r="BA301" s="340"/>
      <c r="BB301" s="340"/>
      <c r="BC301" s="340"/>
      <c r="BD301" s="340"/>
      <c r="BE301" s="340"/>
      <c r="BF301" s="340"/>
      <c r="BG301" s="340"/>
      <c r="BH301" s="340"/>
      <c r="BI301" s="340"/>
      <c r="BJ301" s="340"/>
      <c r="BK301" s="340"/>
      <c r="BL301" s="340"/>
      <c r="BM301" s="340"/>
      <c r="BN301" s="340"/>
      <c r="BO301" s="340"/>
      <c r="BP301" s="340"/>
      <c r="BQ301" s="340"/>
      <c r="BR301" s="340"/>
      <c r="BS301" s="340"/>
      <c r="BT301" s="340"/>
      <c r="BU301" s="340"/>
      <c r="BV301" s="340"/>
      <c r="BW301" s="340"/>
      <c r="BX301" s="340"/>
      <c r="BY301" s="340"/>
      <c r="BZ301" s="340"/>
      <c r="CA301" s="340"/>
    </row>
    <row r="302" spans="1:79" ht="15.75" customHeight="1">
      <c r="A302" s="340"/>
      <c r="B302" s="340"/>
      <c r="C302" s="340"/>
      <c r="D302" s="340"/>
      <c r="E302" s="340"/>
      <c r="F302" s="340"/>
      <c r="G302" s="340"/>
      <c r="H302" s="340"/>
      <c r="I302" s="340"/>
      <c r="J302" s="340"/>
      <c r="K302" s="340"/>
      <c r="L302" s="340"/>
      <c r="M302" s="340"/>
      <c r="N302" s="340"/>
      <c r="O302" s="340"/>
      <c r="P302" s="340"/>
      <c r="Q302" s="340"/>
      <c r="R302" s="340"/>
      <c r="S302" s="340"/>
      <c r="T302" s="340"/>
      <c r="U302" s="340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0"/>
      <c r="AI302" s="340"/>
      <c r="AJ302" s="340"/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0"/>
      <c r="AX302" s="340"/>
      <c r="AY302" s="340"/>
      <c r="AZ302" s="340"/>
      <c r="BA302" s="340"/>
      <c r="BB302" s="340"/>
      <c r="BC302" s="340"/>
      <c r="BD302" s="340"/>
      <c r="BE302" s="340"/>
      <c r="BF302" s="340"/>
      <c r="BG302" s="340"/>
      <c r="BH302" s="340"/>
      <c r="BI302" s="340"/>
      <c r="BJ302" s="340"/>
      <c r="BK302" s="340"/>
      <c r="BL302" s="340"/>
      <c r="BM302" s="340"/>
      <c r="BN302" s="340"/>
      <c r="BO302" s="340"/>
      <c r="BP302" s="340"/>
      <c r="BQ302" s="340"/>
      <c r="BR302" s="340"/>
      <c r="BS302" s="340"/>
      <c r="BT302" s="340"/>
      <c r="BU302" s="340"/>
      <c r="BV302" s="340"/>
      <c r="BW302" s="340"/>
      <c r="BX302" s="340"/>
      <c r="BY302" s="340"/>
      <c r="BZ302" s="340"/>
      <c r="CA302" s="340"/>
    </row>
    <row r="303" spans="1:79" ht="15.75" customHeight="1">
      <c r="A303" s="340"/>
      <c r="B303" s="340"/>
      <c r="C303" s="340"/>
      <c r="D303" s="340"/>
      <c r="E303" s="340"/>
      <c r="F303" s="340"/>
      <c r="G303" s="340"/>
      <c r="H303" s="340"/>
      <c r="I303" s="340"/>
      <c r="J303" s="340"/>
      <c r="K303" s="340"/>
      <c r="L303" s="340"/>
      <c r="M303" s="340"/>
      <c r="N303" s="340"/>
      <c r="O303" s="340"/>
      <c r="P303" s="340"/>
      <c r="Q303" s="340"/>
      <c r="R303" s="340"/>
      <c r="S303" s="340"/>
      <c r="T303" s="340"/>
      <c r="U303" s="340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0"/>
      <c r="AI303" s="340"/>
      <c r="AJ303" s="340"/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0"/>
      <c r="AX303" s="340"/>
      <c r="AY303" s="340"/>
      <c r="AZ303" s="340"/>
      <c r="BA303" s="340"/>
      <c r="BB303" s="340"/>
      <c r="BC303" s="340"/>
      <c r="BD303" s="340"/>
      <c r="BE303" s="340"/>
      <c r="BF303" s="340"/>
      <c r="BG303" s="340"/>
      <c r="BH303" s="340"/>
      <c r="BI303" s="340"/>
      <c r="BJ303" s="340"/>
      <c r="BK303" s="340"/>
      <c r="BL303" s="340"/>
      <c r="BM303" s="340"/>
      <c r="BN303" s="340"/>
      <c r="BO303" s="340"/>
      <c r="BP303" s="340"/>
      <c r="BQ303" s="340"/>
      <c r="BR303" s="340"/>
      <c r="BS303" s="340"/>
      <c r="BT303" s="340"/>
      <c r="BU303" s="340"/>
      <c r="BV303" s="340"/>
      <c r="BW303" s="340"/>
      <c r="BX303" s="340"/>
      <c r="BY303" s="340"/>
      <c r="BZ303" s="340"/>
      <c r="CA303" s="340"/>
    </row>
    <row r="304" spans="1:79" ht="15.75" customHeight="1">
      <c r="A304" s="340"/>
      <c r="B304" s="340"/>
      <c r="C304" s="340"/>
      <c r="D304" s="340"/>
      <c r="E304" s="340"/>
      <c r="F304" s="340"/>
      <c r="G304" s="340"/>
      <c r="H304" s="340"/>
      <c r="I304" s="340"/>
      <c r="J304" s="340"/>
      <c r="K304" s="340"/>
      <c r="L304" s="340"/>
      <c r="M304" s="340"/>
      <c r="N304" s="340"/>
      <c r="O304" s="340"/>
      <c r="P304" s="340"/>
      <c r="Q304" s="340"/>
      <c r="R304" s="340"/>
      <c r="S304" s="340"/>
      <c r="T304" s="340"/>
      <c r="U304" s="340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0"/>
      <c r="AI304" s="340"/>
      <c r="AJ304" s="340"/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0"/>
      <c r="AX304" s="340"/>
      <c r="AY304" s="340"/>
      <c r="AZ304" s="340"/>
      <c r="BA304" s="340"/>
      <c r="BB304" s="340"/>
      <c r="BC304" s="340"/>
      <c r="BD304" s="340"/>
      <c r="BE304" s="340"/>
      <c r="BF304" s="340"/>
      <c r="BG304" s="340"/>
      <c r="BH304" s="340"/>
      <c r="BI304" s="340"/>
      <c r="BJ304" s="340"/>
      <c r="BK304" s="340"/>
      <c r="BL304" s="340"/>
      <c r="BM304" s="340"/>
      <c r="BN304" s="340"/>
      <c r="BO304" s="340"/>
      <c r="BP304" s="340"/>
      <c r="BQ304" s="340"/>
      <c r="BR304" s="340"/>
      <c r="BS304" s="340"/>
      <c r="BT304" s="340"/>
      <c r="BU304" s="340"/>
      <c r="BV304" s="340"/>
      <c r="BW304" s="340"/>
      <c r="BX304" s="340"/>
      <c r="BY304" s="340"/>
      <c r="BZ304" s="340"/>
      <c r="CA304" s="340"/>
    </row>
    <row r="305" spans="1:79" ht="15.75" customHeight="1">
      <c r="A305" s="340"/>
      <c r="B305" s="340"/>
      <c r="C305" s="340"/>
      <c r="D305" s="340"/>
      <c r="E305" s="340"/>
      <c r="F305" s="340"/>
      <c r="G305" s="340"/>
      <c r="H305" s="340"/>
      <c r="I305" s="340"/>
      <c r="J305" s="340"/>
      <c r="K305" s="340"/>
      <c r="L305" s="340"/>
      <c r="M305" s="340"/>
      <c r="N305" s="340"/>
      <c r="O305" s="340"/>
      <c r="P305" s="340"/>
      <c r="Q305" s="340"/>
      <c r="R305" s="340"/>
      <c r="S305" s="340"/>
      <c r="T305" s="340"/>
      <c r="U305" s="340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0"/>
      <c r="AI305" s="340"/>
      <c r="AJ305" s="340"/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0"/>
      <c r="AX305" s="340"/>
      <c r="AY305" s="340"/>
      <c r="AZ305" s="340"/>
      <c r="BA305" s="340"/>
      <c r="BB305" s="340"/>
      <c r="BC305" s="340"/>
      <c r="BD305" s="340"/>
      <c r="BE305" s="340"/>
      <c r="BF305" s="340"/>
      <c r="BG305" s="340"/>
      <c r="BH305" s="340"/>
      <c r="BI305" s="340"/>
      <c r="BJ305" s="340"/>
      <c r="BK305" s="340"/>
      <c r="BL305" s="340"/>
      <c r="BM305" s="340"/>
      <c r="BN305" s="340"/>
      <c r="BO305" s="340"/>
      <c r="BP305" s="340"/>
      <c r="BQ305" s="340"/>
      <c r="BR305" s="340"/>
      <c r="BS305" s="340"/>
      <c r="BT305" s="340"/>
      <c r="BU305" s="340"/>
      <c r="BV305" s="340"/>
      <c r="BW305" s="340"/>
      <c r="BX305" s="340"/>
      <c r="BY305" s="340"/>
      <c r="BZ305" s="340"/>
      <c r="CA305" s="340"/>
    </row>
    <row r="306" spans="1:79" ht="15.75" customHeight="1">
      <c r="A306" s="340"/>
      <c r="B306" s="340"/>
      <c r="C306" s="340"/>
      <c r="D306" s="340"/>
      <c r="E306" s="340"/>
      <c r="F306" s="340"/>
      <c r="G306" s="340"/>
      <c r="H306" s="340"/>
      <c r="I306" s="340"/>
      <c r="J306" s="340"/>
      <c r="K306" s="340"/>
      <c r="L306" s="340"/>
      <c r="M306" s="340"/>
      <c r="N306" s="340"/>
      <c r="O306" s="340"/>
      <c r="P306" s="340"/>
      <c r="Q306" s="340"/>
      <c r="R306" s="340"/>
      <c r="S306" s="340"/>
      <c r="T306" s="340"/>
      <c r="U306" s="340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0"/>
      <c r="AI306" s="340"/>
      <c r="AJ306" s="340"/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0"/>
      <c r="AX306" s="340"/>
      <c r="AY306" s="340"/>
      <c r="AZ306" s="340"/>
      <c r="BA306" s="340"/>
      <c r="BB306" s="340"/>
      <c r="BC306" s="340"/>
      <c r="BD306" s="340"/>
      <c r="BE306" s="340"/>
      <c r="BF306" s="340"/>
      <c r="BG306" s="340"/>
      <c r="BH306" s="340"/>
      <c r="BI306" s="340"/>
      <c r="BJ306" s="340"/>
      <c r="BK306" s="340"/>
      <c r="BL306" s="340"/>
      <c r="BM306" s="340"/>
      <c r="BN306" s="340"/>
      <c r="BO306" s="340"/>
      <c r="BP306" s="340"/>
      <c r="BQ306" s="340"/>
      <c r="BR306" s="340"/>
      <c r="BS306" s="340"/>
      <c r="BT306" s="340"/>
      <c r="BU306" s="340"/>
      <c r="BV306" s="340"/>
      <c r="BW306" s="340"/>
      <c r="BX306" s="340"/>
      <c r="BY306" s="340"/>
      <c r="BZ306" s="340"/>
      <c r="CA306" s="340"/>
    </row>
    <row r="307" spans="1:79" ht="15.75" customHeight="1">
      <c r="A307" s="340"/>
      <c r="B307" s="340"/>
      <c r="C307" s="340"/>
      <c r="D307" s="340"/>
      <c r="E307" s="340"/>
      <c r="F307" s="340"/>
      <c r="G307" s="340"/>
      <c r="H307" s="340"/>
      <c r="I307" s="340"/>
      <c r="J307" s="340"/>
      <c r="K307" s="340"/>
      <c r="L307" s="340"/>
      <c r="M307" s="340"/>
      <c r="N307" s="340"/>
      <c r="O307" s="340"/>
      <c r="P307" s="340"/>
      <c r="Q307" s="340"/>
      <c r="R307" s="340"/>
      <c r="S307" s="340"/>
      <c r="T307" s="340"/>
      <c r="U307" s="340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0"/>
      <c r="AI307" s="340"/>
      <c r="AJ307" s="340"/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0"/>
      <c r="AX307" s="340"/>
      <c r="AY307" s="340"/>
      <c r="AZ307" s="340"/>
      <c r="BA307" s="340"/>
      <c r="BB307" s="340"/>
      <c r="BC307" s="340"/>
      <c r="BD307" s="340"/>
      <c r="BE307" s="340"/>
      <c r="BF307" s="340"/>
      <c r="BG307" s="340"/>
      <c r="BH307" s="340"/>
      <c r="BI307" s="340"/>
      <c r="BJ307" s="340"/>
      <c r="BK307" s="340"/>
      <c r="BL307" s="340"/>
      <c r="BM307" s="340"/>
      <c r="BN307" s="340"/>
      <c r="BO307" s="340"/>
      <c r="BP307" s="340"/>
      <c r="BQ307" s="340"/>
      <c r="BR307" s="340"/>
      <c r="BS307" s="340"/>
      <c r="BT307" s="340"/>
      <c r="BU307" s="340"/>
      <c r="BV307" s="340"/>
      <c r="BW307" s="340"/>
      <c r="BX307" s="340"/>
      <c r="BY307" s="340"/>
      <c r="BZ307" s="340"/>
      <c r="CA307" s="340"/>
    </row>
    <row r="308" spans="1:79" ht="15.75" customHeight="1">
      <c r="A308" s="340"/>
      <c r="B308" s="340"/>
      <c r="C308" s="340"/>
      <c r="D308" s="340"/>
      <c r="E308" s="340"/>
      <c r="F308" s="340"/>
      <c r="G308" s="340"/>
      <c r="H308" s="340"/>
      <c r="I308" s="340"/>
      <c r="J308" s="340"/>
      <c r="K308" s="340"/>
      <c r="L308" s="340"/>
      <c r="M308" s="340"/>
      <c r="N308" s="340"/>
      <c r="O308" s="340"/>
      <c r="P308" s="340"/>
      <c r="Q308" s="340"/>
      <c r="R308" s="340"/>
      <c r="S308" s="340"/>
      <c r="T308" s="340"/>
      <c r="U308" s="340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0"/>
      <c r="AI308" s="340"/>
      <c r="AJ308" s="340"/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0"/>
      <c r="AX308" s="340"/>
      <c r="AY308" s="340"/>
      <c r="AZ308" s="340"/>
      <c r="BA308" s="340"/>
      <c r="BB308" s="340"/>
      <c r="BC308" s="340"/>
      <c r="BD308" s="340"/>
      <c r="BE308" s="340"/>
      <c r="BF308" s="340"/>
      <c r="BG308" s="340"/>
      <c r="BH308" s="340"/>
      <c r="BI308" s="340"/>
      <c r="BJ308" s="340"/>
      <c r="BK308" s="340"/>
      <c r="BL308" s="340"/>
      <c r="BM308" s="340"/>
      <c r="BN308" s="340"/>
      <c r="BO308" s="340"/>
      <c r="BP308" s="340"/>
      <c r="BQ308" s="340"/>
      <c r="BR308" s="340"/>
      <c r="BS308" s="340"/>
      <c r="BT308" s="340"/>
      <c r="BU308" s="340"/>
      <c r="BV308" s="340"/>
      <c r="BW308" s="340"/>
      <c r="BX308" s="340"/>
      <c r="BY308" s="340"/>
      <c r="BZ308" s="340"/>
      <c r="CA308" s="340"/>
    </row>
    <row r="309" spans="1:79" ht="15.75" customHeight="1">
      <c r="A309" s="340"/>
      <c r="B309" s="340"/>
      <c r="C309" s="340"/>
      <c r="D309" s="340"/>
      <c r="E309" s="340"/>
      <c r="F309" s="340"/>
      <c r="G309" s="340"/>
      <c r="H309" s="340"/>
      <c r="I309" s="340"/>
      <c r="J309" s="340"/>
      <c r="K309" s="340"/>
      <c r="L309" s="340"/>
      <c r="M309" s="340"/>
      <c r="N309" s="340"/>
      <c r="O309" s="340"/>
      <c r="P309" s="340"/>
      <c r="Q309" s="340"/>
      <c r="R309" s="340"/>
      <c r="S309" s="340"/>
      <c r="T309" s="340"/>
      <c r="U309" s="340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0"/>
      <c r="AI309" s="340"/>
      <c r="AJ309" s="340"/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0"/>
      <c r="AX309" s="340"/>
      <c r="AY309" s="340"/>
      <c r="AZ309" s="340"/>
      <c r="BA309" s="340"/>
      <c r="BB309" s="340"/>
      <c r="BC309" s="340"/>
      <c r="BD309" s="340"/>
      <c r="BE309" s="340"/>
      <c r="BF309" s="340"/>
      <c r="BG309" s="340"/>
      <c r="BH309" s="340"/>
      <c r="BI309" s="340"/>
      <c r="BJ309" s="340"/>
      <c r="BK309" s="340"/>
      <c r="BL309" s="340"/>
      <c r="BM309" s="340"/>
      <c r="BN309" s="340"/>
      <c r="BO309" s="340"/>
      <c r="BP309" s="340"/>
      <c r="BQ309" s="340"/>
      <c r="BR309" s="340"/>
      <c r="BS309" s="340"/>
      <c r="BT309" s="340"/>
      <c r="BU309" s="340"/>
      <c r="BV309" s="340"/>
      <c r="BW309" s="340"/>
      <c r="BX309" s="340"/>
      <c r="BY309" s="340"/>
      <c r="BZ309" s="340"/>
      <c r="CA309" s="340"/>
    </row>
    <row r="310" spans="1:79" ht="15.75" customHeight="1">
      <c r="A310" s="340"/>
      <c r="B310" s="340"/>
      <c r="C310" s="340"/>
      <c r="D310" s="340"/>
      <c r="E310" s="340"/>
      <c r="F310" s="340"/>
      <c r="G310" s="340"/>
      <c r="H310" s="340"/>
      <c r="I310" s="340"/>
      <c r="J310" s="340"/>
      <c r="K310" s="340"/>
      <c r="L310" s="340"/>
      <c r="M310" s="340"/>
      <c r="N310" s="340"/>
      <c r="O310" s="340"/>
      <c r="P310" s="340"/>
      <c r="Q310" s="340"/>
      <c r="R310" s="340"/>
      <c r="S310" s="340"/>
      <c r="T310" s="340"/>
      <c r="U310" s="340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0"/>
      <c r="AI310" s="340"/>
      <c r="AJ310" s="340"/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0"/>
      <c r="AX310" s="340"/>
      <c r="AY310" s="340"/>
      <c r="AZ310" s="340"/>
      <c r="BA310" s="340"/>
      <c r="BB310" s="340"/>
      <c r="BC310" s="340"/>
      <c r="BD310" s="340"/>
      <c r="BE310" s="340"/>
      <c r="BF310" s="340"/>
      <c r="BG310" s="340"/>
      <c r="BH310" s="340"/>
      <c r="BI310" s="340"/>
      <c r="BJ310" s="340"/>
      <c r="BK310" s="340"/>
      <c r="BL310" s="340"/>
      <c r="BM310" s="340"/>
      <c r="BN310" s="340"/>
      <c r="BO310" s="340"/>
      <c r="BP310" s="340"/>
      <c r="BQ310" s="340"/>
      <c r="BR310" s="340"/>
      <c r="BS310" s="340"/>
      <c r="BT310" s="340"/>
      <c r="BU310" s="340"/>
      <c r="BV310" s="340"/>
      <c r="BW310" s="340"/>
      <c r="BX310" s="340"/>
      <c r="BY310" s="340"/>
      <c r="BZ310" s="340"/>
      <c r="CA310" s="340"/>
    </row>
    <row r="311" spans="1:79" ht="15.75" customHeight="1">
      <c r="A311" s="340"/>
      <c r="B311" s="340"/>
      <c r="C311" s="340"/>
      <c r="D311" s="340"/>
      <c r="E311" s="340"/>
      <c r="F311" s="340"/>
      <c r="G311" s="340"/>
      <c r="H311" s="340"/>
      <c r="I311" s="340"/>
      <c r="J311" s="340"/>
      <c r="K311" s="340"/>
      <c r="L311" s="340"/>
      <c r="M311" s="340"/>
      <c r="N311" s="340"/>
      <c r="O311" s="340"/>
      <c r="P311" s="340"/>
      <c r="Q311" s="340"/>
      <c r="R311" s="340"/>
      <c r="S311" s="340"/>
      <c r="T311" s="340"/>
      <c r="U311" s="340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0"/>
      <c r="AI311" s="340"/>
      <c r="AJ311" s="340"/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0"/>
      <c r="AX311" s="340"/>
      <c r="AY311" s="340"/>
      <c r="AZ311" s="340"/>
      <c r="BA311" s="340"/>
      <c r="BB311" s="340"/>
      <c r="BC311" s="340"/>
      <c r="BD311" s="340"/>
      <c r="BE311" s="340"/>
      <c r="BF311" s="340"/>
      <c r="BG311" s="340"/>
      <c r="BH311" s="340"/>
      <c r="BI311" s="340"/>
      <c r="BJ311" s="340"/>
      <c r="BK311" s="340"/>
      <c r="BL311" s="340"/>
      <c r="BM311" s="340"/>
      <c r="BN311" s="340"/>
      <c r="BO311" s="340"/>
      <c r="BP311" s="340"/>
      <c r="BQ311" s="340"/>
      <c r="BR311" s="340"/>
      <c r="BS311" s="340"/>
      <c r="BT311" s="340"/>
      <c r="BU311" s="340"/>
      <c r="BV311" s="340"/>
      <c r="BW311" s="340"/>
      <c r="BX311" s="340"/>
      <c r="BY311" s="340"/>
      <c r="BZ311" s="340"/>
      <c r="CA311" s="340"/>
    </row>
    <row r="312" spans="1:79" ht="15.75" customHeight="1">
      <c r="A312" s="340"/>
      <c r="B312" s="340"/>
      <c r="C312" s="340"/>
      <c r="D312" s="340"/>
      <c r="E312" s="340"/>
      <c r="F312" s="340"/>
      <c r="G312" s="340"/>
      <c r="H312" s="340"/>
      <c r="I312" s="340"/>
      <c r="J312" s="340"/>
      <c r="K312" s="340"/>
      <c r="L312" s="340"/>
      <c r="M312" s="340"/>
      <c r="N312" s="340"/>
      <c r="O312" s="340"/>
      <c r="P312" s="340"/>
      <c r="Q312" s="340"/>
      <c r="R312" s="340"/>
      <c r="S312" s="340"/>
      <c r="T312" s="340"/>
      <c r="U312" s="340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0"/>
      <c r="AI312" s="340"/>
      <c r="AJ312" s="340"/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0"/>
      <c r="AX312" s="340"/>
      <c r="AY312" s="340"/>
      <c r="AZ312" s="340"/>
      <c r="BA312" s="340"/>
      <c r="BB312" s="340"/>
      <c r="BC312" s="340"/>
      <c r="BD312" s="340"/>
      <c r="BE312" s="340"/>
      <c r="BF312" s="340"/>
      <c r="BG312" s="340"/>
      <c r="BH312" s="340"/>
      <c r="BI312" s="340"/>
      <c r="BJ312" s="340"/>
      <c r="BK312" s="340"/>
      <c r="BL312" s="340"/>
      <c r="BM312" s="340"/>
      <c r="BN312" s="340"/>
      <c r="BO312" s="340"/>
      <c r="BP312" s="340"/>
      <c r="BQ312" s="340"/>
      <c r="BR312" s="340"/>
      <c r="BS312" s="340"/>
      <c r="BT312" s="340"/>
      <c r="BU312" s="340"/>
      <c r="BV312" s="340"/>
      <c r="BW312" s="340"/>
      <c r="BX312" s="340"/>
      <c r="BY312" s="340"/>
      <c r="BZ312" s="340"/>
      <c r="CA312" s="340"/>
    </row>
    <row r="313" spans="1:79" ht="15.75" customHeight="1">
      <c r="A313" s="340"/>
      <c r="B313" s="340"/>
      <c r="C313" s="340"/>
      <c r="D313" s="340"/>
      <c r="E313" s="340"/>
      <c r="F313" s="340"/>
      <c r="G313" s="340"/>
      <c r="H313" s="340"/>
      <c r="I313" s="340"/>
      <c r="J313" s="340"/>
      <c r="K313" s="340"/>
      <c r="L313" s="340"/>
      <c r="M313" s="340"/>
      <c r="N313" s="340"/>
      <c r="O313" s="340"/>
      <c r="P313" s="340"/>
      <c r="Q313" s="340"/>
      <c r="R313" s="340"/>
      <c r="S313" s="340"/>
      <c r="T313" s="340"/>
      <c r="U313" s="340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0"/>
      <c r="AI313" s="340"/>
      <c r="AJ313" s="340"/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0"/>
      <c r="AX313" s="340"/>
      <c r="AY313" s="340"/>
      <c r="AZ313" s="340"/>
      <c r="BA313" s="340"/>
      <c r="BB313" s="340"/>
      <c r="BC313" s="340"/>
      <c r="BD313" s="340"/>
      <c r="BE313" s="340"/>
      <c r="BF313" s="340"/>
      <c r="BG313" s="340"/>
      <c r="BH313" s="340"/>
      <c r="BI313" s="340"/>
      <c r="BJ313" s="340"/>
      <c r="BK313" s="340"/>
      <c r="BL313" s="340"/>
      <c r="BM313" s="340"/>
      <c r="BN313" s="340"/>
      <c r="BO313" s="340"/>
      <c r="BP313" s="340"/>
      <c r="BQ313" s="340"/>
      <c r="BR313" s="340"/>
      <c r="BS313" s="340"/>
      <c r="BT313" s="340"/>
      <c r="BU313" s="340"/>
      <c r="BV313" s="340"/>
      <c r="BW313" s="340"/>
      <c r="BX313" s="340"/>
      <c r="BY313" s="340"/>
      <c r="BZ313" s="340"/>
      <c r="CA313" s="340"/>
    </row>
    <row r="314" spans="1:79" ht="15.75" customHeight="1">
      <c r="A314" s="340"/>
      <c r="B314" s="340"/>
      <c r="C314" s="340"/>
      <c r="D314" s="340"/>
      <c r="E314" s="340"/>
      <c r="F314" s="340"/>
      <c r="G314" s="340"/>
      <c r="H314" s="340"/>
      <c r="I314" s="340"/>
      <c r="J314" s="340"/>
      <c r="K314" s="340"/>
      <c r="L314" s="340"/>
      <c r="M314" s="340"/>
      <c r="N314" s="340"/>
      <c r="O314" s="340"/>
      <c r="P314" s="340"/>
      <c r="Q314" s="340"/>
      <c r="R314" s="340"/>
      <c r="S314" s="340"/>
      <c r="T314" s="340"/>
      <c r="U314" s="340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0"/>
      <c r="AI314" s="340"/>
      <c r="AJ314" s="340"/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0"/>
      <c r="AX314" s="340"/>
      <c r="AY314" s="340"/>
      <c r="AZ314" s="340"/>
      <c r="BA314" s="340"/>
      <c r="BB314" s="340"/>
      <c r="BC314" s="340"/>
      <c r="BD314" s="340"/>
      <c r="BE314" s="340"/>
      <c r="BF314" s="340"/>
      <c r="BG314" s="340"/>
      <c r="BH314" s="340"/>
      <c r="BI314" s="340"/>
      <c r="BJ314" s="340"/>
      <c r="BK314" s="340"/>
      <c r="BL314" s="340"/>
      <c r="BM314" s="340"/>
      <c r="BN314" s="340"/>
      <c r="BO314" s="340"/>
      <c r="BP314" s="340"/>
      <c r="BQ314" s="340"/>
      <c r="BR314" s="340"/>
      <c r="BS314" s="340"/>
      <c r="BT314" s="340"/>
      <c r="BU314" s="340"/>
      <c r="BV314" s="340"/>
      <c r="BW314" s="340"/>
      <c r="BX314" s="340"/>
      <c r="BY314" s="340"/>
      <c r="BZ314" s="340"/>
      <c r="CA314" s="340"/>
    </row>
    <row r="315" spans="1:79" ht="15.75" customHeight="1">
      <c r="A315" s="340"/>
      <c r="B315" s="340"/>
      <c r="C315" s="340"/>
      <c r="D315" s="340"/>
      <c r="E315" s="340"/>
      <c r="F315" s="340"/>
      <c r="G315" s="340"/>
      <c r="H315" s="340"/>
      <c r="I315" s="340"/>
      <c r="J315" s="340"/>
      <c r="K315" s="340"/>
      <c r="L315" s="340"/>
      <c r="M315" s="340"/>
      <c r="N315" s="340"/>
      <c r="O315" s="340"/>
      <c r="P315" s="340"/>
      <c r="Q315" s="340"/>
      <c r="R315" s="340"/>
      <c r="S315" s="340"/>
      <c r="T315" s="340"/>
      <c r="U315" s="340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0"/>
      <c r="AI315" s="340"/>
      <c r="AJ315" s="340"/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0"/>
      <c r="AX315" s="340"/>
      <c r="AY315" s="340"/>
      <c r="AZ315" s="340"/>
      <c r="BA315" s="340"/>
      <c r="BB315" s="340"/>
      <c r="BC315" s="340"/>
      <c r="BD315" s="340"/>
      <c r="BE315" s="340"/>
      <c r="BF315" s="340"/>
      <c r="BG315" s="340"/>
      <c r="BH315" s="340"/>
      <c r="BI315" s="340"/>
      <c r="BJ315" s="340"/>
      <c r="BK315" s="340"/>
      <c r="BL315" s="340"/>
      <c r="BM315" s="340"/>
      <c r="BN315" s="340"/>
      <c r="BO315" s="340"/>
      <c r="BP315" s="340"/>
      <c r="BQ315" s="340"/>
      <c r="BR315" s="340"/>
      <c r="BS315" s="340"/>
      <c r="BT315" s="340"/>
      <c r="BU315" s="340"/>
      <c r="BV315" s="340"/>
      <c r="BW315" s="340"/>
      <c r="BX315" s="340"/>
      <c r="BY315" s="340"/>
      <c r="BZ315" s="340"/>
      <c r="CA315" s="340"/>
    </row>
    <row r="316" spans="1:79" ht="15.75" customHeight="1">
      <c r="A316" s="340"/>
      <c r="B316" s="340"/>
      <c r="C316" s="340"/>
      <c r="D316" s="340"/>
      <c r="E316" s="340"/>
      <c r="F316" s="340"/>
      <c r="G316" s="340"/>
      <c r="H316" s="340"/>
      <c r="I316" s="340"/>
      <c r="J316" s="340"/>
      <c r="K316" s="340"/>
      <c r="L316" s="340"/>
      <c r="M316" s="340"/>
      <c r="N316" s="340"/>
      <c r="O316" s="340"/>
      <c r="P316" s="340"/>
      <c r="Q316" s="340"/>
      <c r="R316" s="340"/>
      <c r="S316" s="340"/>
      <c r="T316" s="340"/>
      <c r="U316" s="340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0"/>
      <c r="AI316" s="340"/>
      <c r="AJ316" s="340"/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0"/>
      <c r="AX316" s="340"/>
      <c r="AY316" s="340"/>
      <c r="AZ316" s="340"/>
      <c r="BA316" s="340"/>
      <c r="BB316" s="340"/>
      <c r="BC316" s="340"/>
      <c r="BD316" s="340"/>
      <c r="BE316" s="340"/>
      <c r="BF316" s="340"/>
      <c r="BG316" s="340"/>
      <c r="BH316" s="340"/>
      <c r="BI316" s="340"/>
      <c r="BJ316" s="340"/>
      <c r="BK316" s="340"/>
      <c r="BL316" s="340"/>
      <c r="BM316" s="340"/>
      <c r="BN316" s="340"/>
      <c r="BO316" s="340"/>
      <c r="BP316" s="340"/>
      <c r="BQ316" s="340"/>
      <c r="BR316" s="340"/>
      <c r="BS316" s="340"/>
      <c r="BT316" s="340"/>
      <c r="BU316" s="340"/>
      <c r="BV316" s="340"/>
      <c r="BW316" s="340"/>
      <c r="BX316" s="340"/>
      <c r="BY316" s="340"/>
      <c r="BZ316" s="340"/>
      <c r="CA316" s="340"/>
    </row>
    <row r="317" spans="1:79" ht="15.75" customHeight="1">
      <c r="A317" s="340"/>
      <c r="B317" s="340"/>
      <c r="C317" s="340"/>
      <c r="D317" s="340"/>
      <c r="E317" s="340"/>
      <c r="F317" s="340"/>
      <c r="G317" s="340"/>
      <c r="H317" s="340"/>
      <c r="I317" s="340"/>
      <c r="J317" s="340"/>
      <c r="K317" s="340"/>
      <c r="L317" s="340"/>
      <c r="M317" s="340"/>
      <c r="N317" s="340"/>
      <c r="O317" s="340"/>
      <c r="P317" s="340"/>
      <c r="Q317" s="340"/>
      <c r="R317" s="340"/>
      <c r="S317" s="340"/>
      <c r="T317" s="340"/>
      <c r="U317" s="340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0"/>
      <c r="AI317" s="340"/>
      <c r="AJ317" s="340"/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0"/>
      <c r="AX317" s="340"/>
      <c r="AY317" s="340"/>
      <c r="AZ317" s="340"/>
      <c r="BA317" s="340"/>
      <c r="BB317" s="340"/>
      <c r="BC317" s="340"/>
      <c r="BD317" s="340"/>
      <c r="BE317" s="340"/>
      <c r="BF317" s="340"/>
      <c r="BG317" s="340"/>
      <c r="BH317" s="340"/>
      <c r="BI317" s="340"/>
      <c r="BJ317" s="340"/>
      <c r="BK317" s="340"/>
      <c r="BL317" s="340"/>
      <c r="BM317" s="340"/>
      <c r="BN317" s="340"/>
      <c r="BO317" s="340"/>
      <c r="BP317" s="340"/>
      <c r="BQ317" s="340"/>
      <c r="BR317" s="340"/>
      <c r="BS317" s="340"/>
      <c r="BT317" s="340"/>
      <c r="BU317" s="340"/>
      <c r="BV317" s="340"/>
      <c r="BW317" s="340"/>
      <c r="BX317" s="340"/>
      <c r="BY317" s="340"/>
      <c r="BZ317" s="340"/>
      <c r="CA317" s="340"/>
    </row>
    <row r="318" spans="1:79" ht="15.75" customHeight="1">
      <c r="A318" s="340"/>
      <c r="B318" s="340"/>
      <c r="C318" s="340"/>
      <c r="D318" s="340"/>
      <c r="E318" s="340"/>
      <c r="F318" s="340"/>
      <c r="G318" s="340"/>
      <c r="H318" s="340"/>
      <c r="I318" s="340"/>
      <c r="J318" s="340"/>
      <c r="K318" s="340"/>
      <c r="L318" s="340"/>
      <c r="M318" s="340"/>
      <c r="N318" s="340"/>
      <c r="O318" s="340"/>
      <c r="P318" s="340"/>
      <c r="Q318" s="340"/>
      <c r="R318" s="340"/>
      <c r="S318" s="340"/>
      <c r="T318" s="340"/>
      <c r="U318" s="340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0"/>
      <c r="AI318" s="340"/>
      <c r="AJ318" s="340"/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0"/>
      <c r="AX318" s="340"/>
      <c r="AY318" s="340"/>
      <c r="AZ318" s="340"/>
      <c r="BA318" s="340"/>
      <c r="BB318" s="340"/>
      <c r="BC318" s="340"/>
      <c r="BD318" s="340"/>
      <c r="BE318" s="340"/>
      <c r="BF318" s="340"/>
      <c r="BG318" s="340"/>
      <c r="BH318" s="340"/>
      <c r="BI318" s="340"/>
      <c r="BJ318" s="340"/>
      <c r="BK318" s="340"/>
      <c r="BL318" s="340"/>
      <c r="BM318" s="340"/>
      <c r="BN318" s="340"/>
      <c r="BO318" s="340"/>
      <c r="BP318" s="340"/>
      <c r="BQ318" s="340"/>
      <c r="BR318" s="340"/>
      <c r="BS318" s="340"/>
      <c r="BT318" s="340"/>
      <c r="BU318" s="340"/>
      <c r="BV318" s="340"/>
      <c r="BW318" s="340"/>
      <c r="BX318" s="340"/>
      <c r="BY318" s="340"/>
      <c r="BZ318" s="340"/>
      <c r="CA318" s="340"/>
    </row>
    <row r="319" spans="1:79" ht="15.75" customHeight="1">
      <c r="A319" s="340"/>
      <c r="B319" s="340"/>
      <c r="C319" s="340"/>
      <c r="D319" s="340"/>
      <c r="E319" s="340"/>
      <c r="F319" s="340"/>
      <c r="G319" s="340"/>
      <c r="H319" s="340"/>
      <c r="I319" s="340"/>
      <c r="J319" s="340"/>
      <c r="K319" s="340"/>
      <c r="L319" s="340"/>
      <c r="M319" s="340"/>
      <c r="N319" s="340"/>
      <c r="O319" s="340"/>
      <c r="P319" s="340"/>
      <c r="Q319" s="340"/>
      <c r="R319" s="340"/>
      <c r="S319" s="340"/>
      <c r="T319" s="340"/>
      <c r="U319" s="340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0"/>
      <c r="AI319" s="340"/>
      <c r="AJ319" s="340"/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0"/>
      <c r="AX319" s="340"/>
      <c r="AY319" s="340"/>
      <c r="AZ319" s="340"/>
      <c r="BA319" s="340"/>
      <c r="BB319" s="340"/>
      <c r="BC319" s="340"/>
      <c r="BD319" s="340"/>
      <c r="BE319" s="340"/>
      <c r="BF319" s="340"/>
      <c r="BG319" s="340"/>
      <c r="BH319" s="340"/>
      <c r="BI319" s="340"/>
      <c r="BJ319" s="340"/>
      <c r="BK319" s="340"/>
      <c r="BL319" s="340"/>
      <c r="BM319" s="340"/>
      <c r="BN319" s="340"/>
      <c r="BO319" s="340"/>
      <c r="BP319" s="340"/>
      <c r="BQ319" s="340"/>
      <c r="BR319" s="340"/>
      <c r="BS319" s="340"/>
      <c r="BT319" s="340"/>
      <c r="BU319" s="340"/>
      <c r="BV319" s="340"/>
      <c r="BW319" s="340"/>
      <c r="BX319" s="340"/>
      <c r="BY319" s="340"/>
      <c r="BZ319" s="340"/>
      <c r="CA319" s="340"/>
    </row>
    <row r="320" spans="1:79" ht="15.75" customHeight="1">
      <c r="A320" s="340"/>
      <c r="B320" s="340"/>
      <c r="C320" s="340"/>
      <c r="D320" s="340"/>
      <c r="E320" s="340"/>
      <c r="F320" s="340"/>
      <c r="G320" s="340"/>
      <c r="H320" s="340"/>
      <c r="I320" s="340"/>
      <c r="J320" s="340"/>
      <c r="K320" s="340"/>
      <c r="L320" s="340"/>
      <c r="M320" s="340"/>
      <c r="N320" s="340"/>
      <c r="O320" s="340"/>
      <c r="P320" s="340"/>
      <c r="Q320" s="340"/>
      <c r="R320" s="340"/>
      <c r="S320" s="340"/>
      <c r="T320" s="340"/>
      <c r="U320" s="340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0"/>
      <c r="AI320" s="340"/>
      <c r="AJ320" s="340"/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0"/>
      <c r="AX320" s="340"/>
      <c r="AY320" s="340"/>
      <c r="AZ320" s="340"/>
      <c r="BA320" s="340"/>
      <c r="BB320" s="340"/>
      <c r="BC320" s="340"/>
      <c r="BD320" s="340"/>
      <c r="BE320" s="340"/>
      <c r="BF320" s="340"/>
      <c r="BG320" s="340"/>
      <c r="BH320" s="340"/>
      <c r="BI320" s="340"/>
      <c r="BJ320" s="340"/>
      <c r="BK320" s="340"/>
      <c r="BL320" s="340"/>
      <c r="BM320" s="340"/>
      <c r="BN320" s="340"/>
      <c r="BO320" s="340"/>
      <c r="BP320" s="340"/>
      <c r="BQ320" s="340"/>
      <c r="BR320" s="340"/>
      <c r="BS320" s="340"/>
      <c r="BT320" s="340"/>
      <c r="BU320" s="340"/>
      <c r="BV320" s="340"/>
      <c r="BW320" s="340"/>
      <c r="BX320" s="340"/>
      <c r="BY320" s="340"/>
      <c r="BZ320" s="340"/>
      <c r="CA320" s="340"/>
    </row>
    <row r="321" spans="1:79" ht="15.75" customHeight="1">
      <c r="A321" s="340"/>
      <c r="B321" s="340"/>
      <c r="C321" s="340"/>
      <c r="D321" s="340"/>
      <c r="E321" s="340"/>
      <c r="F321" s="340"/>
      <c r="G321" s="340"/>
      <c r="H321" s="340"/>
      <c r="I321" s="340"/>
      <c r="J321" s="340"/>
      <c r="K321" s="340"/>
      <c r="L321" s="340"/>
      <c r="M321" s="340"/>
      <c r="N321" s="340"/>
      <c r="O321" s="340"/>
      <c r="P321" s="340"/>
      <c r="Q321" s="340"/>
      <c r="R321" s="340"/>
      <c r="S321" s="340"/>
      <c r="T321" s="340"/>
      <c r="U321" s="340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0"/>
      <c r="AI321" s="340"/>
      <c r="AJ321" s="340"/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0"/>
      <c r="AX321" s="340"/>
      <c r="AY321" s="340"/>
      <c r="AZ321" s="340"/>
      <c r="BA321" s="340"/>
      <c r="BB321" s="340"/>
      <c r="BC321" s="340"/>
      <c r="BD321" s="340"/>
      <c r="BE321" s="340"/>
      <c r="BF321" s="340"/>
      <c r="BG321" s="340"/>
      <c r="BH321" s="340"/>
      <c r="BI321" s="340"/>
      <c r="BJ321" s="340"/>
      <c r="BK321" s="340"/>
      <c r="BL321" s="340"/>
      <c r="BM321" s="340"/>
      <c r="BN321" s="340"/>
      <c r="BO321" s="340"/>
      <c r="BP321" s="340"/>
      <c r="BQ321" s="340"/>
      <c r="BR321" s="340"/>
      <c r="BS321" s="340"/>
      <c r="BT321" s="340"/>
      <c r="BU321" s="340"/>
      <c r="BV321" s="340"/>
      <c r="BW321" s="340"/>
      <c r="BX321" s="340"/>
      <c r="BY321" s="340"/>
      <c r="BZ321" s="340"/>
      <c r="CA321" s="340"/>
    </row>
    <row r="322" spans="1:79" ht="15.75" customHeight="1">
      <c r="A322" s="340"/>
      <c r="B322" s="340"/>
      <c r="C322" s="340"/>
      <c r="D322" s="340"/>
      <c r="E322" s="340"/>
      <c r="F322" s="340"/>
      <c r="G322" s="340"/>
      <c r="H322" s="340"/>
      <c r="I322" s="340"/>
      <c r="J322" s="340"/>
      <c r="K322" s="340"/>
      <c r="L322" s="340"/>
      <c r="M322" s="340"/>
      <c r="N322" s="340"/>
      <c r="O322" s="340"/>
      <c r="P322" s="340"/>
      <c r="Q322" s="340"/>
      <c r="R322" s="340"/>
      <c r="S322" s="340"/>
      <c r="T322" s="340"/>
      <c r="U322" s="340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0"/>
      <c r="AI322" s="340"/>
      <c r="AJ322" s="340"/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0"/>
      <c r="AX322" s="340"/>
      <c r="AY322" s="340"/>
      <c r="AZ322" s="340"/>
      <c r="BA322" s="340"/>
      <c r="BB322" s="340"/>
      <c r="BC322" s="340"/>
      <c r="BD322" s="340"/>
      <c r="BE322" s="340"/>
      <c r="BF322" s="340"/>
      <c r="BG322" s="340"/>
      <c r="BH322" s="340"/>
      <c r="BI322" s="340"/>
      <c r="BJ322" s="340"/>
      <c r="BK322" s="340"/>
      <c r="BL322" s="340"/>
      <c r="BM322" s="340"/>
      <c r="BN322" s="340"/>
      <c r="BO322" s="340"/>
      <c r="BP322" s="340"/>
      <c r="BQ322" s="340"/>
      <c r="BR322" s="340"/>
      <c r="BS322" s="340"/>
      <c r="BT322" s="340"/>
      <c r="BU322" s="340"/>
      <c r="BV322" s="340"/>
      <c r="BW322" s="340"/>
      <c r="BX322" s="340"/>
      <c r="BY322" s="340"/>
      <c r="BZ322" s="340"/>
      <c r="CA322" s="340"/>
    </row>
    <row r="323" spans="1:79" ht="15.75" customHeight="1">
      <c r="A323" s="340"/>
      <c r="B323" s="340"/>
      <c r="C323" s="340"/>
      <c r="D323" s="340"/>
      <c r="E323" s="340"/>
      <c r="F323" s="340"/>
      <c r="G323" s="340"/>
      <c r="H323" s="340"/>
      <c r="I323" s="340"/>
      <c r="J323" s="340"/>
      <c r="K323" s="340"/>
      <c r="L323" s="340"/>
      <c r="M323" s="340"/>
      <c r="N323" s="340"/>
      <c r="O323" s="340"/>
      <c r="P323" s="340"/>
      <c r="Q323" s="340"/>
      <c r="R323" s="340"/>
      <c r="S323" s="340"/>
      <c r="T323" s="340"/>
      <c r="U323" s="340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0"/>
      <c r="AI323" s="340"/>
      <c r="AJ323" s="340"/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0"/>
      <c r="AX323" s="340"/>
      <c r="AY323" s="340"/>
      <c r="AZ323" s="340"/>
      <c r="BA323" s="340"/>
      <c r="BB323" s="340"/>
      <c r="BC323" s="340"/>
      <c r="BD323" s="340"/>
      <c r="BE323" s="340"/>
      <c r="BF323" s="340"/>
      <c r="BG323" s="340"/>
      <c r="BH323" s="340"/>
      <c r="BI323" s="340"/>
      <c r="BJ323" s="340"/>
      <c r="BK323" s="340"/>
      <c r="BL323" s="340"/>
      <c r="BM323" s="340"/>
      <c r="BN323" s="340"/>
      <c r="BO323" s="340"/>
      <c r="BP323" s="340"/>
      <c r="BQ323" s="340"/>
      <c r="BR323" s="340"/>
      <c r="BS323" s="340"/>
      <c r="BT323" s="340"/>
      <c r="BU323" s="340"/>
      <c r="BV323" s="340"/>
      <c r="BW323" s="340"/>
      <c r="BX323" s="340"/>
      <c r="BY323" s="340"/>
      <c r="BZ323" s="340"/>
      <c r="CA323" s="340"/>
    </row>
    <row r="324" spans="1:79" ht="15.75" customHeight="1">
      <c r="A324" s="340"/>
      <c r="B324" s="340"/>
      <c r="C324" s="340"/>
      <c r="D324" s="340"/>
      <c r="E324" s="340"/>
      <c r="F324" s="340"/>
      <c r="G324" s="340"/>
      <c r="H324" s="340"/>
      <c r="I324" s="340"/>
      <c r="J324" s="340"/>
      <c r="K324" s="340"/>
      <c r="L324" s="340"/>
      <c r="M324" s="340"/>
      <c r="N324" s="340"/>
      <c r="O324" s="340"/>
      <c r="P324" s="340"/>
      <c r="Q324" s="340"/>
      <c r="R324" s="340"/>
      <c r="S324" s="340"/>
      <c r="T324" s="340"/>
      <c r="U324" s="340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0"/>
      <c r="AI324" s="340"/>
      <c r="AJ324" s="340"/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0"/>
      <c r="AX324" s="340"/>
      <c r="AY324" s="340"/>
      <c r="AZ324" s="340"/>
      <c r="BA324" s="340"/>
      <c r="BB324" s="340"/>
      <c r="BC324" s="340"/>
      <c r="BD324" s="340"/>
      <c r="BE324" s="340"/>
      <c r="BF324" s="340"/>
      <c r="BG324" s="340"/>
      <c r="BH324" s="340"/>
      <c r="BI324" s="340"/>
      <c r="BJ324" s="340"/>
      <c r="BK324" s="340"/>
      <c r="BL324" s="340"/>
      <c r="BM324" s="340"/>
      <c r="BN324" s="340"/>
      <c r="BO324" s="340"/>
      <c r="BP324" s="340"/>
      <c r="BQ324" s="340"/>
      <c r="BR324" s="340"/>
      <c r="BS324" s="340"/>
      <c r="BT324" s="340"/>
      <c r="BU324" s="340"/>
      <c r="BV324" s="340"/>
      <c r="BW324" s="340"/>
      <c r="BX324" s="340"/>
      <c r="BY324" s="340"/>
      <c r="BZ324" s="340"/>
      <c r="CA324" s="340"/>
    </row>
    <row r="325" spans="1:79" ht="15.75" customHeight="1">
      <c r="A325" s="340"/>
      <c r="B325" s="340"/>
      <c r="C325" s="340"/>
      <c r="D325" s="340"/>
      <c r="E325" s="340"/>
      <c r="F325" s="340"/>
      <c r="G325" s="340"/>
      <c r="H325" s="340"/>
      <c r="I325" s="340"/>
      <c r="J325" s="340"/>
      <c r="K325" s="340"/>
      <c r="L325" s="340"/>
      <c r="M325" s="340"/>
      <c r="N325" s="340"/>
      <c r="O325" s="340"/>
      <c r="P325" s="340"/>
      <c r="Q325" s="340"/>
      <c r="R325" s="340"/>
      <c r="S325" s="340"/>
      <c r="T325" s="340"/>
      <c r="U325" s="340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0"/>
      <c r="AI325" s="340"/>
      <c r="AJ325" s="340"/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0"/>
      <c r="AX325" s="340"/>
      <c r="AY325" s="340"/>
      <c r="AZ325" s="340"/>
      <c r="BA325" s="340"/>
      <c r="BB325" s="340"/>
      <c r="BC325" s="340"/>
      <c r="BD325" s="340"/>
      <c r="BE325" s="340"/>
      <c r="BF325" s="340"/>
      <c r="BG325" s="340"/>
      <c r="BH325" s="340"/>
      <c r="BI325" s="340"/>
      <c r="BJ325" s="340"/>
      <c r="BK325" s="340"/>
      <c r="BL325" s="340"/>
      <c r="BM325" s="340"/>
      <c r="BN325" s="340"/>
      <c r="BO325" s="340"/>
      <c r="BP325" s="340"/>
      <c r="BQ325" s="340"/>
      <c r="BR325" s="340"/>
      <c r="BS325" s="340"/>
      <c r="BT325" s="340"/>
      <c r="BU325" s="340"/>
      <c r="BV325" s="340"/>
      <c r="BW325" s="340"/>
      <c r="BX325" s="340"/>
      <c r="BY325" s="340"/>
      <c r="BZ325" s="340"/>
      <c r="CA325" s="340"/>
    </row>
    <row r="326" spans="1:79" ht="15.75" customHeight="1">
      <c r="A326" s="340"/>
      <c r="B326" s="340"/>
      <c r="C326" s="340"/>
      <c r="D326" s="340"/>
      <c r="E326" s="340"/>
      <c r="F326" s="340"/>
      <c r="G326" s="340"/>
      <c r="H326" s="340"/>
      <c r="I326" s="340"/>
      <c r="J326" s="340"/>
      <c r="K326" s="340"/>
      <c r="L326" s="340"/>
      <c r="M326" s="340"/>
      <c r="N326" s="340"/>
      <c r="O326" s="340"/>
      <c r="P326" s="340"/>
      <c r="Q326" s="340"/>
      <c r="R326" s="340"/>
      <c r="S326" s="340"/>
      <c r="T326" s="340"/>
      <c r="U326" s="340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0"/>
      <c r="AI326" s="340"/>
      <c r="AJ326" s="340"/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0"/>
      <c r="AX326" s="340"/>
      <c r="AY326" s="340"/>
      <c r="AZ326" s="340"/>
      <c r="BA326" s="340"/>
      <c r="BB326" s="340"/>
      <c r="BC326" s="340"/>
      <c r="BD326" s="340"/>
      <c r="BE326" s="340"/>
      <c r="BF326" s="340"/>
      <c r="BG326" s="340"/>
      <c r="BH326" s="340"/>
      <c r="BI326" s="340"/>
      <c r="BJ326" s="340"/>
      <c r="BK326" s="340"/>
      <c r="BL326" s="340"/>
      <c r="BM326" s="340"/>
      <c r="BN326" s="340"/>
      <c r="BO326" s="340"/>
      <c r="BP326" s="340"/>
      <c r="BQ326" s="340"/>
      <c r="BR326" s="340"/>
      <c r="BS326" s="340"/>
      <c r="BT326" s="340"/>
      <c r="BU326" s="340"/>
      <c r="BV326" s="340"/>
      <c r="BW326" s="340"/>
      <c r="BX326" s="340"/>
      <c r="BY326" s="340"/>
      <c r="BZ326" s="340"/>
      <c r="CA326" s="340"/>
    </row>
    <row r="327" spans="1:79" ht="15.75" customHeight="1">
      <c r="A327" s="340"/>
      <c r="B327" s="340"/>
      <c r="C327" s="340"/>
      <c r="D327" s="340"/>
      <c r="E327" s="340"/>
      <c r="F327" s="340"/>
      <c r="G327" s="340"/>
      <c r="H327" s="340"/>
      <c r="I327" s="340"/>
      <c r="J327" s="340"/>
      <c r="K327" s="340"/>
      <c r="L327" s="340"/>
      <c r="M327" s="340"/>
      <c r="N327" s="340"/>
      <c r="O327" s="340"/>
      <c r="P327" s="340"/>
      <c r="Q327" s="340"/>
      <c r="R327" s="340"/>
      <c r="S327" s="340"/>
      <c r="T327" s="340"/>
      <c r="U327" s="340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0"/>
      <c r="AI327" s="340"/>
      <c r="AJ327" s="340"/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0"/>
      <c r="AX327" s="340"/>
      <c r="AY327" s="340"/>
      <c r="AZ327" s="340"/>
      <c r="BA327" s="340"/>
      <c r="BB327" s="340"/>
      <c r="BC327" s="340"/>
      <c r="BD327" s="340"/>
      <c r="BE327" s="340"/>
      <c r="BF327" s="340"/>
      <c r="BG327" s="340"/>
      <c r="BH327" s="340"/>
      <c r="BI327" s="340"/>
      <c r="BJ327" s="340"/>
      <c r="BK327" s="340"/>
      <c r="BL327" s="340"/>
      <c r="BM327" s="340"/>
      <c r="BN327" s="340"/>
      <c r="BO327" s="340"/>
      <c r="BP327" s="340"/>
      <c r="BQ327" s="340"/>
      <c r="BR327" s="340"/>
      <c r="BS327" s="340"/>
      <c r="BT327" s="340"/>
      <c r="BU327" s="340"/>
      <c r="BV327" s="340"/>
      <c r="BW327" s="340"/>
      <c r="BX327" s="340"/>
      <c r="BY327" s="340"/>
      <c r="BZ327" s="340"/>
      <c r="CA327" s="340"/>
    </row>
    <row r="328" spans="1:79" ht="15.75" customHeight="1">
      <c r="A328" s="340"/>
      <c r="B328" s="340"/>
      <c r="C328" s="340"/>
      <c r="D328" s="340"/>
      <c r="E328" s="340"/>
      <c r="F328" s="340"/>
      <c r="G328" s="340"/>
      <c r="H328" s="340"/>
      <c r="I328" s="340"/>
      <c r="J328" s="340"/>
      <c r="K328" s="340"/>
      <c r="L328" s="340"/>
      <c r="M328" s="340"/>
      <c r="N328" s="340"/>
      <c r="O328" s="340"/>
      <c r="P328" s="340"/>
      <c r="Q328" s="340"/>
      <c r="R328" s="340"/>
      <c r="S328" s="340"/>
      <c r="T328" s="340"/>
      <c r="U328" s="340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0"/>
      <c r="AI328" s="340"/>
      <c r="AJ328" s="340"/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0"/>
      <c r="AX328" s="340"/>
      <c r="AY328" s="340"/>
      <c r="AZ328" s="340"/>
      <c r="BA328" s="340"/>
      <c r="BB328" s="340"/>
      <c r="BC328" s="340"/>
      <c r="BD328" s="340"/>
      <c r="BE328" s="340"/>
      <c r="BF328" s="340"/>
      <c r="BG328" s="340"/>
      <c r="BH328" s="340"/>
      <c r="BI328" s="340"/>
      <c r="BJ328" s="340"/>
      <c r="BK328" s="340"/>
      <c r="BL328" s="340"/>
      <c r="BM328" s="340"/>
      <c r="BN328" s="340"/>
      <c r="BO328" s="340"/>
      <c r="BP328" s="340"/>
      <c r="BQ328" s="340"/>
      <c r="BR328" s="340"/>
      <c r="BS328" s="340"/>
      <c r="BT328" s="340"/>
      <c r="BU328" s="340"/>
      <c r="BV328" s="340"/>
      <c r="BW328" s="340"/>
      <c r="BX328" s="340"/>
      <c r="BY328" s="340"/>
      <c r="BZ328" s="340"/>
      <c r="CA328" s="340"/>
    </row>
    <row r="329" spans="1:79" ht="15.75" customHeight="1">
      <c r="A329" s="340"/>
      <c r="B329" s="340"/>
      <c r="C329" s="340"/>
      <c r="D329" s="340"/>
      <c r="E329" s="340"/>
      <c r="F329" s="340"/>
      <c r="G329" s="340"/>
      <c r="H329" s="340"/>
      <c r="I329" s="340"/>
      <c r="J329" s="340"/>
      <c r="K329" s="340"/>
      <c r="L329" s="340"/>
      <c r="M329" s="340"/>
      <c r="N329" s="340"/>
      <c r="O329" s="340"/>
      <c r="P329" s="340"/>
      <c r="Q329" s="340"/>
      <c r="R329" s="340"/>
      <c r="S329" s="340"/>
      <c r="T329" s="340"/>
      <c r="U329" s="340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0"/>
      <c r="AI329" s="340"/>
      <c r="AJ329" s="340"/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0"/>
      <c r="AX329" s="340"/>
      <c r="AY329" s="340"/>
      <c r="AZ329" s="340"/>
      <c r="BA329" s="340"/>
      <c r="BB329" s="340"/>
      <c r="BC329" s="340"/>
      <c r="BD329" s="340"/>
      <c r="BE329" s="340"/>
      <c r="BF329" s="340"/>
      <c r="BG329" s="340"/>
      <c r="BH329" s="340"/>
      <c r="BI329" s="340"/>
      <c r="BJ329" s="340"/>
      <c r="BK329" s="340"/>
      <c r="BL329" s="340"/>
      <c r="BM329" s="340"/>
      <c r="BN329" s="340"/>
      <c r="BO329" s="340"/>
      <c r="BP329" s="340"/>
      <c r="BQ329" s="340"/>
      <c r="BR329" s="340"/>
      <c r="BS329" s="340"/>
      <c r="BT329" s="340"/>
      <c r="BU329" s="340"/>
      <c r="BV329" s="340"/>
      <c r="BW329" s="340"/>
      <c r="BX329" s="340"/>
      <c r="BY329" s="340"/>
      <c r="BZ329" s="340"/>
      <c r="CA329" s="340"/>
    </row>
    <row r="330" spans="1:79" ht="15.75" customHeight="1">
      <c r="A330" s="340"/>
      <c r="B330" s="340"/>
      <c r="C330" s="340"/>
      <c r="D330" s="340"/>
      <c r="E330" s="340"/>
      <c r="F330" s="340"/>
      <c r="G330" s="340"/>
      <c r="H330" s="340"/>
      <c r="I330" s="340"/>
      <c r="J330" s="340"/>
      <c r="K330" s="340"/>
      <c r="L330" s="340"/>
      <c r="M330" s="340"/>
      <c r="N330" s="340"/>
      <c r="O330" s="340"/>
      <c r="P330" s="340"/>
      <c r="Q330" s="340"/>
      <c r="R330" s="340"/>
      <c r="S330" s="340"/>
      <c r="T330" s="340"/>
      <c r="U330" s="340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0"/>
      <c r="AI330" s="340"/>
      <c r="AJ330" s="340"/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0"/>
      <c r="AX330" s="340"/>
      <c r="AY330" s="340"/>
      <c r="AZ330" s="340"/>
      <c r="BA330" s="340"/>
      <c r="BB330" s="340"/>
      <c r="BC330" s="340"/>
      <c r="BD330" s="340"/>
      <c r="BE330" s="340"/>
      <c r="BF330" s="340"/>
      <c r="BG330" s="340"/>
      <c r="BH330" s="340"/>
      <c r="BI330" s="340"/>
      <c r="BJ330" s="340"/>
      <c r="BK330" s="340"/>
      <c r="BL330" s="340"/>
      <c r="BM330" s="340"/>
      <c r="BN330" s="340"/>
      <c r="BO330" s="340"/>
      <c r="BP330" s="340"/>
      <c r="BQ330" s="340"/>
      <c r="BR330" s="340"/>
      <c r="BS330" s="340"/>
      <c r="BT330" s="340"/>
      <c r="BU330" s="340"/>
      <c r="BV330" s="340"/>
      <c r="BW330" s="340"/>
      <c r="BX330" s="340"/>
      <c r="BY330" s="340"/>
      <c r="BZ330" s="340"/>
      <c r="CA330" s="340"/>
    </row>
    <row r="331" spans="1:79" ht="15.75" customHeight="1">
      <c r="A331" s="340"/>
      <c r="B331" s="340"/>
      <c r="C331" s="340"/>
      <c r="D331" s="340"/>
      <c r="E331" s="340"/>
      <c r="F331" s="340"/>
      <c r="G331" s="340"/>
      <c r="H331" s="340"/>
      <c r="I331" s="340"/>
      <c r="J331" s="340"/>
      <c r="K331" s="340"/>
      <c r="L331" s="340"/>
      <c r="M331" s="340"/>
      <c r="N331" s="340"/>
      <c r="O331" s="340"/>
      <c r="P331" s="340"/>
      <c r="Q331" s="340"/>
      <c r="R331" s="340"/>
      <c r="S331" s="340"/>
      <c r="T331" s="340"/>
      <c r="U331" s="340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0"/>
      <c r="AI331" s="340"/>
      <c r="AJ331" s="340"/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0"/>
      <c r="AX331" s="340"/>
      <c r="AY331" s="340"/>
      <c r="AZ331" s="340"/>
      <c r="BA331" s="340"/>
      <c r="BB331" s="340"/>
      <c r="BC331" s="340"/>
      <c r="BD331" s="340"/>
      <c r="BE331" s="340"/>
      <c r="BF331" s="340"/>
      <c r="BG331" s="340"/>
      <c r="BH331" s="340"/>
      <c r="BI331" s="340"/>
      <c r="BJ331" s="340"/>
      <c r="BK331" s="340"/>
      <c r="BL331" s="340"/>
      <c r="BM331" s="340"/>
      <c r="BN331" s="340"/>
      <c r="BO331" s="340"/>
      <c r="BP331" s="340"/>
      <c r="BQ331" s="340"/>
      <c r="BR331" s="340"/>
      <c r="BS331" s="340"/>
      <c r="BT331" s="340"/>
      <c r="BU331" s="340"/>
      <c r="BV331" s="340"/>
      <c r="BW331" s="340"/>
      <c r="BX331" s="340"/>
      <c r="BY331" s="340"/>
      <c r="BZ331" s="340"/>
      <c r="CA331" s="340"/>
    </row>
    <row r="332" spans="1:79" ht="15.75" customHeight="1">
      <c r="A332" s="340"/>
      <c r="B332" s="340"/>
      <c r="C332" s="340"/>
      <c r="D332" s="340"/>
      <c r="E332" s="340"/>
      <c r="F332" s="340"/>
      <c r="G332" s="340"/>
      <c r="H332" s="340"/>
      <c r="I332" s="340"/>
      <c r="J332" s="340"/>
      <c r="K332" s="340"/>
      <c r="L332" s="340"/>
      <c r="M332" s="340"/>
      <c r="N332" s="340"/>
      <c r="O332" s="340"/>
      <c r="P332" s="340"/>
      <c r="Q332" s="340"/>
      <c r="R332" s="340"/>
      <c r="S332" s="340"/>
      <c r="T332" s="340"/>
      <c r="U332" s="340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0"/>
      <c r="AI332" s="340"/>
      <c r="AJ332" s="340"/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0"/>
      <c r="AX332" s="340"/>
      <c r="AY332" s="340"/>
      <c r="AZ332" s="340"/>
      <c r="BA332" s="340"/>
      <c r="BB332" s="340"/>
      <c r="BC332" s="340"/>
      <c r="BD332" s="340"/>
      <c r="BE332" s="340"/>
      <c r="BF332" s="340"/>
      <c r="BG332" s="340"/>
      <c r="BH332" s="340"/>
      <c r="BI332" s="340"/>
      <c r="BJ332" s="340"/>
      <c r="BK332" s="340"/>
      <c r="BL332" s="340"/>
      <c r="BM332" s="340"/>
      <c r="BN332" s="340"/>
      <c r="BO332" s="340"/>
      <c r="BP332" s="340"/>
      <c r="BQ332" s="340"/>
      <c r="BR332" s="340"/>
      <c r="BS332" s="340"/>
      <c r="BT332" s="340"/>
      <c r="BU332" s="340"/>
      <c r="BV332" s="340"/>
      <c r="BW332" s="340"/>
      <c r="BX332" s="340"/>
      <c r="BY332" s="340"/>
      <c r="BZ332" s="340"/>
      <c r="CA332" s="340"/>
    </row>
    <row r="333" spans="1:79" ht="15.75" customHeight="1">
      <c r="A333" s="340"/>
      <c r="B333" s="340"/>
      <c r="C333" s="340"/>
      <c r="D333" s="340"/>
      <c r="E333" s="340"/>
      <c r="F333" s="340"/>
      <c r="G333" s="340"/>
      <c r="H333" s="340"/>
      <c r="I333" s="340"/>
      <c r="J333" s="340"/>
      <c r="K333" s="340"/>
      <c r="L333" s="340"/>
      <c r="M333" s="340"/>
      <c r="N333" s="340"/>
      <c r="O333" s="340"/>
      <c r="P333" s="340"/>
      <c r="Q333" s="340"/>
      <c r="R333" s="340"/>
      <c r="S333" s="340"/>
      <c r="T333" s="340"/>
      <c r="U333" s="340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0"/>
      <c r="AI333" s="340"/>
      <c r="AJ333" s="340"/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0"/>
      <c r="AX333" s="340"/>
      <c r="AY333" s="340"/>
      <c r="AZ333" s="340"/>
      <c r="BA333" s="340"/>
      <c r="BB333" s="340"/>
      <c r="BC333" s="340"/>
      <c r="BD333" s="340"/>
      <c r="BE333" s="340"/>
      <c r="BF333" s="340"/>
      <c r="BG333" s="340"/>
      <c r="BH333" s="340"/>
      <c r="BI333" s="340"/>
      <c r="BJ333" s="340"/>
      <c r="BK333" s="340"/>
      <c r="BL333" s="340"/>
      <c r="BM333" s="340"/>
      <c r="BN333" s="340"/>
      <c r="BO333" s="340"/>
      <c r="BP333" s="340"/>
      <c r="BQ333" s="340"/>
      <c r="BR333" s="340"/>
      <c r="BS333" s="340"/>
      <c r="BT333" s="340"/>
      <c r="BU333" s="340"/>
      <c r="BV333" s="340"/>
      <c r="BW333" s="340"/>
      <c r="BX333" s="340"/>
      <c r="BY333" s="340"/>
      <c r="BZ333" s="340"/>
      <c r="CA333" s="340"/>
    </row>
    <row r="334" spans="1:79" ht="15.75" customHeight="1">
      <c r="A334" s="340"/>
      <c r="B334" s="340"/>
      <c r="C334" s="340"/>
      <c r="D334" s="340"/>
      <c r="E334" s="340"/>
      <c r="F334" s="340"/>
      <c r="G334" s="340"/>
      <c r="H334" s="340"/>
      <c r="I334" s="340"/>
      <c r="J334" s="340"/>
      <c r="K334" s="340"/>
      <c r="L334" s="340"/>
      <c r="M334" s="340"/>
      <c r="N334" s="340"/>
      <c r="O334" s="340"/>
      <c r="P334" s="340"/>
      <c r="Q334" s="340"/>
      <c r="R334" s="340"/>
      <c r="S334" s="340"/>
      <c r="T334" s="340"/>
      <c r="U334" s="340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0"/>
      <c r="AI334" s="340"/>
      <c r="AJ334" s="340"/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0"/>
      <c r="AX334" s="340"/>
      <c r="AY334" s="340"/>
      <c r="AZ334" s="340"/>
      <c r="BA334" s="340"/>
      <c r="BB334" s="340"/>
      <c r="BC334" s="340"/>
      <c r="BD334" s="340"/>
      <c r="BE334" s="340"/>
      <c r="BF334" s="340"/>
      <c r="BG334" s="340"/>
      <c r="BH334" s="340"/>
      <c r="BI334" s="340"/>
      <c r="BJ334" s="340"/>
      <c r="BK334" s="340"/>
      <c r="BL334" s="340"/>
      <c r="BM334" s="340"/>
      <c r="BN334" s="340"/>
      <c r="BO334" s="340"/>
      <c r="BP334" s="340"/>
      <c r="BQ334" s="340"/>
      <c r="BR334" s="340"/>
      <c r="BS334" s="340"/>
      <c r="BT334" s="340"/>
      <c r="BU334" s="340"/>
      <c r="BV334" s="340"/>
      <c r="BW334" s="340"/>
      <c r="BX334" s="340"/>
      <c r="BY334" s="340"/>
      <c r="BZ334" s="340"/>
      <c r="CA334" s="340"/>
    </row>
    <row r="335" spans="1:79" ht="15.75" customHeight="1">
      <c r="A335" s="340"/>
      <c r="B335" s="340"/>
      <c r="C335" s="340"/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340"/>
    </row>
    <row r="336" spans="1:79" ht="15.75" customHeight="1">
      <c r="A336" s="340"/>
      <c r="B336" s="340"/>
      <c r="C336" s="340"/>
      <c r="D336" s="340"/>
      <c r="E336" s="340"/>
      <c r="F336" s="340"/>
      <c r="G336" s="340"/>
      <c r="H336" s="340"/>
      <c r="I336" s="340"/>
      <c r="J336" s="340"/>
      <c r="K336" s="340"/>
      <c r="L336" s="340"/>
      <c r="M336" s="340"/>
      <c r="N336" s="340"/>
      <c r="O336" s="340"/>
      <c r="P336" s="340"/>
      <c r="Q336" s="340"/>
      <c r="R336" s="340"/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0"/>
      <c r="AI336" s="340"/>
      <c r="AJ336" s="340"/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0"/>
      <c r="AX336" s="340"/>
      <c r="AY336" s="340"/>
      <c r="AZ336" s="340"/>
      <c r="BA336" s="340"/>
      <c r="BB336" s="340"/>
      <c r="BC336" s="340"/>
      <c r="BD336" s="340"/>
      <c r="BE336" s="340"/>
      <c r="BF336" s="340"/>
      <c r="BG336" s="340"/>
      <c r="BH336" s="340"/>
      <c r="BI336" s="340"/>
      <c r="BJ336" s="340"/>
      <c r="BK336" s="340"/>
      <c r="BL336" s="340"/>
      <c r="BM336" s="340"/>
      <c r="BN336" s="340"/>
      <c r="BO336" s="340"/>
      <c r="BP336" s="340"/>
      <c r="BQ336" s="340"/>
      <c r="BR336" s="340"/>
      <c r="BS336" s="340"/>
      <c r="BT336" s="340"/>
      <c r="BU336" s="340"/>
      <c r="BV336" s="340"/>
      <c r="BW336" s="340"/>
      <c r="BX336" s="340"/>
      <c r="BY336" s="340"/>
      <c r="BZ336" s="340"/>
      <c r="CA336" s="340"/>
    </row>
    <row r="337" spans="1:79" ht="15.75" customHeight="1">
      <c r="A337" s="340"/>
      <c r="B337" s="340"/>
      <c r="C337" s="340"/>
      <c r="D337" s="340"/>
      <c r="E337" s="340"/>
      <c r="F337" s="340"/>
      <c r="G337" s="340"/>
      <c r="H337" s="340"/>
      <c r="I337" s="340"/>
      <c r="J337" s="340"/>
      <c r="K337" s="340"/>
      <c r="L337" s="340"/>
      <c r="M337" s="340"/>
      <c r="N337" s="340"/>
      <c r="O337" s="340"/>
      <c r="P337" s="340"/>
      <c r="Q337" s="340"/>
      <c r="R337" s="340"/>
      <c r="S337" s="340"/>
      <c r="T337" s="340"/>
      <c r="U337" s="340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0"/>
      <c r="AI337" s="340"/>
      <c r="AJ337" s="340"/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0"/>
      <c r="AX337" s="340"/>
      <c r="AY337" s="340"/>
      <c r="AZ337" s="340"/>
      <c r="BA337" s="340"/>
      <c r="BB337" s="340"/>
      <c r="BC337" s="340"/>
      <c r="BD337" s="340"/>
      <c r="BE337" s="340"/>
      <c r="BF337" s="340"/>
      <c r="BG337" s="340"/>
      <c r="BH337" s="340"/>
      <c r="BI337" s="340"/>
      <c r="BJ337" s="340"/>
      <c r="BK337" s="340"/>
      <c r="BL337" s="340"/>
      <c r="BM337" s="340"/>
      <c r="BN337" s="340"/>
      <c r="BO337" s="340"/>
      <c r="BP337" s="340"/>
      <c r="BQ337" s="340"/>
      <c r="BR337" s="340"/>
      <c r="BS337" s="340"/>
      <c r="BT337" s="340"/>
      <c r="BU337" s="340"/>
      <c r="BV337" s="340"/>
      <c r="BW337" s="340"/>
      <c r="BX337" s="340"/>
      <c r="BY337" s="340"/>
      <c r="BZ337" s="340"/>
      <c r="CA337" s="340"/>
    </row>
    <row r="338" spans="1:79" ht="15.75" customHeight="1">
      <c r="A338" s="340"/>
      <c r="B338" s="340"/>
      <c r="C338" s="340"/>
      <c r="D338" s="340"/>
      <c r="E338" s="340"/>
      <c r="F338" s="340"/>
      <c r="G338" s="340"/>
      <c r="H338" s="340"/>
      <c r="I338" s="340"/>
      <c r="J338" s="340"/>
      <c r="K338" s="340"/>
      <c r="L338" s="340"/>
      <c r="M338" s="340"/>
      <c r="N338" s="340"/>
      <c r="O338" s="340"/>
      <c r="P338" s="340"/>
      <c r="Q338" s="340"/>
      <c r="R338" s="340"/>
      <c r="S338" s="340"/>
      <c r="T338" s="340"/>
      <c r="U338" s="340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0"/>
      <c r="AI338" s="340"/>
      <c r="AJ338" s="340"/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0"/>
      <c r="AX338" s="340"/>
      <c r="AY338" s="340"/>
      <c r="AZ338" s="340"/>
      <c r="BA338" s="340"/>
      <c r="BB338" s="340"/>
      <c r="BC338" s="340"/>
      <c r="BD338" s="340"/>
      <c r="BE338" s="340"/>
      <c r="BF338" s="340"/>
      <c r="BG338" s="340"/>
      <c r="BH338" s="340"/>
      <c r="BI338" s="340"/>
      <c r="BJ338" s="340"/>
      <c r="BK338" s="340"/>
      <c r="BL338" s="340"/>
      <c r="BM338" s="340"/>
      <c r="BN338" s="340"/>
      <c r="BO338" s="340"/>
      <c r="BP338" s="340"/>
      <c r="BQ338" s="340"/>
      <c r="BR338" s="340"/>
      <c r="BS338" s="340"/>
      <c r="BT338" s="340"/>
      <c r="BU338" s="340"/>
      <c r="BV338" s="340"/>
      <c r="BW338" s="340"/>
      <c r="BX338" s="340"/>
      <c r="BY338" s="340"/>
      <c r="BZ338" s="340"/>
      <c r="CA338" s="340"/>
    </row>
    <row r="339" spans="1:79" ht="15.75" customHeight="1">
      <c r="A339" s="340"/>
      <c r="B339" s="340"/>
      <c r="C339" s="340"/>
      <c r="D339" s="340"/>
      <c r="E339" s="340"/>
      <c r="F339" s="340"/>
      <c r="G339" s="340"/>
      <c r="H339" s="340"/>
      <c r="I339" s="340"/>
      <c r="J339" s="340"/>
      <c r="K339" s="340"/>
      <c r="L339" s="340"/>
      <c r="M339" s="340"/>
      <c r="N339" s="340"/>
      <c r="O339" s="340"/>
      <c r="P339" s="340"/>
      <c r="Q339" s="340"/>
      <c r="R339" s="340"/>
      <c r="S339" s="340"/>
      <c r="T339" s="340"/>
      <c r="U339" s="340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0"/>
      <c r="AI339" s="340"/>
      <c r="AJ339" s="340"/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0"/>
      <c r="AX339" s="340"/>
      <c r="AY339" s="340"/>
      <c r="AZ339" s="340"/>
      <c r="BA339" s="340"/>
      <c r="BB339" s="340"/>
      <c r="BC339" s="340"/>
      <c r="BD339" s="340"/>
      <c r="BE339" s="340"/>
      <c r="BF339" s="340"/>
      <c r="BG339" s="340"/>
      <c r="BH339" s="340"/>
      <c r="BI339" s="340"/>
      <c r="BJ339" s="340"/>
      <c r="BK339" s="340"/>
      <c r="BL339" s="340"/>
      <c r="BM339" s="340"/>
      <c r="BN339" s="340"/>
      <c r="BO339" s="340"/>
      <c r="BP339" s="340"/>
      <c r="BQ339" s="340"/>
      <c r="BR339" s="340"/>
      <c r="BS339" s="340"/>
      <c r="BT339" s="340"/>
      <c r="BU339" s="340"/>
      <c r="BV339" s="340"/>
      <c r="BW339" s="340"/>
      <c r="BX339" s="340"/>
      <c r="BY339" s="340"/>
      <c r="BZ339" s="340"/>
      <c r="CA339" s="340"/>
    </row>
    <row r="340" spans="1:79" ht="15.75" customHeight="1">
      <c r="A340" s="340"/>
      <c r="B340" s="340"/>
      <c r="C340" s="340"/>
      <c r="D340" s="340"/>
      <c r="E340" s="340"/>
      <c r="F340" s="340"/>
      <c r="G340" s="340"/>
      <c r="H340" s="340"/>
      <c r="I340" s="340"/>
      <c r="J340" s="340"/>
      <c r="K340" s="340"/>
      <c r="L340" s="340"/>
      <c r="M340" s="340"/>
      <c r="N340" s="340"/>
      <c r="O340" s="340"/>
      <c r="P340" s="340"/>
      <c r="Q340" s="340"/>
      <c r="R340" s="340"/>
      <c r="S340" s="340"/>
      <c r="T340" s="340"/>
      <c r="U340" s="340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0"/>
      <c r="AI340" s="340"/>
      <c r="AJ340" s="340"/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0"/>
      <c r="AX340" s="340"/>
      <c r="AY340" s="340"/>
      <c r="AZ340" s="340"/>
      <c r="BA340" s="340"/>
      <c r="BB340" s="340"/>
      <c r="BC340" s="340"/>
      <c r="BD340" s="340"/>
      <c r="BE340" s="340"/>
      <c r="BF340" s="340"/>
      <c r="BG340" s="340"/>
      <c r="BH340" s="340"/>
      <c r="BI340" s="340"/>
      <c r="BJ340" s="340"/>
      <c r="BK340" s="340"/>
      <c r="BL340" s="340"/>
      <c r="BM340" s="340"/>
      <c r="BN340" s="340"/>
      <c r="BO340" s="340"/>
      <c r="BP340" s="340"/>
      <c r="BQ340" s="340"/>
      <c r="BR340" s="340"/>
      <c r="BS340" s="340"/>
      <c r="BT340" s="340"/>
      <c r="BU340" s="340"/>
      <c r="BV340" s="340"/>
      <c r="BW340" s="340"/>
      <c r="BX340" s="340"/>
      <c r="BY340" s="340"/>
      <c r="BZ340" s="340"/>
      <c r="CA340" s="340"/>
    </row>
    <row r="341" spans="1:79" ht="15.75" customHeight="1">
      <c r="A341" s="340"/>
      <c r="B341" s="340"/>
      <c r="C341" s="340"/>
      <c r="D341" s="340"/>
      <c r="E341" s="340"/>
      <c r="F341" s="340"/>
      <c r="G341" s="340"/>
      <c r="H341" s="340"/>
      <c r="I341" s="340"/>
      <c r="J341" s="340"/>
      <c r="K341" s="340"/>
      <c r="L341" s="340"/>
      <c r="M341" s="340"/>
      <c r="N341" s="340"/>
      <c r="O341" s="340"/>
      <c r="P341" s="340"/>
      <c r="Q341" s="340"/>
      <c r="R341" s="340"/>
      <c r="S341" s="340"/>
      <c r="T341" s="340"/>
      <c r="U341" s="340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0"/>
      <c r="AI341" s="340"/>
      <c r="AJ341" s="340"/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0"/>
      <c r="AX341" s="340"/>
      <c r="AY341" s="340"/>
      <c r="AZ341" s="340"/>
      <c r="BA341" s="340"/>
      <c r="BB341" s="340"/>
      <c r="BC341" s="340"/>
      <c r="BD341" s="340"/>
      <c r="BE341" s="340"/>
      <c r="BF341" s="340"/>
      <c r="BG341" s="340"/>
      <c r="BH341" s="340"/>
      <c r="BI341" s="340"/>
      <c r="BJ341" s="340"/>
      <c r="BK341" s="340"/>
      <c r="BL341" s="340"/>
      <c r="BM341" s="340"/>
      <c r="BN341" s="340"/>
      <c r="BO341" s="340"/>
      <c r="BP341" s="340"/>
      <c r="BQ341" s="340"/>
      <c r="BR341" s="340"/>
      <c r="BS341" s="340"/>
      <c r="BT341" s="340"/>
      <c r="BU341" s="340"/>
      <c r="BV341" s="340"/>
      <c r="BW341" s="340"/>
      <c r="BX341" s="340"/>
      <c r="BY341" s="340"/>
      <c r="BZ341" s="340"/>
      <c r="CA341" s="340"/>
    </row>
    <row r="342" spans="1:79" ht="15.75" customHeight="1">
      <c r="A342" s="340"/>
      <c r="B342" s="340"/>
      <c r="C342" s="340"/>
      <c r="D342" s="340"/>
      <c r="E342" s="340"/>
      <c r="F342" s="340"/>
      <c r="G342" s="340"/>
      <c r="H342" s="340"/>
      <c r="I342" s="340"/>
      <c r="J342" s="340"/>
      <c r="K342" s="340"/>
      <c r="L342" s="340"/>
      <c r="M342" s="340"/>
      <c r="N342" s="340"/>
      <c r="O342" s="340"/>
      <c r="P342" s="340"/>
      <c r="Q342" s="340"/>
      <c r="R342" s="340"/>
      <c r="S342" s="340"/>
      <c r="T342" s="340"/>
      <c r="U342" s="340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0"/>
      <c r="AI342" s="340"/>
      <c r="AJ342" s="340"/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0"/>
      <c r="AX342" s="340"/>
      <c r="AY342" s="340"/>
      <c r="AZ342" s="340"/>
      <c r="BA342" s="340"/>
      <c r="BB342" s="340"/>
      <c r="BC342" s="340"/>
      <c r="BD342" s="340"/>
      <c r="BE342" s="340"/>
      <c r="BF342" s="340"/>
      <c r="BG342" s="340"/>
      <c r="BH342" s="340"/>
      <c r="BI342" s="340"/>
      <c r="BJ342" s="340"/>
      <c r="BK342" s="340"/>
      <c r="BL342" s="340"/>
      <c r="BM342" s="340"/>
      <c r="BN342" s="340"/>
      <c r="BO342" s="340"/>
      <c r="BP342" s="340"/>
      <c r="BQ342" s="340"/>
      <c r="BR342" s="340"/>
      <c r="BS342" s="340"/>
      <c r="BT342" s="340"/>
      <c r="BU342" s="340"/>
      <c r="BV342" s="340"/>
      <c r="BW342" s="340"/>
      <c r="BX342" s="340"/>
      <c r="BY342" s="340"/>
      <c r="BZ342" s="340"/>
      <c r="CA342" s="340"/>
    </row>
    <row r="343" spans="1:79" ht="15.75" customHeight="1">
      <c r="A343" s="340"/>
      <c r="B343" s="340"/>
      <c r="C343" s="340"/>
      <c r="D343" s="340"/>
      <c r="E343" s="340"/>
      <c r="F343" s="340"/>
      <c r="G343" s="340"/>
      <c r="H343" s="340"/>
      <c r="I343" s="340"/>
      <c r="J343" s="340"/>
      <c r="K343" s="340"/>
      <c r="L343" s="340"/>
      <c r="M343" s="340"/>
      <c r="N343" s="340"/>
      <c r="O343" s="340"/>
      <c r="P343" s="340"/>
      <c r="Q343" s="340"/>
      <c r="R343" s="340"/>
      <c r="S343" s="340"/>
      <c r="T343" s="340"/>
      <c r="U343" s="340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0"/>
      <c r="AI343" s="340"/>
      <c r="AJ343" s="340"/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0"/>
      <c r="AX343" s="340"/>
      <c r="AY343" s="340"/>
      <c r="AZ343" s="340"/>
      <c r="BA343" s="340"/>
      <c r="BB343" s="340"/>
      <c r="BC343" s="340"/>
      <c r="BD343" s="340"/>
      <c r="BE343" s="340"/>
      <c r="BF343" s="340"/>
      <c r="BG343" s="340"/>
      <c r="BH343" s="340"/>
      <c r="BI343" s="340"/>
      <c r="BJ343" s="340"/>
      <c r="BK343" s="340"/>
      <c r="BL343" s="340"/>
      <c r="BM343" s="340"/>
      <c r="BN343" s="340"/>
      <c r="BO343" s="340"/>
      <c r="BP343" s="340"/>
      <c r="BQ343" s="340"/>
      <c r="BR343" s="340"/>
      <c r="BS343" s="340"/>
      <c r="BT343" s="340"/>
      <c r="BU343" s="340"/>
      <c r="BV343" s="340"/>
      <c r="BW343" s="340"/>
      <c r="BX343" s="340"/>
      <c r="BY343" s="340"/>
      <c r="BZ343" s="340"/>
      <c r="CA343" s="340"/>
    </row>
    <row r="344" spans="1:79" ht="15.75" customHeight="1">
      <c r="A344" s="340"/>
      <c r="B344" s="340"/>
      <c r="C344" s="340"/>
      <c r="D344" s="340"/>
      <c r="E344" s="340"/>
      <c r="F344" s="340"/>
      <c r="G344" s="340"/>
      <c r="H344" s="340"/>
      <c r="I344" s="340"/>
      <c r="J344" s="340"/>
      <c r="K344" s="340"/>
      <c r="L344" s="340"/>
      <c r="M344" s="340"/>
      <c r="N344" s="340"/>
      <c r="O344" s="340"/>
      <c r="P344" s="340"/>
      <c r="Q344" s="340"/>
      <c r="R344" s="340"/>
      <c r="S344" s="340"/>
      <c r="T344" s="340"/>
      <c r="U344" s="340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0"/>
      <c r="AI344" s="340"/>
      <c r="AJ344" s="340"/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0"/>
      <c r="AX344" s="340"/>
      <c r="AY344" s="340"/>
      <c r="AZ344" s="340"/>
      <c r="BA344" s="340"/>
      <c r="BB344" s="340"/>
      <c r="BC344" s="340"/>
      <c r="BD344" s="340"/>
      <c r="BE344" s="340"/>
      <c r="BF344" s="340"/>
      <c r="BG344" s="340"/>
      <c r="BH344" s="340"/>
      <c r="BI344" s="340"/>
      <c r="BJ344" s="340"/>
      <c r="BK344" s="340"/>
      <c r="BL344" s="340"/>
      <c r="BM344" s="340"/>
      <c r="BN344" s="340"/>
      <c r="BO344" s="340"/>
      <c r="BP344" s="340"/>
      <c r="BQ344" s="340"/>
      <c r="BR344" s="340"/>
      <c r="BS344" s="340"/>
      <c r="BT344" s="340"/>
      <c r="BU344" s="340"/>
      <c r="BV344" s="340"/>
      <c r="BW344" s="340"/>
      <c r="BX344" s="340"/>
      <c r="BY344" s="340"/>
      <c r="BZ344" s="340"/>
      <c r="CA344" s="340"/>
    </row>
    <row r="345" spans="1:79" ht="15.75" customHeight="1">
      <c r="A345" s="340"/>
      <c r="B345" s="340"/>
      <c r="C345" s="340"/>
      <c r="D345" s="340"/>
      <c r="E345" s="340"/>
      <c r="F345" s="340"/>
      <c r="G345" s="340"/>
      <c r="H345" s="340"/>
      <c r="I345" s="340"/>
      <c r="J345" s="340"/>
      <c r="K345" s="340"/>
      <c r="L345" s="340"/>
      <c r="M345" s="340"/>
      <c r="N345" s="340"/>
      <c r="O345" s="340"/>
      <c r="P345" s="340"/>
      <c r="Q345" s="340"/>
      <c r="R345" s="340"/>
      <c r="S345" s="340"/>
      <c r="T345" s="340"/>
      <c r="U345" s="340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0"/>
      <c r="AI345" s="340"/>
      <c r="AJ345" s="340"/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0"/>
      <c r="AX345" s="340"/>
      <c r="AY345" s="340"/>
      <c r="AZ345" s="340"/>
      <c r="BA345" s="340"/>
      <c r="BB345" s="340"/>
      <c r="BC345" s="340"/>
      <c r="BD345" s="340"/>
      <c r="BE345" s="340"/>
      <c r="BF345" s="340"/>
      <c r="BG345" s="340"/>
      <c r="BH345" s="340"/>
      <c r="BI345" s="340"/>
      <c r="BJ345" s="340"/>
      <c r="BK345" s="340"/>
      <c r="BL345" s="340"/>
      <c r="BM345" s="340"/>
      <c r="BN345" s="340"/>
      <c r="BO345" s="340"/>
      <c r="BP345" s="340"/>
      <c r="BQ345" s="340"/>
      <c r="BR345" s="340"/>
      <c r="BS345" s="340"/>
      <c r="BT345" s="340"/>
      <c r="BU345" s="340"/>
      <c r="BV345" s="340"/>
      <c r="BW345" s="340"/>
      <c r="BX345" s="340"/>
      <c r="BY345" s="340"/>
      <c r="BZ345" s="340"/>
      <c r="CA345" s="340"/>
    </row>
    <row r="346" spans="1:79" ht="15.75" customHeight="1">
      <c r="A346" s="340"/>
      <c r="B346" s="340"/>
      <c r="C346" s="340"/>
      <c r="D346" s="340"/>
      <c r="E346" s="340"/>
      <c r="F346" s="340"/>
      <c r="G346" s="340"/>
      <c r="H346" s="340"/>
      <c r="I346" s="340"/>
      <c r="J346" s="340"/>
      <c r="K346" s="340"/>
      <c r="L346" s="340"/>
      <c r="M346" s="340"/>
      <c r="N346" s="340"/>
      <c r="O346" s="340"/>
      <c r="P346" s="340"/>
      <c r="Q346" s="340"/>
      <c r="R346" s="340"/>
      <c r="S346" s="340"/>
      <c r="T346" s="340"/>
      <c r="U346" s="340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0"/>
      <c r="AI346" s="340"/>
      <c r="AJ346" s="340"/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0"/>
      <c r="AX346" s="340"/>
      <c r="AY346" s="340"/>
      <c r="AZ346" s="340"/>
      <c r="BA346" s="340"/>
      <c r="BB346" s="340"/>
      <c r="BC346" s="340"/>
      <c r="BD346" s="340"/>
      <c r="BE346" s="340"/>
      <c r="BF346" s="340"/>
      <c r="BG346" s="340"/>
      <c r="BH346" s="340"/>
      <c r="BI346" s="340"/>
      <c r="BJ346" s="340"/>
      <c r="BK346" s="340"/>
      <c r="BL346" s="340"/>
      <c r="BM346" s="340"/>
      <c r="BN346" s="340"/>
      <c r="BO346" s="340"/>
      <c r="BP346" s="340"/>
      <c r="BQ346" s="340"/>
      <c r="BR346" s="340"/>
      <c r="BS346" s="340"/>
      <c r="BT346" s="340"/>
      <c r="BU346" s="340"/>
      <c r="BV346" s="340"/>
      <c r="BW346" s="340"/>
      <c r="BX346" s="340"/>
      <c r="BY346" s="340"/>
      <c r="BZ346" s="340"/>
      <c r="CA346" s="340"/>
    </row>
    <row r="347" spans="1:79" ht="15.75" customHeight="1">
      <c r="A347" s="340"/>
      <c r="B347" s="340"/>
      <c r="C347" s="340"/>
      <c r="D347" s="340"/>
      <c r="E347" s="340"/>
      <c r="F347" s="340"/>
      <c r="G347" s="340"/>
      <c r="H347" s="340"/>
      <c r="I347" s="340"/>
      <c r="J347" s="340"/>
      <c r="K347" s="340"/>
      <c r="L347" s="340"/>
      <c r="M347" s="340"/>
      <c r="N347" s="340"/>
      <c r="O347" s="340"/>
      <c r="P347" s="340"/>
      <c r="Q347" s="340"/>
      <c r="R347" s="340"/>
      <c r="S347" s="340"/>
      <c r="T347" s="340"/>
      <c r="U347" s="340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0"/>
      <c r="AI347" s="340"/>
      <c r="AJ347" s="340"/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0"/>
      <c r="AX347" s="340"/>
      <c r="AY347" s="340"/>
      <c r="AZ347" s="340"/>
      <c r="BA347" s="340"/>
      <c r="BB347" s="340"/>
      <c r="BC347" s="340"/>
      <c r="BD347" s="340"/>
      <c r="BE347" s="340"/>
      <c r="BF347" s="340"/>
      <c r="BG347" s="340"/>
      <c r="BH347" s="340"/>
      <c r="BI347" s="340"/>
      <c r="BJ347" s="340"/>
      <c r="BK347" s="340"/>
      <c r="BL347" s="340"/>
      <c r="BM347" s="340"/>
      <c r="BN347" s="340"/>
      <c r="BO347" s="340"/>
      <c r="BP347" s="340"/>
      <c r="BQ347" s="340"/>
      <c r="BR347" s="340"/>
      <c r="BS347" s="340"/>
      <c r="BT347" s="340"/>
      <c r="BU347" s="340"/>
      <c r="BV347" s="340"/>
      <c r="BW347" s="340"/>
      <c r="BX347" s="340"/>
      <c r="BY347" s="340"/>
      <c r="BZ347" s="340"/>
      <c r="CA347" s="340"/>
    </row>
    <row r="348" spans="1:79" ht="15.75" customHeight="1">
      <c r="A348" s="340"/>
      <c r="B348" s="340"/>
      <c r="C348" s="340"/>
      <c r="D348" s="340"/>
      <c r="E348" s="340"/>
      <c r="F348" s="340"/>
      <c r="G348" s="340"/>
      <c r="H348" s="340"/>
      <c r="I348" s="340"/>
      <c r="J348" s="340"/>
      <c r="K348" s="340"/>
      <c r="L348" s="340"/>
      <c r="M348" s="340"/>
      <c r="N348" s="340"/>
      <c r="O348" s="340"/>
      <c r="P348" s="340"/>
      <c r="Q348" s="340"/>
      <c r="R348" s="340"/>
      <c r="S348" s="340"/>
      <c r="T348" s="340"/>
      <c r="U348" s="340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0"/>
      <c r="AI348" s="340"/>
      <c r="AJ348" s="340"/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0"/>
      <c r="AX348" s="340"/>
      <c r="AY348" s="340"/>
      <c r="AZ348" s="340"/>
      <c r="BA348" s="340"/>
      <c r="BB348" s="340"/>
      <c r="BC348" s="340"/>
      <c r="BD348" s="340"/>
      <c r="BE348" s="340"/>
      <c r="BF348" s="340"/>
      <c r="BG348" s="340"/>
      <c r="BH348" s="340"/>
      <c r="BI348" s="340"/>
      <c r="BJ348" s="340"/>
      <c r="BK348" s="340"/>
      <c r="BL348" s="340"/>
      <c r="BM348" s="340"/>
      <c r="BN348" s="340"/>
      <c r="BO348" s="340"/>
      <c r="BP348" s="340"/>
      <c r="BQ348" s="340"/>
      <c r="BR348" s="340"/>
      <c r="BS348" s="340"/>
      <c r="BT348" s="340"/>
      <c r="BU348" s="340"/>
      <c r="BV348" s="340"/>
      <c r="BW348" s="340"/>
      <c r="BX348" s="340"/>
      <c r="BY348" s="340"/>
      <c r="BZ348" s="340"/>
      <c r="CA348" s="340"/>
    </row>
    <row r="349" spans="1:79" ht="15.75" customHeight="1">
      <c r="A349" s="340"/>
      <c r="B349" s="340"/>
      <c r="C349" s="340"/>
      <c r="D349" s="340"/>
      <c r="E349" s="340"/>
      <c r="F349" s="340"/>
      <c r="G349" s="340"/>
      <c r="H349" s="340"/>
      <c r="I349" s="340"/>
      <c r="J349" s="340"/>
      <c r="K349" s="340"/>
      <c r="L349" s="340"/>
      <c r="M349" s="340"/>
      <c r="N349" s="340"/>
      <c r="O349" s="340"/>
      <c r="P349" s="340"/>
      <c r="Q349" s="340"/>
      <c r="R349" s="340"/>
      <c r="S349" s="340"/>
      <c r="T349" s="340"/>
      <c r="U349" s="340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0"/>
      <c r="AI349" s="340"/>
      <c r="AJ349" s="340"/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0"/>
      <c r="AX349" s="340"/>
      <c r="AY349" s="340"/>
      <c r="AZ349" s="340"/>
      <c r="BA349" s="340"/>
      <c r="BB349" s="340"/>
      <c r="BC349" s="340"/>
      <c r="BD349" s="340"/>
      <c r="BE349" s="340"/>
      <c r="BF349" s="340"/>
      <c r="BG349" s="340"/>
      <c r="BH349" s="340"/>
      <c r="BI349" s="340"/>
      <c r="BJ349" s="340"/>
      <c r="BK349" s="340"/>
      <c r="BL349" s="340"/>
      <c r="BM349" s="340"/>
      <c r="BN349" s="340"/>
      <c r="BO349" s="340"/>
      <c r="BP349" s="340"/>
      <c r="BQ349" s="340"/>
      <c r="BR349" s="340"/>
      <c r="BS349" s="340"/>
      <c r="BT349" s="340"/>
      <c r="BU349" s="340"/>
      <c r="BV349" s="340"/>
      <c r="BW349" s="340"/>
      <c r="BX349" s="340"/>
      <c r="BY349" s="340"/>
      <c r="BZ349" s="340"/>
      <c r="CA349" s="340"/>
    </row>
    <row r="350" spans="1:79" ht="15.75" customHeight="1">
      <c r="A350" s="340"/>
      <c r="B350" s="340"/>
      <c r="C350" s="340"/>
      <c r="D350" s="340"/>
      <c r="E350" s="340"/>
      <c r="F350" s="340"/>
      <c r="G350" s="340"/>
      <c r="H350" s="340"/>
      <c r="I350" s="340"/>
      <c r="J350" s="340"/>
      <c r="K350" s="340"/>
      <c r="L350" s="340"/>
      <c r="M350" s="340"/>
      <c r="N350" s="340"/>
      <c r="O350" s="340"/>
      <c r="P350" s="340"/>
      <c r="Q350" s="340"/>
      <c r="R350" s="340"/>
      <c r="S350" s="340"/>
      <c r="T350" s="340"/>
      <c r="U350" s="340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0"/>
      <c r="AI350" s="340"/>
      <c r="AJ350" s="340"/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0"/>
      <c r="AX350" s="340"/>
      <c r="AY350" s="340"/>
      <c r="AZ350" s="340"/>
      <c r="BA350" s="340"/>
      <c r="BB350" s="340"/>
      <c r="BC350" s="340"/>
      <c r="BD350" s="340"/>
      <c r="BE350" s="340"/>
      <c r="BF350" s="340"/>
      <c r="BG350" s="340"/>
      <c r="BH350" s="340"/>
      <c r="BI350" s="340"/>
      <c r="BJ350" s="340"/>
      <c r="BK350" s="340"/>
      <c r="BL350" s="340"/>
      <c r="BM350" s="340"/>
      <c r="BN350" s="340"/>
      <c r="BO350" s="340"/>
      <c r="BP350" s="340"/>
      <c r="BQ350" s="340"/>
      <c r="BR350" s="340"/>
      <c r="BS350" s="340"/>
      <c r="BT350" s="340"/>
      <c r="BU350" s="340"/>
      <c r="BV350" s="340"/>
      <c r="BW350" s="340"/>
      <c r="BX350" s="340"/>
      <c r="BY350" s="340"/>
      <c r="BZ350" s="340"/>
      <c r="CA350" s="340"/>
    </row>
    <row r="351" spans="1:79" ht="15.75" customHeight="1">
      <c r="A351" s="340"/>
      <c r="B351" s="340"/>
      <c r="C351" s="340"/>
      <c r="D351" s="340"/>
      <c r="E351" s="340"/>
      <c r="F351" s="340"/>
      <c r="G351" s="340"/>
      <c r="H351" s="340"/>
      <c r="I351" s="340"/>
      <c r="J351" s="340"/>
      <c r="K351" s="340"/>
      <c r="L351" s="340"/>
      <c r="M351" s="340"/>
      <c r="N351" s="340"/>
      <c r="O351" s="340"/>
      <c r="P351" s="340"/>
      <c r="Q351" s="340"/>
      <c r="R351" s="340"/>
      <c r="S351" s="340"/>
      <c r="T351" s="340"/>
      <c r="U351" s="340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0"/>
      <c r="AI351" s="340"/>
      <c r="AJ351" s="340"/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0"/>
      <c r="AX351" s="340"/>
      <c r="AY351" s="340"/>
      <c r="AZ351" s="340"/>
      <c r="BA351" s="340"/>
      <c r="BB351" s="340"/>
      <c r="BC351" s="340"/>
      <c r="BD351" s="340"/>
      <c r="BE351" s="340"/>
      <c r="BF351" s="340"/>
      <c r="BG351" s="340"/>
      <c r="BH351" s="340"/>
      <c r="BI351" s="340"/>
      <c r="BJ351" s="340"/>
      <c r="BK351" s="340"/>
      <c r="BL351" s="340"/>
      <c r="BM351" s="340"/>
      <c r="BN351" s="340"/>
      <c r="BO351" s="340"/>
      <c r="BP351" s="340"/>
      <c r="BQ351" s="340"/>
      <c r="BR351" s="340"/>
      <c r="BS351" s="340"/>
      <c r="BT351" s="340"/>
      <c r="BU351" s="340"/>
      <c r="BV351" s="340"/>
      <c r="BW351" s="340"/>
      <c r="BX351" s="340"/>
      <c r="BY351" s="340"/>
      <c r="BZ351" s="340"/>
      <c r="CA351" s="340"/>
    </row>
    <row r="352" spans="1:79" ht="15.75" customHeight="1">
      <c r="A352" s="340"/>
      <c r="B352" s="340"/>
      <c r="C352" s="340"/>
      <c r="D352" s="340"/>
      <c r="E352" s="340"/>
      <c r="F352" s="340"/>
      <c r="G352" s="340"/>
      <c r="H352" s="340"/>
      <c r="I352" s="340"/>
      <c r="J352" s="340"/>
      <c r="K352" s="340"/>
      <c r="L352" s="340"/>
      <c r="M352" s="340"/>
      <c r="N352" s="340"/>
      <c r="O352" s="340"/>
      <c r="P352" s="340"/>
      <c r="Q352" s="340"/>
      <c r="R352" s="340"/>
      <c r="S352" s="340"/>
      <c r="T352" s="340"/>
      <c r="U352" s="340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0"/>
      <c r="AI352" s="340"/>
      <c r="AJ352" s="340"/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0"/>
      <c r="AX352" s="340"/>
      <c r="AY352" s="340"/>
      <c r="AZ352" s="340"/>
      <c r="BA352" s="340"/>
      <c r="BB352" s="340"/>
      <c r="BC352" s="340"/>
      <c r="BD352" s="340"/>
      <c r="BE352" s="340"/>
      <c r="BF352" s="340"/>
      <c r="BG352" s="340"/>
      <c r="BH352" s="340"/>
      <c r="BI352" s="340"/>
      <c r="BJ352" s="340"/>
      <c r="BK352" s="340"/>
      <c r="BL352" s="340"/>
      <c r="BM352" s="340"/>
      <c r="BN352" s="340"/>
      <c r="BO352" s="340"/>
      <c r="BP352" s="340"/>
      <c r="BQ352" s="340"/>
      <c r="BR352" s="340"/>
      <c r="BS352" s="340"/>
      <c r="BT352" s="340"/>
      <c r="BU352" s="340"/>
      <c r="BV352" s="340"/>
      <c r="BW352" s="340"/>
      <c r="BX352" s="340"/>
      <c r="BY352" s="340"/>
      <c r="BZ352" s="340"/>
      <c r="CA352" s="340"/>
    </row>
    <row r="353" spans="1:79" ht="15.75" customHeight="1">
      <c r="A353" s="340"/>
      <c r="B353" s="340"/>
      <c r="C353" s="340"/>
      <c r="D353" s="340"/>
      <c r="E353" s="340"/>
      <c r="F353" s="340"/>
      <c r="G353" s="340"/>
      <c r="H353" s="340"/>
      <c r="I353" s="340"/>
      <c r="J353" s="340"/>
      <c r="K353" s="340"/>
      <c r="L353" s="340"/>
      <c r="M353" s="340"/>
      <c r="N353" s="340"/>
      <c r="O353" s="340"/>
      <c r="P353" s="340"/>
      <c r="Q353" s="340"/>
      <c r="R353" s="340"/>
      <c r="S353" s="340"/>
      <c r="T353" s="340"/>
      <c r="U353" s="340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0"/>
      <c r="AI353" s="340"/>
      <c r="AJ353" s="340"/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0"/>
      <c r="AX353" s="340"/>
      <c r="AY353" s="340"/>
      <c r="AZ353" s="340"/>
      <c r="BA353" s="340"/>
      <c r="BB353" s="340"/>
      <c r="BC353" s="340"/>
      <c r="BD353" s="340"/>
      <c r="BE353" s="340"/>
      <c r="BF353" s="340"/>
      <c r="BG353" s="340"/>
      <c r="BH353" s="340"/>
      <c r="BI353" s="340"/>
      <c r="BJ353" s="340"/>
      <c r="BK353" s="340"/>
      <c r="BL353" s="340"/>
      <c r="BM353" s="340"/>
      <c r="BN353" s="340"/>
      <c r="BO353" s="340"/>
      <c r="BP353" s="340"/>
      <c r="BQ353" s="340"/>
      <c r="BR353" s="340"/>
      <c r="BS353" s="340"/>
      <c r="BT353" s="340"/>
      <c r="BU353" s="340"/>
      <c r="BV353" s="340"/>
      <c r="BW353" s="340"/>
      <c r="BX353" s="340"/>
      <c r="BY353" s="340"/>
      <c r="BZ353" s="340"/>
      <c r="CA353" s="340"/>
    </row>
    <row r="354" spans="1:79" ht="15.75" customHeight="1">
      <c r="A354" s="340"/>
      <c r="B354" s="340"/>
      <c r="C354" s="340"/>
      <c r="D354" s="340"/>
      <c r="E354" s="340"/>
      <c r="F354" s="340"/>
      <c r="G354" s="340"/>
      <c r="H354" s="340"/>
      <c r="I354" s="340"/>
      <c r="J354" s="340"/>
      <c r="K354" s="340"/>
      <c r="L354" s="340"/>
      <c r="M354" s="340"/>
      <c r="N354" s="340"/>
      <c r="O354" s="340"/>
      <c r="P354" s="340"/>
      <c r="Q354" s="340"/>
      <c r="R354" s="340"/>
      <c r="S354" s="340"/>
      <c r="T354" s="340"/>
      <c r="U354" s="340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0"/>
      <c r="AI354" s="340"/>
      <c r="AJ354" s="340"/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0"/>
      <c r="AX354" s="340"/>
      <c r="AY354" s="340"/>
      <c r="AZ354" s="340"/>
      <c r="BA354" s="340"/>
      <c r="BB354" s="340"/>
      <c r="BC354" s="340"/>
      <c r="BD354" s="340"/>
      <c r="BE354" s="340"/>
      <c r="BF354" s="340"/>
      <c r="BG354" s="340"/>
      <c r="BH354" s="340"/>
      <c r="BI354" s="340"/>
      <c r="BJ354" s="340"/>
      <c r="BK354" s="340"/>
      <c r="BL354" s="340"/>
      <c r="BM354" s="340"/>
      <c r="BN354" s="340"/>
      <c r="BO354" s="340"/>
      <c r="BP354" s="340"/>
      <c r="BQ354" s="340"/>
      <c r="BR354" s="340"/>
      <c r="BS354" s="340"/>
      <c r="BT354" s="340"/>
      <c r="BU354" s="340"/>
      <c r="BV354" s="340"/>
      <c r="BW354" s="340"/>
      <c r="BX354" s="340"/>
      <c r="BY354" s="340"/>
      <c r="BZ354" s="340"/>
      <c r="CA354" s="340"/>
    </row>
    <row r="355" spans="1:79" ht="15.75" customHeight="1">
      <c r="A355" s="340"/>
      <c r="B355" s="340"/>
      <c r="C355" s="340"/>
      <c r="D355" s="340"/>
      <c r="E355" s="340"/>
      <c r="F355" s="340"/>
      <c r="G355" s="340"/>
      <c r="H355" s="340"/>
      <c r="I355" s="340"/>
      <c r="J355" s="340"/>
      <c r="K355" s="340"/>
      <c r="L355" s="340"/>
      <c r="M355" s="340"/>
      <c r="N355" s="340"/>
      <c r="O355" s="340"/>
      <c r="P355" s="340"/>
      <c r="Q355" s="340"/>
      <c r="R355" s="340"/>
      <c r="S355" s="340"/>
      <c r="T355" s="340"/>
      <c r="U355" s="340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0"/>
      <c r="AI355" s="340"/>
      <c r="AJ355" s="340"/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0"/>
      <c r="AX355" s="340"/>
      <c r="AY355" s="340"/>
      <c r="AZ355" s="340"/>
      <c r="BA355" s="340"/>
      <c r="BB355" s="340"/>
      <c r="BC355" s="340"/>
      <c r="BD355" s="340"/>
      <c r="BE355" s="340"/>
      <c r="BF355" s="340"/>
      <c r="BG355" s="340"/>
      <c r="BH355" s="340"/>
      <c r="BI355" s="340"/>
      <c r="BJ355" s="340"/>
      <c r="BK355" s="340"/>
      <c r="BL355" s="340"/>
      <c r="BM355" s="340"/>
      <c r="BN355" s="340"/>
      <c r="BO355" s="340"/>
      <c r="BP355" s="340"/>
      <c r="BQ355" s="340"/>
      <c r="BR355" s="340"/>
      <c r="BS355" s="340"/>
      <c r="BT355" s="340"/>
      <c r="BU355" s="340"/>
      <c r="BV355" s="340"/>
      <c r="BW355" s="340"/>
      <c r="BX355" s="340"/>
      <c r="BY355" s="340"/>
      <c r="BZ355" s="340"/>
      <c r="CA355" s="340"/>
    </row>
    <row r="356" spans="1:79" ht="15.75" customHeight="1">
      <c r="A356" s="340"/>
      <c r="B356" s="340"/>
      <c r="C356" s="340"/>
      <c r="D356" s="340"/>
      <c r="E356" s="340"/>
      <c r="F356" s="340"/>
      <c r="G356" s="340"/>
      <c r="H356" s="340"/>
      <c r="I356" s="340"/>
      <c r="J356" s="340"/>
      <c r="K356" s="340"/>
      <c r="L356" s="340"/>
      <c r="M356" s="340"/>
      <c r="N356" s="340"/>
      <c r="O356" s="340"/>
      <c r="P356" s="340"/>
      <c r="Q356" s="340"/>
      <c r="R356" s="340"/>
      <c r="S356" s="340"/>
      <c r="T356" s="340"/>
      <c r="U356" s="340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0"/>
      <c r="AI356" s="340"/>
      <c r="AJ356" s="340"/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0"/>
      <c r="AX356" s="340"/>
      <c r="AY356" s="340"/>
      <c r="AZ356" s="340"/>
      <c r="BA356" s="340"/>
      <c r="BB356" s="340"/>
      <c r="BC356" s="340"/>
      <c r="BD356" s="340"/>
      <c r="BE356" s="340"/>
      <c r="BF356" s="340"/>
      <c r="BG356" s="340"/>
      <c r="BH356" s="340"/>
      <c r="BI356" s="340"/>
      <c r="BJ356" s="340"/>
      <c r="BK356" s="340"/>
      <c r="BL356" s="340"/>
      <c r="BM356" s="340"/>
      <c r="BN356" s="340"/>
      <c r="BO356" s="340"/>
      <c r="BP356" s="340"/>
      <c r="BQ356" s="340"/>
      <c r="BR356" s="340"/>
      <c r="BS356" s="340"/>
      <c r="BT356" s="340"/>
      <c r="BU356" s="340"/>
      <c r="BV356" s="340"/>
      <c r="BW356" s="340"/>
      <c r="BX356" s="340"/>
      <c r="BY356" s="340"/>
      <c r="BZ356" s="340"/>
      <c r="CA356" s="340"/>
    </row>
    <row r="357" spans="1:79" ht="15.75" customHeight="1">
      <c r="A357" s="340"/>
      <c r="B357" s="340"/>
      <c r="C357" s="340"/>
      <c r="D357" s="340"/>
      <c r="E357" s="340"/>
      <c r="F357" s="340"/>
      <c r="G357" s="340"/>
      <c r="H357" s="340"/>
      <c r="I357" s="340"/>
      <c r="J357" s="340"/>
      <c r="K357" s="340"/>
      <c r="L357" s="340"/>
      <c r="M357" s="340"/>
      <c r="N357" s="340"/>
      <c r="O357" s="340"/>
      <c r="P357" s="340"/>
      <c r="Q357" s="340"/>
      <c r="R357" s="340"/>
      <c r="S357" s="340"/>
      <c r="T357" s="340"/>
      <c r="U357" s="340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0"/>
      <c r="AI357" s="340"/>
      <c r="AJ357" s="340"/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0"/>
      <c r="AX357" s="340"/>
      <c r="AY357" s="340"/>
      <c r="AZ357" s="340"/>
      <c r="BA357" s="340"/>
      <c r="BB357" s="340"/>
      <c r="BC357" s="340"/>
      <c r="BD357" s="340"/>
      <c r="BE357" s="340"/>
      <c r="BF357" s="340"/>
      <c r="BG357" s="340"/>
      <c r="BH357" s="340"/>
      <c r="BI357" s="340"/>
      <c r="BJ357" s="340"/>
      <c r="BK357" s="340"/>
      <c r="BL357" s="340"/>
      <c r="BM357" s="340"/>
      <c r="BN357" s="340"/>
      <c r="BO357" s="340"/>
      <c r="BP357" s="340"/>
      <c r="BQ357" s="340"/>
      <c r="BR357" s="340"/>
      <c r="BS357" s="340"/>
      <c r="BT357" s="340"/>
      <c r="BU357" s="340"/>
      <c r="BV357" s="340"/>
      <c r="BW357" s="340"/>
      <c r="BX357" s="340"/>
      <c r="BY357" s="340"/>
      <c r="BZ357" s="340"/>
      <c r="CA357" s="340"/>
    </row>
    <row r="358" spans="1:79" ht="15.75" customHeight="1">
      <c r="A358" s="340"/>
      <c r="B358" s="340"/>
      <c r="C358" s="340"/>
      <c r="D358" s="340"/>
      <c r="E358" s="340"/>
      <c r="F358" s="340"/>
      <c r="G358" s="340"/>
      <c r="H358" s="340"/>
      <c r="I358" s="340"/>
      <c r="J358" s="340"/>
      <c r="K358" s="340"/>
      <c r="L358" s="340"/>
      <c r="M358" s="340"/>
      <c r="N358" s="340"/>
      <c r="O358" s="340"/>
      <c r="P358" s="340"/>
      <c r="Q358" s="340"/>
      <c r="R358" s="340"/>
      <c r="S358" s="340"/>
      <c r="T358" s="340"/>
      <c r="U358" s="340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0"/>
      <c r="AI358" s="340"/>
      <c r="AJ358" s="340"/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0"/>
      <c r="AX358" s="340"/>
      <c r="AY358" s="340"/>
      <c r="AZ358" s="340"/>
      <c r="BA358" s="340"/>
      <c r="BB358" s="340"/>
      <c r="BC358" s="340"/>
      <c r="BD358" s="340"/>
      <c r="BE358" s="340"/>
      <c r="BF358" s="340"/>
      <c r="BG358" s="340"/>
      <c r="BH358" s="340"/>
      <c r="BI358" s="340"/>
      <c r="BJ358" s="340"/>
      <c r="BK358" s="340"/>
      <c r="BL358" s="340"/>
      <c r="BM358" s="340"/>
      <c r="BN358" s="340"/>
      <c r="BO358" s="340"/>
      <c r="BP358" s="340"/>
      <c r="BQ358" s="340"/>
      <c r="BR358" s="340"/>
      <c r="BS358" s="340"/>
      <c r="BT358" s="340"/>
      <c r="BU358" s="340"/>
      <c r="BV358" s="340"/>
      <c r="BW358" s="340"/>
      <c r="BX358" s="340"/>
      <c r="BY358" s="340"/>
      <c r="BZ358" s="340"/>
      <c r="CA358" s="340"/>
    </row>
    <row r="359" spans="1:79" ht="15.75" customHeight="1">
      <c r="A359" s="340"/>
      <c r="B359" s="340"/>
      <c r="C359" s="340"/>
      <c r="D359" s="340"/>
      <c r="E359" s="340"/>
      <c r="F359" s="340"/>
      <c r="G359" s="340"/>
      <c r="H359" s="340"/>
      <c r="I359" s="340"/>
      <c r="J359" s="340"/>
      <c r="K359" s="340"/>
      <c r="L359" s="340"/>
      <c r="M359" s="340"/>
      <c r="N359" s="340"/>
      <c r="O359" s="340"/>
      <c r="P359" s="340"/>
      <c r="Q359" s="340"/>
      <c r="R359" s="340"/>
      <c r="S359" s="340"/>
      <c r="T359" s="340"/>
      <c r="U359" s="340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0"/>
      <c r="AI359" s="340"/>
      <c r="AJ359" s="340"/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0"/>
      <c r="AX359" s="340"/>
      <c r="AY359" s="340"/>
      <c r="AZ359" s="340"/>
      <c r="BA359" s="340"/>
      <c r="BB359" s="340"/>
      <c r="BC359" s="340"/>
      <c r="BD359" s="340"/>
      <c r="BE359" s="340"/>
      <c r="BF359" s="340"/>
      <c r="BG359" s="340"/>
      <c r="BH359" s="340"/>
      <c r="BI359" s="340"/>
      <c r="BJ359" s="340"/>
      <c r="BK359" s="340"/>
      <c r="BL359" s="340"/>
      <c r="BM359" s="340"/>
      <c r="BN359" s="340"/>
      <c r="BO359" s="340"/>
      <c r="BP359" s="340"/>
      <c r="BQ359" s="340"/>
      <c r="BR359" s="340"/>
      <c r="BS359" s="340"/>
      <c r="BT359" s="340"/>
      <c r="BU359" s="340"/>
      <c r="BV359" s="340"/>
      <c r="BW359" s="340"/>
      <c r="BX359" s="340"/>
      <c r="BY359" s="340"/>
      <c r="BZ359" s="340"/>
      <c r="CA359" s="340"/>
    </row>
    <row r="360" spans="1:79" ht="15.75" customHeight="1">
      <c r="A360" s="340"/>
      <c r="B360" s="340"/>
      <c r="C360" s="340"/>
      <c r="D360" s="340"/>
      <c r="E360" s="340"/>
      <c r="F360" s="340"/>
      <c r="G360" s="340"/>
      <c r="H360" s="340"/>
      <c r="I360" s="340"/>
      <c r="J360" s="340"/>
      <c r="K360" s="340"/>
      <c r="L360" s="340"/>
      <c r="M360" s="340"/>
      <c r="N360" s="340"/>
      <c r="O360" s="340"/>
      <c r="P360" s="340"/>
      <c r="Q360" s="340"/>
      <c r="R360" s="340"/>
      <c r="S360" s="340"/>
      <c r="T360" s="340"/>
      <c r="U360" s="340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0"/>
      <c r="AI360" s="340"/>
      <c r="AJ360" s="340"/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0"/>
      <c r="AX360" s="340"/>
      <c r="AY360" s="340"/>
      <c r="AZ360" s="340"/>
      <c r="BA360" s="340"/>
      <c r="BB360" s="340"/>
      <c r="BC360" s="340"/>
      <c r="BD360" s="340"/>
      <c r="BE360" s="340"/>
      <c r="BF360" s="340"/>
      <c r="BG360" s="340"/>
      <c r="BH360" s="340"/>
      <c r="BI360" s="340"/>
      <c r="BJ360" s="340"/>
      <c r="BK360" s="340"/>
      <c r="BL360" s="340"/>
      <c r="BM360" s="340"/>
      <c r="BN360" s="340"/>
      <c r="BO360" s="340"/>
      <c r="BP360" s="340"/>
      <c r="BQ360" s="340"/>
      <c r="BR360" s="340"/>
      <c r="BS360" s="340"/>
      <c r="BT360" s="340"/>
      <c r="BU360" s="340"/>
      <c r="BV360" s="340"/>
      <c r="BW360" s="340"/>
      <c r="BX360" s="340"/>
      <c r="BY360" s="340"/>
      <c r="BZ360" s="340"/>
      <c r="CA360" s="340"/>
    </row>
    <row r="361" spans="1:79" ht="15.75" customHeight="1">
      <c r="A361" s="340"/>
      <c r="B361" s="340"/>
      <c r="C361" s="340"/>
      <c r="D361" s="340"/>
      <c r="E361" s="340"/>
      <c r="F361" s="340"/>
      <c r="G361" s="340"/>
      <c r="H361" s="340"/>
      <c r="I361" s="340"/>
      <c r="J361" s="340"/>
      <c r="K361" s="340"/>
      <c r="L361" s="340"/>
      <c r="M361" s="340"/>
      <c r="N361" s="340"/>
      <c r="O361" s="340"/>
      <c r="P361" s="340"/>
      <c r="Q361" s="340"/>
      <c r="R361" s="340"/>
      <c r="S361" s="340"/>
      <c r="T361" s="340"/>
      <c r="U361" s="340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0"/>
      <c r="AI361" s="340"/>
      <c r="AJ361" s="340"/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0"/>
      <c r="AX361" s="340"/>
      <c r="AY361" s="340"/>
      <c r="AZ361" s="340"/>
      <c r="BA361" s="340"/>
      <c r="BB361" s="340"/>
      <c r="BC361" s="340"/>
      <c r="BD361" s="340"/>
      <c r="BE361" s="340"/>
      <c r="BF361" s="340"/>
      <c r="BG361" s="340"/>
      <c r="BH361" s="340"/>
      <c r="BI361" s="340"/>
      <c r="BJ361" s="340"/>
      <c r="BK361" s="340"/>
      <c r="BL361" s="340"/>
      <c r="BM361" s="340"/>
      <c r="BN361" s="340"/>
      <c r="BO361" s="340"/>
      <c r="BP361" s="340"/>
      <c r="BQ361" s="340"/>
      <c r="BR361" s="340"/>
      <c r="BS361" s="340"/>
      <c r="BT361" s="340"/>
      <c r="BU361" s="340"/>
      <c r="BV361" s="340"/>
      <c r="BW361" s="340"/>
      <c r="BX361" s="340"/>
      <c r="BY361" s="340"/>
      <c r="BZ361" s="340"/>
      <c r="CA361" s="340"/>
    </row>
    <row r="362" spans="1:79" ht="15.75" customHeight="1">
      <c r="A362" s="340"/>
      <c r="B362" s="340"/>
      <c r="C362" s="340"/>
      <c r="D362" s="340"/>
      <c r="E362" s="340"/>
      <c r="F362" s="340"/>
      <c r="G362" s="340"/>
      <c r="H362" s="340"/>
      <c r="I362" s="340"/>
      <c r="J362" s="340"/>
      <c r="K362" s="340"/>
      <c r="L362" s="340"/>
      <c r="M362" s="340"/>
      <c r="N362" s="340"/>
      <c r="O362" s="340"/>
      <c r="P362" s="340"/>
      <c r="Q362" s="340"/>
      <c r="R362" s="340"/>
      <c r="S362" s="340"/>
      <c r="T362" s="340"/>
      <c r="U362" s="340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0"/>
      <c r="AI362" s="340"/>
      <c r="AJ362" s="340"/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0"/>
      <c r="AX362" s="340"/>
      <c r="AY362" s="340"/>
      <c r="AZ362" s="340"/>
      <c r="BA362" s="340"/>
      <c r="BB362" s="340"/>
      <c r="BC362" s="340"/>
      <c r="BD362" s="340"/>
      <c r="BE362" s="340"/>
      <c r="BF362" s="340"/>
      <c r="BG362" s="340"/>
      <c r="BH362" s="340"/>
      <c r="BI362" s="340"/>
      <c r="BJ362" s="340"/>
      <c r="BK362" s="340"/>
      <c r="BL362" s="340"/>
      <c r="BM362" s="340"/>
      <c r="BN362" s="340"/>
      <c r="BO362" s="340"/>
      <c r="BP362" s="340"/>
      <c r="BQ362" s="340"/>
      <c r="BR362" s="340"/>
      <c r="BS362" s="340"/>
      <c r="BT362" s="340"/>
      <c r="BU362" s="340"/>
      <c r="BV362" s="340"/>
      <c r="BW362" s="340"/>
      <c r="BX362" s="340"/>
      <c r="BY362" s="340"/>
      <c r="BZ362" s="340"/>
      <c r="CA362" s="340"/>
    </row>
    <row r="363" spans="1:79" ht="15.75" customHeight="1">
      <c r="A363" s="340"/>
      <c r="B363" s="340"/>
      <c r="C363" s="340"/>
      <c r="D363" s="340"/>
      <c r="E363" s="340"/>
      <c r="F363" s="340"/>
      <c r="G363" s="340"/>
      <c r="H363" s="340"/>
      <c r="I363" s="340"/>
      <c r="J363" s="340"/>
      <c r="K363" s="340"/>
      <c r="L363" s="340"/>
      <c r="M363" s="340"/>
      <c r="N363" s="340"/>
      <c r="O363" s="340"/>
      <c r="P363" s="340"/>
      <c r="Q363" s="340"/>
      <c r="R363" s="340"/>
      <c r="S363" s="340"/>
      <c r="T363" s="340"/>
      <c r="U363" s="340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0"/>
      <c r="AI363" s="340"/>
      <c r="AJ363" s="340"/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0"/>
      <c r="AX363" s="340"/>
      <c r="AY363" s="340"/>
      <c r="AZ363" s="340"/>
      <c r="BA363" s="340"/>
      <c r="BB363" s="340"/>
      <c r="BC363" s="340"/>
      <c r="BD363" s="340"/>
      <c r="BE363" s="340"/>
      <c r="BF363" s="340"/>
      <c r="BG363" s="340"/>
      <c r="BH363" s="340"/>
      <c r="BI363" s="340"/>
      <c r="BJ363" s="340"/>
      <c r="BK363" s="340"/>
      <c r="BL363" s="340"/>
      <c r="BM363" s="340"/>
      <c r="BN363" s="340"/>
      <c r="BO363" s="340"/>
      <c r="BP363" s="340"/>
      <c r="BQ363" s="340"/>
      <c r="BR363" s="340"/>
      <c r="BS363" s="340"/>
      <c r="BT363" s="340"/>
      <c r="BU363" s="340"/>
      <c r="BV363" s="340"/>
      <c r="BW363" s="340"/>
      <c r="BX363" s="340"/>
      <c r="BY363" s="340"/>
      <c r="BZ363" s="340"/>
      <c r="CA363" s="340"/>
    </row>
    <row r="364" spans="1:79" ht="15.75" customHeight="1">
      <c r="A364" s="340"/>
      <c r="B364" s="340"/>
      <c r="C364" s="340"/>
      <c r="D364" s="340"/>
      <c r="E364" s="340"/>
      <c r="F364" s="340"/>
      <c r="G364" s="340"/>
      <c r="H364" s="340"/>
      <c r="I364" s="340"/>
      <c r="J364" s="340"/>
      <c r="K364" s="340"/>
      <c r="L364" s="340"/>
      <c r="M364" s="340"/>
      <c r="N364" s="340"/>
      <c r="O364" s="340"/>
      <c r="P364" s="340"/>
      <c r="Q364" s="340"/>
      <c r="R364" s="340"/>
      <c r="S364" s="340"/>
      <c r="T364" s="340"/>
      <c r="U364" s="340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0"/>
      <c r="AI364" s="340"/>
      <c r="AJ364" s="340"/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0"/>
      <c r="AX364" s="340"/>
      <c r="AY364" s="340"/>
      <c r="AZ364" s="340"/>
      <c r="BA364" s="340"/>
      <c r="BB364" s="340"/>
      <c r="BC364" s="340"/>
      <c r="BD364" s="340"/>
      <c r="BE364" s="340"/>
      <c r="BF364" s="340"/>
      <c r="BG364" s="340"/>
      <c r="BH364" s="340"/>
      <c r="BI364" s="340"/>
      <c r="BJ364" s="340"/>
      <c r="BK364" s="340"/>
      <c r="BL364" s="340"/>
      <c r="BM364" s="340"/>
      <c r="BN364" s="340"/>
      <c r="BO364" s="340"/>
      <c r="BP364" s="340"/>
      <c r="BQ364" s="340"/>
      <c r="BR364" s="340"/>
      <c r="BS364" s="340"/>
      <c r="BT364" s="340"/>
      <c r="BU364" s="340"/>
      <c r="BV364" s="340"/>
      <c r="BW364" s="340"/>
      <c r="BX364" s="340"/>
      <c r="BY364" s="340"/>
      <c r="BZ364" s="340"/>
      <c r="CA364" s="340"/>
    </row>
    <row r="365" spans="1:79" ht="15.75" customHeight="1">
      <c r="A365" s="340"/>
      <c r="B365" s="340"/>
      <c r="C365" s="340"/>
      <c r="D365" s="340"/>
      <c r="E365" s="340"/>
      <c r="F365" s="340"/>
      <c r="G365" s="340"/>
      <c r="H365" s="340"/>
      <c r="I365" s="340"/>
      <c r="J365" s="340"/>
      <c r="K365" s="340"/>
      <c r="L365" s="340"/>
      <c r="M365" s="340"/>
      <c r="N365" s="340"/>
      <c r="O365" s="340"/>
      <c r="P365" s="340"/>
      <c r="Q365" s="340"/>
      <c r="R365" s="340"/>
      <c r="S365" s="340"/>
      <c r="T365" s="340"/>
      <c r="U365" s="340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0"/>
      <c r="AI365" s="340"/>
      <c r="AJ365" s="340"/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0"/>
      <c r="AX365" s="340"/>
      <c r="AY365" s="340"/>
      <c r="AZ365" s="340"/>
      <c r="BA365" s="340"/>
      <c r="BB365" s="340"/>
      <c r="BC365" s="340"/>
      <c r="BD365" s="340"/>
      <c r="BE365" s="340"/>
      <c r="BF365" s="340"/>
      <c r="BG365" s="340"/>
      <c r="BH365" s="340"/>
      <c r="BI365" s="340"/>
      <c r="BJ365" s="340"/>
      <c r="BK365" s="340"/>
      <c r="BL365" s="340"/>
      <c r="BM365" s="340"/>
      <c r="BN365" s="340"/>
      <c r="BO365" s="340"/>
      <c r="BP365" s="340"/>
      <c r="BQ365" s="340"/>
      <c r="BR365" s="340"/>
      <c r="BS365" s="340"/>
      <c r="BT365" s="340"/>
      <c r="BU365" s="340"/>
      <c r="BV365" s="340"/>
      <c r="BW365" s="340"/>
      <c r="BX365" s="340"/>
      <c r="BY365" s="340"/>
      <c r="BZ365" s="340"/>
      <c r="CA365" s="340"/>
    </row>
    <row r="366" spans="1:79" ht="15.75" customHeight="1">
      <c r="A366" s="340"/>
      <c r="B366" s="340"/>
      <c r="C366" s="340"/>
      <c r="D366" s="340"/>
      <c r="E366" s="340"/>
      <c r="F366" s="340"/>
      <c r="G366" s="340"/>
      <c r="H366" s="340"/>
      <c r="I366" s="340"/>
      <c r="J366" s="340"/>
      <c r="K366" s="340"/>
      <c r="L366" s="340"/>
      <c r="M366" s="340"/>
      <c r="N366" s="340"/>
      <c r="O366" s="340"/>
      <c r="P366" s="340"/>
      <c r="Q366" s="340"/>
      <c r="R366" s="340"/>
      <c r="S366" s="340"/>
      <c r="T366" s="340"/>
      <c r="U366" s="340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0"/>
      <c r="AI366" s="340"/>
      <c r="AJ366" s="340"/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0"/>
      <c r="AX366" s="340"/>
      <c r="AY366" s="340"/>
      <c r="AZ366" s="340"/>
      <c r="BA366" s="340"/>
      <c r="BB366" s="340"/>
      <c r="BC366" s="340"/>
      <c r="BD366" s="340"/>
      <c r="BE366" s="340"/>
      <c r="BF366" s="340"/>
      <c r="BG366" s="340"/>
      <c r="BH366" s="340"/>
      <c r="BI366" s="340"/>
      <c r="BJ366" s="340"/>
      <c r="BK366" s="340"/>
      <c r="BL366" s="340"/>
      <c r="BM366" s="340"/>
      <c r="BN366" s="340"/>
      <c r="BO366" s="340"/>
      <c r="BP366" s="340"/>
      <c r="BQ366" s="340"/>
      <c r="BR366" s="340"/>
      <c r="BS366" s="340"/>
      <c r="BT366" s="340"/>
      <c r="BU366" s="340"/>
      <c r="BV366" s="340"/>
      <c r="BW366" s="340"/>
      <c r="BX366" s="340"/>
      <c r="BY366" s="340"/>
      <c r="BZ366" s="340"/>
      <c r="CA366" s="340"/>
    </row>
    <row r="367" spans="1:79" ht="15.75" customHeight="1">
      <c r="A367" s="340"/>
      <c r="B367" s="340"/>
      <c r="C367" s="340"/>
      <c r="D367" s="340"/>
      <c r="E367" s="340"/>
      <c r="F367" s="340"/>
      <c r="G367" s="340"/>
      <c r="H367" s="340"/>
      <c r="I367" s="340"/>
      <c r="J367" s="340"/>
      <c r="K367" s="340"/>
      <c r="L367" s="340"/>
      <c r="M367" s="340"/>
      <c r="N367" s="340"/>
      <c r="O367" s="340"/>
      <c r="P367" s="340"/>
      <c r="Q367" s="340"/>
      <c r="R367" s="340"/>
      <c r="S367" s="340"/>
      <c r="T367" s="340"/>
      <c r="U367" s="340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0"/>
      <c r="AI367" s="340"/>
      <c r="AJ367" s="340"/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0"/>
      <c r="AX367" s="340"/>
      <c r="AY367" s="340"/>
      <c r="AZ367" s="340"/>
      <c r="BA367" s="340"/>
      <c r="BB367" s="340"/>
      <c r="BC367" s="340"/>
      <c r="BD367" s="340"/>
      <c r="BE367" s="340"/>
      <c r="BF367" s="340"/>
      <c r="BG367" s="340"/>
      <c r="BH367" s="340"/>
      <c r="BI367" s="340"/>
      <c r="BJ367" s="340"/>
      <c r="BK367" s="340"/>
      <c r="BL367" s="340"/>
      <c r="BM367" s="340"/>
      <c r="BN367" s="340"/>
      <c r="BO367" s="340"/>
      <c r="BP367" s="340"/>
      <c r="BQ367" s="340"/>
      <c r="BR367" s="340"/>
      <c r="BS367" s="340"/>
      <c r="BT367" s="340"/>
      <c r="BU367" s="340"/>
      <c r="BV367" s="340"/>
      <c r="BW367" s="340"/>
      <c r="BX367" s="340"/>
      <c r="BY367" s="340"/>
      <c r="BZ367" s="340"/>
      <c r="CA367" s="340"/>
    </row>
    <row r="368" spans="1:79" ht="15.75" customHeight="1">
      <c r="A368" s="340"/>
      <c r="B368" s="340"/>
      <c r="C368" s="340"/>
      <c r="D368" s="340"/>
      <c r="E368" s="340"/>
      <c r="F368" s="340"/>
      <c r="G368" s="340"/>
      <c r="H368" s="340"/>
      <c r="I368" s="340"/>
      <c r="J368" s="340"/>
      <c r="K368" s="340"/>
      <c r="L368" s="340"/>
      <c r="M368" s="340"/>
      <c r="N368" s="340"/>
      <c r="O368" s="340"/>
      <c r="P368" s="340"/>
      <c r="Q368" s="340"/>
      <c r="R368" s="340"/>
      <c r="S368" s="340"/>
      <c r="T368" s="340"/>
      <c r="U368" s="340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0"/>
      <c r="AI368" s="340"/>
      <c r="AJ368" s="340"/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0"/>
      <c r="AX368" s="340"/>
      <c r="AY368" s="340"/>
      <c r="AZ368" s="340"/>
      <c r="BA368" s="340"/>
      <c r="BB368" s="340"/>
      <c r="BC368" s="340"/>
      <c r="BD368" s="340"/>
      <c r="BE368" s="340"/>
      <c r="BF368" s="340"/>
      <c r="BG368" s="340"/>
      <c r="BH368" s="340"/>
      <c r="BI368" s="340"/>
      <c r="BJ368" s="340"/>
      <c r="BK368" s="340"/>
      <c r="BL368" s="340"/>
      <c r="BM368" s="340"/>
      <c r="BN368" s="340"/>
      <c r="BO368" s="340"/>
      <c r="BP368" s="340"/>
      <c r="BQ368" s="340"/>
      <c r="BR368" s="340"/>
      <c r="BS368" s="340"/>
      <c r="BT368" s="340"/>
      <c r="BU368" s="340"/>
      <c r="BV368" s="340"/>
      <c r="BW368" s="340"/>
      <c r="BX368" s="340"/>
      <c r="BY368" s="340"/>
      <c r="BZ368" s="340"/>
      <c r="CA368" s="340"/>
    </row>
    <row r="369" spans="1:79" ht="15.75" customHeight="1">
      <c r="A369" s="340"/>
      <c r="B369" s="340"/>
      <c r="C369" s="340"/>
      <c r="D369" s="340"/>
      <c r="E369" s="340"/>
      <c r="F369" s="340"/>
      <c r="G369" s="340"/>
      <c r="H369" s="340"/>
      <c r="I369" s="340"/>
      <c r="J369" s="340"/>
      <c r="K369" s="340"/>
      <c r="L369" s="340"/>
      <c r="M369" s="340"/>
      <c r="N369" s="340"/>
      <c r="O369" s="340"/>
      <c r="P369" s="340"/>
      <c r="Q369" s="340"/>
      <c r="R369" s="340"/>
      <c r="S369" s="340"/>
      <c r="T369" s="340"/>
      <c r="U369" s="340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0"/>
      <c r="AI369" s="340"/>
      <c r="AJ369" s="340"/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0"/>
      <c r="AX369" s="340"/>
      <c r="AY369" s="340"/>
      <c r="AZ369" s="340"/>
      <c r="BA369" s="340"/>
      <c r="BB369" s="340"/>
      <c r="BC369" s="340"/>
      <c r="BD369" s="340"/>
      <c r="BE369" s="340"/>
      <c r="BF369" s="340"/>
      <c r="BG369" s="340"/>
      <c r="BH369" s="340"/>
      <c r="BI369" s="340"/>
      <c r="BJ369" s="340"/>
      <c r="BK369" s="340"/>
      <c r="BL369" s="340"/>
      <c r="BM369" s="340"/>
      <c r="BN369" s="340"/>
      <c r="BO369" s="340"/>
      <c r="BP369" s="340"/>
      <c r="BQ369" s="340"/>
      <c r="BR369" s="340"/>
      <c r="BS369" s="340"/>
      <c r="BT369" s="340"/>
      <c r="BU369" s="340"/>
      <c r="BV369" s="340"/>
      <c r="BW369" s="340"/>
      <c r="BX369" s="340"/>
      <c r="BY369" s="340"/>
      <c r="BZ369" s="340"/>
      <c r="CA369" s="340"/>
    </row>
    <row r="370" spans="1:79" ht="15.75" customHeight="1">
      <c r="A370" s="340"/>
      <c r="B370" s="340"/>
      <c r="C370" s="340"/>
      <c r="D370" s="340"/>
      <c r="E370" s="340"/>
      <c r="F370" s="340"/>
      <c r="G370" s="340"/>
      <c r="H370" s="340"/>
      <c r="I370" s="340"/>
      <c r="J370" s="340"/>
      <c r="K370" s="340"/>
      <c r="L370" s="340"/>
      <c r="M370" s="340"/>
      <c r="N370" s="340"/>
      <c r="O370" s="340"/>
      <c r="P370" s="340"/>
      <c r="Q370" s="340"/>
      <c r="R370" s="340"/>
      <c r="S370" s="340"/>
      <c r="T370" s="340"/>
      <c r="U370" s="340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0"/>
      <c r="AI370" s="340"/>
      <c r="AJ370" s="340"/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0"/>
      <c r="AX370" s="340"/>
      <c r="AY370" s="340"/>
      <c r="AZ370" s="340"/>
      <c r="BA370" s="340"/>
      <c r="BB370" s="340"/>
      <c r="BC370" s="340"/>
      <c r="BD370" s="340"/>
      <c r="BE370" s="340"/>
      <c r="BF370" s="340"/>
      <c r="BG370" s="340"/>
      <c r="BH370" s="340"/>
      <c r="BI370" s="340"/>
      <c r="BJ370" s="340"/>
      <c r="BK370" s="340"/>
      <c r="BL370" s="340"/>
      <c r="BM370" s="340"/>
      <c r="BN370" s="340"/>
      <c r="BO370" s="340"/>
      <c r="BP370" s="340"/>
      <c r="BQ370" s="340"/>
      <c r="BR370" s="340"/>
      <c r="BS370" s="340"/>
      <c r="BT370" s="340"/>
      <c r="BU370" s="340"/>
      <c r="BV370" s="340"/>
      <c r="BW370" s="340"/>
      <c r="BX370" s="340"/>
      <c r="BY370" s="340"/>
      <c r="BZ370" s="340"/>
      <c r="CA370" s="340"/>
    </row>
    <row r="371" spans="1:79" ht="15.75" customHeight="1">
      <c r="A371" s="340"/>
      <c r="B371" s="340"/>
      <c r="C371" s="340"/>
      <c r="D371" s="340"/>
      <c r="E371" s="340"/>
      <c r="F371" s="340"/>
      <c r="G371" s="340"/>
      <c r="H371" s="340"/>
      <c r="I371" s="340"/>
      <c r="J371" s="340"/>
      <c r="K371" s="340"/>
      <c r="L371" s="340"/>
      <c r="M371" s="340"/>
      <c r="N371" s="340"/>
      <c r="O371" s="340"/>
      <c r="P371" s="340"/>
      <c r="Q371" s="340"/>
      <c r="R371" s="340"/>
      <c r="S371" s="340"/>
      <c r="T371" s="340"/>
      <c r="U371" s="340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0"/>
      <c r="AI371" s="340"/>
      <c r="AJ371" s="340"/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0"/>
      <c r="AX371" s="340"/>
      <c r="AY371" s="340"/>
      <c r="AZ371" s="340"/>
      <c r="BA371" s="340"/>
      <c r="BB371" s="340"/>
      <c r="BC371" s="340"/>
      <c r="BD371" s="340"/>
      <c r="BE371" s="340"/>
      <c r="BF371" s="340"/>
      <c r="BG371" s="340"/>
      <c r="BH371" s="340"/>
      <c r="BI371" s="340"/>
      <c r="BJ371" s="340"/>
      <c r="BK371" s="340"/>
      <c r="BL371" s="340"/>
      <c r="BM371" s="340"/>
      <c r="BN371" s="340"/>
      <c r="BO371" s="340"/>
      <c r="BP371" s="340"/>
      <c r="BQ371" s="340"/>
      <c r="BR371" s="340"/>
      <c r="BS371" s="340"/>
      <c r="BT371" s="340"/>
      <c r="BU371" s="340"/>
      <c r="BV371" s="340"/>
      <c r="BW371" s="340"/>
      <c r="BX371" s="340"/>
      <c r="BY371" s="340"/>
      <c r="BZ371" s="340"/>
      <c r="CA371" s="340"/>
    </row>
    <row r="372" spans="1:79" ht="15.75" customHeight="1">
      <c r="A372" s="340"/>
      <c r="B372" s="340"/>
      <c r="C372" s="340"/>
      <c r="D372" s="340"/>
      <c r="E372" s="340"/>
      <c r="F372" s="340"/>
      <c r="G372" s="340"/>
      <c r="H372" s="340"/>
      <c r="I372" s="340"/>
      <c r="J372" s="340"/>
      <c r="K372" s="340"/>
      <c r="L372" s="340"/>
      <c r="M372" s="340"/>
      <c r="N372" s="340"/>
      <c r="O372" s="340"/>
      <c r="P372" s="340"/>
      <c r="Q372" s="340"/>
      <c r="R372" s="340"/>
      <c r="S372" s="340"/>
      <c r="T372" s="340"/>
      <c r="U372" s="340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0"/>
      <c r="AI372" s="340"/>
      <c r="AJ372" s="340"/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0"/>
      <c r="AX372" s="340"/>
      <c r="AY372" s="340"/>
      <c r="AZ372" s="340"/>
      <c r="BA372" s="340"/>
      <c r="BB372" s="340"/>
      <c r="BC372" s="340"/>
      <c r="BD372" s="340"/>
      <c r="BE372" s="340"/>
      <c r="BF372" s="340"/>
      <c r="BG372" s="340"/>
      <c r="BH372" s="340"/>
      <c r="BI372" s="340"/>
      <c r="BJ372" s="340"/>
      <c r="BK372" s="340"/>
      <c r="BL372" s="340"/>
      <c r="BM372" s="340"/>
      <c r="BN372" s="340"/>
      <c r="BO372" s="340"/>
      <c r="BP372" s="340"/>
      <c r="BQ372" s="340"/>
      <c r="BR372" s="340"/>
      <c r="BS372" s="340"/>
      <c r="BT372" s="340"/>
      <c r="BU372" s="340"/>
      <c r="BV372" s="340"/>
      <c r="BW372" s="340"/>
      <c r="BX372" s="340"/>
      <c r="BY372" s="340"/>
      <c r="BZ372" s="340"/>
      <c r="CA372" s="340"/>
    </row>
    <row r="373" spans="1:79" ht="15.75" customHeight="1">
      <c r="A373" s="340"/>
      <c r="B373" s="340"/>
      <c r="C373" s="340"/>
      <c r="D373" s="340"/>
      <c r="E373" s="340"/>
      <c r="F373" s="340"/>
      <c r="G373" s="340"/>
      <c r="H373" s="340"/>
      <c r="I373" s="340"/>
      <c r="J373" s="340"/>
      <c r="K373" s="340"/>
      <c r="L373" s="340"/>
      <c r="M373" s="340"/>
      <c r="N373" s="340"/>
      <c r="O373" s="340"/>
      <c r="P373" s="340"/>
      <c r="Q373" s="340"/>
      <c r="R373" s="340"/>
      <c r="S373" s="340"/>
      <c r="T373" s="340"/>
      <c r="U373" s="340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0"/>
      <c r="AI373" s="340"/>
      <c r="AJ373" s="340"/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0"/>
      <c r="AX373" s="340"/>
      <c r="AY373" s="340"/>
      <c r="AZ373" s="340"/>
      <c r="BA373" s="340"/>
      <c r="BB373" s="340"/>
      <c r="BC373" s="340"/>
      <c r="BD373" s="340"/>
      <c r="BE373" s="340"/>
      <c r="BF373" s="340"/>
      <c r="BG373" s="340"/>
      <c r="BH373" s="340"/>
      <c r="BI373" s="340"/>
      <c r="BJ373" s="340"/>
      <c r="BK373" s="340"/>
      <c r="BL373" s="340"/>
      <c r="BM373" s="340"/>
      <c r="BN373" s="340"/>
      <c r="BO373" s="340"/>
      <c r="BP373" s="340"/>
      <c r="BQ373" s="340"/>
      <c r="BR373" s="340"/>
      <c r="BS373" s="340"/>
      <c r="BT373" s="340"/>
      <c r="BU373" s="340"/>
      <c r="BV373" s="340"/>
      <c r="BW373" s="340"/>
      <c r="BX373" s="340"/>
      <c r="BY373" s="340"/>
      <c r="BZ373" s="340"/>
      <c r="CA373" s="340"/>
    </row>
    <row r="374" spans="1:79" ht="15.75" customHeight="1">
      <c r="A374" s="340"/>
      <c r="B374" s="340"/>
      <c r="C374" s="340"/>
      <c r="D374" s="340"/>
      <c r="E374" s="340"/>
      <c r="F374" s="340"/>
      <c r="G374" s="340"/>
      <c r="H374" s="340"/>
      <c r="I374" s="340"/>
      <c r="J374" s="340"/>
      <c r="K374" s="340"/>
      <c r="L374" s="340"/>
      <c r="M374" s="340"/>
      <c r="N374" s="340"/>
      <c r="O374" s="340"/>
      <c r="P374" s="340"/>
      <c r="Q374" s="340"/>
      <c r="R374" s="340"/>
      <c r="S374" s="340"/>
      <c r="T374" s="340"/>
      <c r="U374" s="340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0"/>
      <c r="AI374" s="340"/>
      <c r="AJ374" s="340"/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0"/>
      <c r="AX374" s="340"/>
      <c r="AY374" s="340"/>
      <c r="AZ374" s="340"/>
      <c r="BA374" s="340"/>
      <c r="BB374" s="340"/>
      <c r="BC374" s="340"/>
      <c r="BD374" s="340"/>
      <c r="BE374" s="340"/>
      <c r="BF374" s="340"/>
      <c r="BG374" s="340"/>
      <c r="BH374" s="340"/>
      <c r="BI374" s="340"/>
      <c r="BJ374" s="340"/>
      <c r="BK374" s="340"/>
      <c r="BL374" s="340"/>
      <c r="BM374" s="340"/>
      <c r="BN374" s="340"/>
      <c r="BO374" s="340"/>
      <c r="BP374" s="340"/>
      <c r="BQ374" s="340"/>
      <c r="BR374" s="340"/>
      <c r="BS374" s="340"/>
      <c r="BT374" s="340"/>
      <c r="BU374" s="340"/>
      <c r="BV374" s="340"/>
      <c r="BW374" s="340"/>
      <c r="BX374" s="340"/>
      <c r="BY374" s="340"/>
      <c r="BZ374" s="340"/>
      <c r="CA374" s="340"/>
    </row>
    <row r="375" spans="1:79" ht="15.75" customHeight="1">
      <c r="A375" s="340"/>
      <c r="B375" s="340"/>
      <c r="C375" s="340"/>
      <c r="D375" s="340"/>
      <c r="E375" s="340"/>
      <c r="F375" s="340"/>
      <c r="G375" s="340"/>
      <c r="H375" s="340"/>
      <c r="I375" s="340"/>
      <c r="J375" s="340"/>
      <c r="K375" s="340"/>
      <c r="L375" s="340"/>
      <c r="M375" s="340"/>
      <c r="N375" s="340"/>
      <c r="O375" s="340"/>
      <c r="P375" s="340"/>
      <c r="Q375" s="340"/>
      <c r="R375" s="340"/>
      <c r="S375" s="340"/>
      <c r="T375" s="340"/>
      <c r="U375" s="340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0"/>
      <c r="AI375" s="340"/>
      <c r="AJ375" s="340"/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0"/>
      <c r="AX375" s="340"/>
      <c r="AY375" s="340"/>
      <c r="AZ375" s="340"/>
      <c r="BA375" s="340"/>
      <c r="BB375" s="340"/>
      <c r="BC375" s="340"/>
      <c r="BD375" s="340"/>
      <c r="BE375" s="340"/>
      <c r="BF375" s="340"/>
      <c r="BG375" s="340"/>
      <c r="BH375" s="340"/>
      <c r="BI375" s="340"/>
      <c r="BJ375" s="340"/>
      <c r="BK375" s="340"/>
      <c r="BL375" s="340"/>
      <c r="BM375" s="340"/>
      <c r="BN375" s="340"/>
      <c r="BO375" s="340"/>
      <c r="BP375" s="340"/>
      <c r="BQ375" s="340"/>
      <c r="BR375" s="340"/>
      <c r="BS375" s="340"/>
      <c r="BT375" s="340"/>
      <c r="BU375" s="340"/>
      <c r="BV375" s="340"/>
      <c r="BW375" s="340"/>
      <c r="BX375" s="340"/>
      <c r="BY375" s="340"/>
      <c r="BZ375" s="340"/>
      <c r="CA375" s="340"/>
    </row>
    <row r="376" spans="1:79" ht="15.75" customHeight="1">
      <c r="A376" s="340"/>
      <c r="B376" s="340"/>
      <c r="C376" s="340"/>
      <c r="D376" s="340"/>
      <c r="E376" s="340"/>
      <c r="F376" s="340"/>
      <c r="G376" s="340"/>
      <c r="H376" s="340"/>
      <c r="I376" s="340"/>
      <c r="J376" s="340"/>
      <c r="K376" s="340"/>
      <c r="L376" s="340"/>
      <c r="M376" s="340"/>
      <c r="N376" s="340"/>
      <c r="O376" s="340"/>
      <c r="P376" s="340"/>
      <c r="Q376" s="340"/>
      <c r="R376" s="340"/>
      <c r="S376" s="340"/>
      <c r="T376" s="340"/>
      <c r="U376" s="340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0"/>
      <c r="AI376" s="340"/>
      <c r="AJ376" s="340"/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0"/>
      <c r="AX376" s="340"/>
      <c r="AY376" s="340"/>
      <c r="AZ376" s="340"/>
      <c r="BA376" s="340"/>
      <c r="BB376" s="340"/>
      <c r="BC376" s="340"/>
      <c r="BD376" s="340"/>
      <c r="BE376" s="340"/>
      <c r="BF376" s="340"/>
      <c r="BG376" s="340"/>
      <c r="BH376" s="340"/>
      <c r="BI376" s="340"/>
      <c r="BJ376" s="340"/>
      <c r="BK376" s="340"/>
      <c r="BL376" s="340"/>
      <c r="BM376" s="340"/>
      <c r="BN376" s="340"/>
      <c r="BO376" s="340"/>
      <c r="BP376" s="340"/>
      <c r="BQ376" s="340"/>
      <c r="BR376" s="340"/>
      <c r="BS376" s="340"/>
      <c r="BT376" s="340"/>
      <c r="BU376" s="340"/>
      <c r="BV376" s="340"/>
      <c r="BW376" s="340"/>
      <c r="BX376" s="340"/>
      <c r="BY376" s="340"/>
      <c r="BZ376" s="340"/>
      <c r="CA376" s="340"/>
    </row>
    <row r="377" spans="1:79" ht="15.75" customHeight="1">
      <c r="A377" s="340"/>
      <c r="B377" s="340"/>
      <c r="C377" s="340"/>
      <c r="D377" s="340"/>
      <c r="E377" s="340"/>
      <c r="F377" s="340"/>
      <c r="G377" s="340"/>
      <c r="H377" s="340"/>
      <c r="I377" s="340"/>
      <c r="J377" s="340"/>
      <c r="K377" s="340"/>
      <c r="L377" s="340"/>
      <c r="M377" s="340"/>
      <c r="N377" s="340"/>
      <c r="O377" s="340"/>
      <c r="P377" s="340"/>
      <c r="Q377" s="340"/>
      <c r="R377" s="340"/>
      <c r="S377" s="340"/>
      <c r="T377" s="340"/>
      <c r="U377" s="340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0"/>
      <c r="AI377" s="340"/>
      <c r="AJ377" s="340"/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0"/>
      <c r="AX377" s="340"/>
      <c r="AY377" s="340"/>
      <c r="AZ377" s="340"/>
      <c r="BA377" s="340"/>
      <c r="BB377" s="340"/>
      <c r="BC377" s="340"/>
      <c r="BD377" s="340"/>
      <c r="BE377" s="340"/>
      <c r="BF377" s="340"/>
      <c r="BG377" s="340"/>
      <c r="BH377" s="340"/>
      <c r="BI377" s="340"/>
      <c r="BJ377" s="340"/>
      <c r="BK377" s="340"/>
      <c r="BL377" s="340"/>
      <c r="BM377" s="340"/>
      <c r="BN377" s="340"/>
      <c r="BO377" s="340"/>
      <c r="BP377" s="340"/>
      <c r="BQ377" s="340"/>
      <c r="BR377" s="340"/>
      <c r="BS377" s="340"/>
      <c r="BT377" s="340"/>
      <c r="BU377" s="340"/>
      <c r="BV377" s="340"/>
      <c r="BW377" s="340"/>
      <c r="BX377" s="340"/>
      <c r="BY377" s="340"/>
      <c r="BZ377" s="340"/>
      <c r="CA377" s="340"/>
    </row>
    <row r="378" spans="1:79" ht="15.75" customHeight="1">
      <c r="A378" s="340"/>
      <c r="B378" s="340"/>
      <c r="C378" s="340"/>
      <c r="D378" s="340"/>
      <c r="E378" s="340"/>
      <c r="F378" s="340"/>
      <c r="G378" s="340"/>
      <c r="H378" s="340"/>
      <c r="I378" s="340"/>
      <c r="J378" s="340"/>
      <c r="K378" s="340"/>
      <c r="L378" s="340"/>
      <c r="M378" s="340"/>
      <c r="N378" s="340"/>
      <c r="O378" s="340"/>
      <c r="P378" s="340"/>
      <c r="Q378" s="340"/>
      <c r="R378" s="340"/>
      <c r="S378" s="340"/>
      <c r="T378" s="340"/>
      <c r="U378" s="340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0"/>
      <c r="AI378" s="340"/>
      <c r="AJ378" s="340"/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0"/>
      <c r="AX378" s="340"/>
      <c r="AY378" s="340"/>
      <c r="AZ378" s="340"/>
      <c r="BA378" s="340"/>
      <c r="BB378" s="340"/>
      <c r="BC378" s="340"/>
      <c r="BD378" s="340"/>
      <c r="BE378" s="340"/>
      <c r="BF378" s="340"/>
      <c r="BG378" s="340"/>
      <c r="BH378" s="340"/>
      <c r="BI378" s="340"/>
      <c r="BJ378" s="340"/>
      <c r="BK378" s="340"/>
      <c r="BL378" s="340"/>
      <c r="BM378" s="340"/>
      <c r="BN378" s="340"/>
      <c r="BO378" s="340"/>
      <c r="BP378" s="340"/>
      <c r="BQ378" s="340"/>
      <c r="BR378" s="340"/>
      <c r="BS378" s="340"/>
      <c r="BT378" s="340"/>
      <c r="BU378" s="340"/>
      <c r="BV378" s="340"/>
      <c r="BW378" s="340"/>
      <c r="BX378" s="340"/>
      <c r="BY378" s="340"/>
      <c r="BZ378" s="340"/>
      <c r="CA378" s="340"/>
    </row>
    <row r="379" spans="1:79" ht="15.75" customHeight="1">
      <c r="A379" s="340"/>
      <c r="B379" s="340"/>
      <c r="C379" s="340"/>
      <c r="D379" s="340"/>
      <c r="E379" s="340"/>
      <c r="F379" s="340"/>
      <c r="G379" s="340"/>
      <c r="H379" s="340"/>
      <c r="I379" s="340"/>
      <c r="J379" s="340"/>
      <c r="K379" s="340"/>
      <c r="L379" s="340"/>
      <c r="M379" s="340"/>
      <c r="N379" s="340"/>
      <c r="O379" s="340"/>
      <c r="P379" s="340"/>
      <c r="Q379" s="340"/>
      <c r="R379" s="340"/>
      <c r="S379" s="340"/>
      <c r="T379" s="340"/>
      <c r="U379" s="340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0"/>
      <c r="AI379" s="340"/>
      <c r="AJ379" s="340"/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0"/>
      <c r="AX379" s="340"/>
      <c r="AY379" s="340"/>
      <c r="AZ379" s="340"/>
      <c r="BA379" s="340"/>
      <c r="BB379" s="340"/>
      <c r="BC379" s="340"/>
      <c r="BD379" s="340"/>
      <c r="BE379" s="340"/>
      <c r="BF379" s="340"/>
      <c r="BG379" s="340"/>
      <c r="BH379" s="340"/>
      <c r="BI379" s="340"/>
      <c r="BJ379" s="340"/>
      <c r="BK379" s="340"/>
      <c r="BL379" s="340"/>
      <c r="BM379" s="340"/>
      <c r="BN379" s="340"/>
      <c r="BO379" s="340"/>
      <c r="BP379" s="340"/>
      <c r="BQ379" s="340"/>
      <c r="BR379" s="340"/>
      <c r="BS379" s="340"/>
      <c r="BT379" s="340"/>
      <c r="BU379" s="340"/>
      <c r="BV379" s="340"/>
      <c r="BW379" s="340"/>
      <c r="BX379" s="340"/>
      <c r="BY379" s="340"/>
      <c r="BZ379" s="340"/>
      <c r="CA379" s="340"/>
    </row>
    <row r="380" spans="1:79" ht="15.75" customHeight="1">
      <c r="A380" s="340"/>
      <c r="B380" s="340"/>
      <c r="C380" s="340"/>
      <c r="D380" s="340"/>
      <c r="E380" s="340"/>
      <c r="F380" s="340"/>
      <c r="G380" s="340"/>
      <c r="H380" s="340"/>
      <c r="I380" s="340"/>
      <c r="J380" s="340"/>
      <c r="K380" s="340"/>
      <c r="L380" s="340"/>
      <c r="M380" s="340"/>
      <c r="N380" s="340"/>
      <c r="O380" s="340"/>
      <c r="P380" s="340"/>
      <c r="Q380" s="340"/>
      <c r="R380" s="340"/>
      <c r="S380" s="340"/>
      <c r="T380" s="340"/>
      <c r="U380" s="340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0"/>
      <c r="AI380" s="340"/>
      <c r="AJ380" s="340"/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0"/>
      <c r="AX380" s="340"/>
      <c r="AY380" s="340"/>
      <c r="AZ380" s="340"/>
      <c r="BA380" s="340"/>
      <c r="BB380" s="340"/>
      <c r="BC380" s="340"/>
      <c r="BD380" s="340"/>
      <c r="BE380" s="340"/>
      <c r="BF380" s="340"/>
      <c r="BG380" s="340"/>
      <c r="BH380" s="340"/>
      <c r="BI380" s="340"/>
      <c r="BJ380" s="340"/>
      <c r="BK380" s="340"/>
      <c r="BL380" s="340"/>
      <c r="BM380" s="340"/>
      <c r="BN380" s="340"/>
      <c r="BO380" s="340"/>
      <c r="BP380" s="340"/>
      <c r="BQ380" s="340"/>
      <c r="BR380" s="340"/>
      <c r="BS380" s="340"/>
      <c r="BT380" s="340"/>
      <c r="BU380" s="340"/>
      <c r="BV380" s="340"/>
      <c r="BW380" s="340"/>
      <c r="BX380" s="340"/>
      <c r="BY380" s="340"/>
      <c r="BZ380" s="340"/>
      <c r="CA380" s="340"/>
    </row>
    <row r="381" spans="1:79" ht="15.75" customHeight="1">
      <c r="A381" s="340"/>
      <c r="B381" s="340"/>
      <c r="C381" s="340"/>
      <c r="D381" s="340"/>
      <c r="E381" s="340"/>
      <c r="F381" s="340"/>
      <c r="G381" s="340"/>
      <c r="H381" s="340"/>
      <c r="I381" s="340"/>
      <c r="J381" s="340"/>
      <c r="K381" s="340"/>
      <c r="L381" s="340"/>
      <c r="M381" s="340"/>
      <c r="N381" s="340"/>
      <c r="O381" s="340"/>
      <c r="P381" s="340"/>
      <c r="Q381" s="340"/>
      <c r="R381" s="340"/>
      <c r="S381" s="340"/>
      <c r="T381" s="340"/>
      <c r="U381" s="340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0"/>
      <c r="AI381" s="340"/>
      <c r="AJ381" s="340"/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0"/>
      <c r="AX381" s="340"/>
      <c r="AY381" s="340"/>
      <c r="AZ381" s="340"/>
      <c r="BA381" s="340"/>
      <c r="BB381" s="340"/>
      <c r="BC381" s="340"/>
      <c r="BD381" s="340"/>
      <c r="BE381" s="340"/>
      <c r="BF381" s="340"/>
      <c r="BG381" s="340"/>
      <c r="BH381" s="340"/>
      <c r="BI381" s="340"/>
      <c r="BJ381" s="340"/>
      <c r="BK381" s="340"/>
      <c r="BL381" s="340"/>
      <c r="BM381" s="340"/>
      <c r="BN381" s="340"/>
      <c r="BO381" s="340"/>
      <c r="BP381" s="340"/>
      <c r="BQ381" s="340"/>
      <c r="BR381" s="340"/>
      <c r="BS381" s="340"/>
      <c r="BT381" s="340"/>
      <c r="BU381" s="340"/>
      <c r="BV381" s="340"/>
      <c r="BW381" s="340"/>
      <c r="BX381" s="340"/>
      <c r="BY381" s="340"/>
      <c r="BZ381" s="340"/>
      <c r="CA381" s="340"/>
    </row>
    <row r="382" spans="1:79" ht="15.75" customHeight="1">
      <c r="A382" s="340"/>
      <c r="B382" s="340"/>
      <c r="C382" s="340"/>
      <c r="D382" s="340"/>
      <c r="E382" s="340"/>
      <c r="F382" s="340"/>
      <c r="G382" s="340"/>
      <c r="H382" s="340"/>
      <c r="I382" s="340"/>
      <c r="J382" s="340"/>
      <c r="K382" s="340"/>
      <c r="L382" s="340"/>
      <c r="M382" s="340"/>
      <c r="N382" s="340"/>
      <c r="O382" s="340"/>
      <c r="P382" s="340"/>
      <c r="Q382" s="340"/>
      <c r="R382" s="340"/>
      <c r="S382" s="340"/>
      <c r="T382" s="340"/>
      <c r="U382" s="340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0"/>
      <c r="AI382" s="340"/>
      <c r="AJ382" s="340"/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0"/>
      <c r="AX382" s="340"/>
      <c r="AY382" s="340"/>
      <c r="AZ382" s="340"/>
      <c r="BA382" s="340"/>
      <c r="BB382" s="340"/>
      <c r="BC382" s="340"/>
      <c r="BD382" s="340"/>
      <c r="BE382" s="340"/>
      <c r="BF382" s="340"/>
      <c r="BG382" s="340"/>
      <c r="BH382" s="340"/>
      <c r="BI382" s="340"/>
      <c r="BJ382" s="340"/>
      <c r="BK382" s="340"/>
      <c r="BL382" s="340"/>
      <c r="BM382" s="340"/>
      <c r="BN382" s="340"/>
      <c r="BO382" s="340"/>
      <c r="BP382" s="340"/>
      <c r="BQ382" s="340"/>
      <c r="BR382" s="340"/>
      <c r="BS382" s="340"/>
      <c r="BT382" s="340"/>
      <c r="BU382" s="340"/>
      <c r="BV382" s="340"/>
      <c r="BW382" s="340"/>
      <c r="BX382" s="340"/>
      <c r="BY382" s="340"/>
      <c r="BZ382" s="340"/>
      <c r="CA382" s="340"/>
    </row>
    <row r="383" spans="1:79" ht="15.75" customHeight="1">
      <c r="A383" s="340"/>
      <c r="B383" s="340"/>
      <c r="C383" s="340"/>
      <c r="D383" s="340"/>
      <c r="E383" s="340"/>
      <c r="F383" s="340"/>
      <c r="G383" s="340"/>
      <c r="H383" s="340"/>
      <c r="I383" s="340"/>
      <c r="J383" s="340"/>
      <c r="K383" s="340"/>
      <c r="L383" s="340"/>
      <c r="M383" s="340"/>
      <c r="N383" s="340"/>
      <c r="O383" s="340"/>
      <c r="P383" s="340"/>
      <c r="Q383" s="340"/>
      <c r="R383" s="340"/>
      <c r="S383" s="340"/>
      <c r="T383" s="340"/>
      <c r="U383" s="340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0"/>
      <c r="AI383" s="340"/>
      <c r="AJ383" s="340"/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0"/>
      <c r="AX383" s="340"/>
      <c r="AY383" s="340"/>
      <c r="AZ383" s="340"/>
      <c r="BA383" s="340"/>
      <c r="BB383" s="340"/>
      <c r="BC383" s="340"/>
      <c r="BD383" s="340"/>
      <c r="BE383" s="340"/>
      <c r="BF383" s="340"/>
      <c r="BG383" s="340"/>
      <c r="BH383" s="340"/>
      <c r="BI383" s="340"/>
      <c r="BJ383" s="340"/>
      <c r="BK383" s="340"/>
      <c r="BL383" s="340"/>
      <c r="BM383" s="340"/>
      <c r="BN383" s="340"/>
      <c r="BO383" s="340"/>
      <c r="BP383" s="340"/>
      <c r="BQ383" s="340"/>
      <c r="BR383" s="340"/>
      <c r="BS383" s="340"/>
      <c r="BT383" s="340"/>
      <c r="BU383" s="340"/>
      <c r="BV383" s="340"/>
      <c r="BW383" s="340"/>
      <c r="BX383" s="340"/>
      <c r="BY383" s="340"/>
      <c r="BZ383" s="340"/>
      <c r="CA383" s="340"/>
    </row>
    <row r="384" spans="1:79" ht="15.75" customHeight="1">
      <c r="A384" s="340"/>
      <c r="B384" s="340"/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0"/>
      <c r="AI384" s="340"/>
      <c r="AJ384" s="340"/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0"/>
      <c r="AX384" s="340"/>
      <c r="AY384" s="340"/>
      <c r="AZ384" s="340"/>
      <c r="BA384" s="340"/>
      <c r="BB384" s="340"/>
      <c r="BC384" s="340"/>
      <c r="BD384" s="340"/>
      <c r="BE384" s="340"/>
      <c r="BF384" s="340"/>
      <c r="BG384" s="340"/>
      <c r="BH384" s="340"/>
      <c r="BI384" s="340"/>
      <c r="BJ384" s="340"/>
      <c r="BK384" s="340"/>
      <c r="BL384" s="340"/>
      <c r="BM384" s="340"/>
      <c r="BN384" s="340"/>
      <c r="BO384" s="340"/>
      <c r="BP384" s="340"/>
      <c r="BQ384" s="340"/>
      <c r="BR384" s="340"/>
      <c r="BS384" s="340"/>
      <c r="BT384" s="340"/>
      <c r="BU384" s="340"/>
      <c r="BV384" s="340"/>
      <c r="BW384" s="340"/>
      <c r="BX384" s="340"/>
      <c r="BY384" s="340"/>
      <c r="BZ384" s="340"/>
      <c r="CA384" s="340"/>
    </row>
    <row r="385" spans="1:79" ht="15.75" customHeight="1">
      <c r="A385" s="340"/>
      <c r="B385" s="340"/>
      <c r="C385" s="340"/>
      <c r="D385" s="340"/>
      <c r="E385" s="340"/>
      <c r="F385" s="340"/>
      <c r="G385" s="340"/>
      <c r="H385" s="340"/>
      <c r="I385" s="340"/>
      <c r="J385" s="340"/>
      <c r="K385" s="340"/>
      <c r="L385" s="340"/>
      <c r="M385" s="340"/>
      <c r="N385" s="340"/>
      <c r="O385" s="340"/>
      <c r="P385" s="340"/>
      <c r="Q385" s="340"/>
      <c r="R385" s="340"/>
      <c r="S385" s="340"/>
      <c r="T385" s="340"/>
      <c r="U385" s="340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0"/>
      <c r="AI385" s="340"/>
      <c r="AJ385" s="340"/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0"/>
      <c r="AX385" s="340"/>
      <c r="AY385" s="340"/>
      <c r="AZ385" s="340"/>
      <c r="BA385" s="340"/>
      <c r="BB385" s="340"/>
      <c r="BC385" s="340"/>
      <c r="BD385" s="340"/>
      <c r="BE385" s="340"/>
      <c r="BF385" s="340"/>
      <c r="BG385" s="340"/>
      <c r="BH385" s="340"/>
      <c r="BI385" s="340"/>
      <c r="BJ385" s="340"/>
      <c r="BK385" s="340"/>
      <c r="BL385" s="340"/>
      <c r="BM385" s="340"/>
      <c r="BN385" s="340"/>
      <c r="BO385" s="340"/>
      <c r="BP385" s="340"/>
      <c r="BQ385" s="340"/>
      <c r="BR385" s="340"/>
      <c r="BS385" s="340"/>
      <c r="BT385" s="340"/>
      <c r="BU385" s="340"/>
      <c r="BV385" s="340"/>
      <c r="BW385" s="340"/>
      <c r="BX385" s="340"/>
      <c r="BY385" s="340"/>
      <c r="BZ385" s="340"/>
      <c r="CA385" s="340"/>
    </row>
    <row r="386" spans="1:79" ht="15.75" customHeight="1">
      <c r="A386" s="340"/>
      <c r="B386" s="340"/>
      <c r="C386" s="340"/>
      <c r="D386" s="340"/>
      <c r="E386" s="340"/>
      <c r="F386" s="340"/>
      <c r="G386" s="340"/>
      <c r="H386" s="340"/>
      <c r="I386" s="340"/>
      <c r="J386" s="340"/>
      <c r="K386" s="340"/>
      <c r="L386" s="340"/>
      <c r="M386" s="340"/>
      <c r="N386" s="340"/>
      <c r="O386" s="340"/>
      <c r="P386" s="340"/>
      <c r="Q386" s="340"/>
      <c r="R386" s="340"/>
      <c r="S386" s="340"/>
      <c r="T386" s="340"/>
      <c r="U386" s="340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0"/>
      <c r="AI386" s="340"/>
      <c r="AJ386" s="340"/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0"/>
      <c r="AX386" s="340"/>
      <c r="AY386" s="340"/>
      <c r="AZ386" s="340"/>
      <c r="BA386" s="340"/>
      <c r="BB386" s="340"/>
      <c r="BC386" s="340"/>
      <c r="BD386" s="340"/>
      <c r="BE386" s="340"/>
      <c r="BF386" s="340"/>
      <c r="BG386" s="340"/>
      <c r="BH386" s="340"/>
      <c r="BI386" s="340"/>
      <c r="BJ386" s="340"/>
      <c r="BK386" s="340"/>
      <c r="BL386" s="340"/>
      <c r="BM386" s="340"/>
      <c r="BN386" s="340"/>
      <c r="BO386" s="340"/>
      <c r="BP386" s="340"/>
      <c r="BQ386" s="340"/>
      <c r="BR386" s="340"/>
      <c r="BS386" s="340"/>
      <c r="BT386" s="340"/>
      <c r="BU386" s="340"/>
      <c r="BV386" s="340"/>
      <c r="BW386" s="340"/>
      <c r="BX386" s="340"/>
      <c r="BY386" s="340"/>
      <c r="BZ386" s="340"/>
      <c r="CA386" s="340"/>
    </row>
    <row r="387" spans="1:79" ht="15.75" customHeight="1">
      <c r="A387" s="340"/>
      <c r="B387" s="340"/>
      <c r="C387" s="340"/>
      <c r="D387" s="340"/>
      <c r="E387" s="340"/>
      <c r="F387" s="340"/>
      <c r="G387" s="340"/>
      <c r="H387" s="340"/>
      <c r="I387" s="340"/>
      <c r="J387" s="340"/>
      <c r="K387" s="340"/>
      <c r="L387" s="340"/>
      <c r="M387" s="340"/>
      <c r="N387" s="340"/>
      <c r="O387" s="340"/>
      <c r="P387" s="340"/>
      <c r="Q387" s="340"/>
      <c r="R387" s="340"/>
      <c r="S387" s="340"/>
      <c r="T387" s="340"/>
      <c r="U387" s="340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0"/>
      <c r="AI387" s="340"/>
      <c r="AJ387" s="340"/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0"/>
      <c r="AX387" s="340"/>
      <c r="AY387" s="340"/>
      <c r="AZ387" s="340"/>
      <c r="BA387" s="340"/>
      <c r="BB387" s="340"/>
      <c r="BC387" s="340"/>
      <c r="BD387" s="340"/>
      <c r="BE387" s="340"/>
      <c r="BF387" s="340"/>
      <c r="BG387" s="340"/>
      <c r="BH387" s="340"/>
      <c r="BI387" s="340"/>
      <c r="BJ387" s="340"/>
      <c r="BK387" s="340"/>
      <c r="BL387" s="340"/>
      <c r="BM387" s="340"/>
      <c r="BN387" s="340"/>
      <c r="BO387" s="340"/>
      <c r="BP387" s="340"/>
      <c r="BQ387" s="340"/>
      <c r="BR387" s="340"/>
      <c r="BS387" s="340"/>
      <c r="BT387" s="340"/>
      <c r="BU387" s="340"/>
      <c r="BV387" s="340"/>
      <c r="BW387" s="340"/>
      <c r="BX387" s="340"/>
      <c r="BY387" s="340"/>
      <c r="BZ387" s="340"/>
      <c r="CA387" s="340"/>
    </row>
    <row r="388" spans="1:79" ht="15.75" customHeight="1">
      <c r="A388" s="340"/>
      <c r="B388" s="340"/>
      <c r="C388" s="340"/>
      <c r="D388" s="340"/>
      <c r="E388" s="340"/>
      <c r="F388" s="340"/>
      <c r="G388" s="340"/>
      <c r="H388" s="340"/>
      <c r="I388" s="340"/>
      <c r="J388" s="340"/>
      <c r="K388" s="340"/>
      <c r="L388" s="340"/>
      <c r="M388" s="340"/>
      <c r="N388" s="340"/>
      <c r="O388" s="340"/>
      <c r="P388" s="340"/>
      <c r="Q388" s="340"/>
      <c r="R388" s="340"/>
      <c r="S388" s="340"/>
      <c r="T388" s="340"/>
      <c r="U388" s="340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0"/>
      <c r="AI388" s="340"/>
      <c r="AJ388" s="340"/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0"/>
      <c r="AX388" s="340"/>
      <c r="AY388" s="340"/>
      <c r="AZ388" s="340"/>
      <c r="BA388" s="340"/>
      <c r="BB388" s="340"/>
      <c r="BC388" s="340"/>
      <c r="BD388" s="340"/>
      <c r="BE388" s="340"/>
      <c r="BF388" s="340"/>
      <c r="BG388" s="340"/>
      <c r="BH388" s="340"/>
      <c r="BI388" s="340"/>
      <c r="BJ388" s="340"/>
      <c r="BK388" s="340"/>
      <c r="BL388" s="340"/>
      <c r="BM388" s="340"/>
      <c r="BN388" s="340"/>
      <c r="BO388" s="340"/>
      <c r="BP388" s="340"/>
      <c r="BQ388" s="340"/>
      <c r="BR388" s="340"/>
      <c r="BS388" s="340"/>
      <c r="BT388" s="340"/>
      <c r="BU388" s="340"/>
      <c r="BV388" s="340"/>
      <c r="BW388" s="340"/>
      <c r="BX388" s="340"/>
      <c r="BY388" s="340"/>
      <c r="BZ388" s="340"/>
      <c r="CA388" s="340"/>
    </row>
    <row r="389" spans="1:79" ht="15.75" customHeight="1">
      <c r="A389" s="340"/>
      <c r="B389" s="340"/>
      <c r="C389" s="340"/>
      <c r="D389" s="340"/>
      <c r="E389" s="340"/>
      <c r="F389" s="340"/>
      <c r="G389" s="340"/>
      <c r="H389" s="340"/>
      <c r="I389" s="340"/>
      <c r="J389" s="340"/>
      <c r="K389" s="340"/>
      <c r="L389" s="340"/>
      <c r="M389" s="340"/>
      <c r="N389" s="340"/>
      <c r="O389" s="340"/>
      <c r="P389" s="340"/>
      <c r="Q389" s="340"/>
      <c r="R389" s="340"/>
      <c r="S389" s="340"/>
      <c r="T389" s="340"/>
      <c r="U389" s="340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0"/>
      <c r="AI389" s="340"/>
      <c r="AJ389" s="340"/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0"/>
      <c r="AX389" s="340"/>
      <c r="AY389" s="340"/>
      <c r="AZ389" s="340"/>
      <c r="BA389" s="340"/>
      <c r="BB389" s="340"/>
      <c r="BC389" s="340"/>
      <c r="BD389" s="340"/>
      <c r="BE389" s="340"/>
      <c r="BF389" s="340"/>
      <c r="BG389" s="340"/>
      <c r="BH389" s="340"/>
      <c r="BI389" s="340"/>
      <c r="BJ389" s="340"/>
      <c r="BK389" s="340"/>
      <c r="BL389" s="340"/>
      <c r="BM389" s="340"/>
      <c r="BN389" s="340"/>
      <c r="BO389" s="340"/>
      <c r="BP389" s="340"/>
      <c r="BQ389" s="340"/>
      <c r="BR389" s="340"/>
      <c r="BS389" s="340"/>
      <c r="BT389" s="340"/>
      <c r="BU389" s="340"/>
      <c r="BV389" s="340"/>
      <c r="BW389" s="340"/>
      <c r="BX389" s="340"/>
      <c r="BY389" s="340"/>
      <c r="BZ389" s="340"/>
      <c r="CA389" s="340"/>
    </row>
    <row r="390" spans="1:79" ht="15.75" customHeight="1">
      <c r="A390" s="340"/>
      <c r="B390" s="340"/>
      <c r="C390" s="340"/>
      <c r="D390" s="340"/>
      <c r="E390" s="340"/>
      <c r="F390" s="340"/>
      <c r="G390" s="340"/>
      <c r="H390" s="340"/>
      <c r="I390" s="340"/>
      <c r="J390" s="340"/>
      <c r="K390" s="340"/>
      <c r="L390" s="340"/>
      <c r="M390" s="340"/>
      <c r="N390" s="340"/>
      <c r="O390" s="340"/>
      <c r="P390" s="340"/>
      <c r="Q390" s="340"/>
      <c r="R390" s="340"/>
      <c r="S390" s="340"/>
      <c r="T390" s="340"/>
      <c r="U390" s="340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0"/>
      <c r="AI390" s="340"/>
      <c r="AJ390" s="340"/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0"/>
      <c r="AX390" s="340"/>
      <c r="AY390" s="340"/>
      <c r="AZ390" s="340"/>
      <c r="BA390" s="340"/>
      <c r="BB390" s="340"/>
      <c r="BC390" s="340"/>
      <c r="BD390" s="340"/>
      <c r="BE390" s="340"/>
      <c r="BF390" s="340"/>
      <c r="BG390" s="340"/>
      <c r="BH390" s="340"/>
      <c r="BI390" s="340"/>
      <c r="BJ390" s="340"/>
      <c r="BK390" s="340"/>
      <c r="BL390" s="340"/>
      <c r="BM390" s="340"/>
      <c r="BN390" s="340"/>
      <c r="BO390" s="340"/>
      <c r="BP390" s="340"/>
      <c r="BQ390" s="340"/>
      <c r="BR390" s="340"/>
      <c r="BS390" s="340"/>
      <c r="BT390" s="340"/>
      <c r="BU390" s="340"/>
      <c r="BV390" s="340"/>
      <c r="BW390" s="340"/>
      <c r="BX390" s="340"/>
      <c r="BY390" s="340"/>
      <c r="BZ390" s="340"/>
      <c r="CA390" s="340"/>
    </row>
    <row r="391" spans="1:79" ht="15.75" customHeight="1">
      <c r="A391" s="340"/>
      <c r="B391" s="340"/>
      <c r="C391" s="340"/>
      <c r="D391" s="340"/>
      <c r="E391" s="340"/>
      <c r="F391" s="340"/>
      <c r="G391" s="340"/>
      <c r="H391" s="340"/>
      <c r="I391" s="340"/>
      <c r="J391" s="340"/>
      <c r="K391" s="340"/>
      <c r="L391" s="340"/>
      <c r="M391" s="340"/>
      <c r="N391" s="340"/>
      <c r="O391" s="340"/>
      <c r="P391" s="340"/>
      <c r="Q391" s="340"/>
      <c r="R391" s="340"/>
      <c r="S391" s="340"/>
      <c r="T391" s="340"/>
      <c r="U391" s="340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0"/>
      <c r="AI391" s="340"/>
      <c r="AJ391" s="340"/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0"/>
      <c r="AX391" s="340"/>
      <c r="AY391" s="340"/>
      <c r="AZ391" s="340"/>
      <c r="BA391" s="340"/>
      <c r="BB391" s="340"/>
      <c r="BC391" s="340"/>
      <c r="BD391" s="340"/>
      <c r="BE391" s="340"/>
      <c r="BF391" s="340"/>
      <c r="BG391" s="340"/>
      <c r="BH391" s="340"/>
      <c r="BI391" s="340"/>
      <c r="BJ391" s="340"/>
      <c r="BK391" s="340"/>
      <c r="BL391" s="340"/>
      <c r="BM391" s="340"/>
      <c r="BN391" s="340"/>
      <c r="BO391" s="340"/>
      <c r="BP391" s="340"/>
      <c r="BQ391" s="340"/>
      <c r="BR391" s="340"/>
      <c r="BS391" s="340"/>
      <c r="BT391" s="340"/>
      <c r="BU391" s="340"/>
      <c r="BV391" s="340"/>
      <c r="BW391" s="340"/>
      <c r="BX391" s="340"/>
      <c r="BY391" s="340"/>
      <c r="BZ391" s="340"/>
      <c r="CA391" s="340"/>
    </row>
    <row r="392" spans="1:79" ht="15.75" customHeight="1">
      <c r="A392" s="340"/>
      <c r="B392" s="340"/>
      <c r="C392" s="340"/>
      <c r="D392" s="340"/>
      <c r="E392" s="340"/>
      <c r="F392" s="340"/>
      <c r="G392" s="340"/>
      <c r="H392" s="340"/>
      <c r="I392" s="340"/>
      <c r="J392" s="340"/>
      <c r="K392" s="340"/>
      <c r="L392" s="340"/>
      <c r="M392" s="340"/>
      <c r="N392" s="340"/>
      <c r="O392" s="340"/>
      <c r="P392" s="340"/>
      <c r="Q392" s="340"/>
      <c r="R392" s="340"/>
      <c r="S392" s="340"/>
      <c r="T392" s="340"/>
      <c r="U392" s="340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0"/>
      <c r="AI392" s="340"/>
      <c r="AJ392" s="340"/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0"/>
      <c r="AX392" s="340"/>
      <c r="AY392" s="340"/>
      <c r="AZ392" s="340"/>
      <c r="BA392" s="340"/>
      <c r="BB392" s="340"/>
      <c r="BC392" s="340"/>
      <c r="BD392" s="340"/>
      <c r="BE392" s="340"/>
      <c r="BF392" s="340"/>
      <c r="BG392" s="340"/>
      <c r="BH392" s="340"/>
      <c r="BI392" s="340"/>
      <c r="BJ392" s="340"/>
      <c r="BK392" s="340"/>
      <c r="BL392" s="340"/>
      <c r="BM392" s="340"/>
      <c r="BN392" s="340"/>
      <c r="BO392" s="340"/>
      <c r="BP392" s="340"/>
      <c r="BQ392" s="340"/>
      <c r="BR392" s="340"/>
      <c r="BS392" s="340"/>
      <c r="BT392" s="340"/>
      <c r="BU392" s="340"/>
      <c r="BV392" s="340"/>
      <c r="BW392" s="340"/>
      <c r="BX392" s="340"/>
      <c r="BY392" s="340"/>
      <c r="BZ392" s="340"/>
      <c r="CA392" s="340"/>
    </row>
    <row r="393" spans="1:79" ht="15.75" customHeight="1">
      <c r="A393" s="340"/>
      <c r="B393" s="340"/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0"/>
      <c r="AI393" s="340"/>
      <c r="AJ393" s="340"/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0"/>
      <c r="AX393" s="340"/>
      <c r="AY393" s="340"/>
      <c r="AZ393" s="340"/>
      <c r="BA393" s="340"/>
      <c r="BB393" s="340"/>
      <c r="BC393" s="340"/>
      <c r="BD393" s="340"/>
      <c r="BE393" s="340"/>
      <c r="BF393" s="340"/>
      <c r="BG393" s="340"/>
      <c r="BH393" s="340"/>
      <c r="BI393" s="340"/>
      <c r="BJ393" s="340"/>
      <c r="BK393" s="340"/>
      <c r="BL393" s="340"/>
      <c r="BM393" s="340"/>
      <c r="BN393" s="340"/>
      <c r="BO393" s="340"/>
      <c r="BP393" s="340"/>
      <c r="BQ393" s="340"/>
      <c r="BR393" s="340"/>
      <c r="BS393" s="340"/>
      <c r="BT393" s="340"/>
      <c r="BU393" s="340"/>
      <c r="BV393" s="340"/>
      <c r="BW393" s="340"/>
      <c r="BX393" s="340"/>
      <c r="BY393" s="340"/>
      <c r="BZ393" s="340"/>
      <c r="CA393" s="340"/>
    </row>
    <row r="394" spans="1:79" ht="15.75" customHeight="1">
      <c r="A394" s="340"/>
      <c r="B394" s="340"/>
      <c r="C394" s="340"/>
      <c r="D394" s="340"/>
      <c r="E394" s="340"/>
      <c r="F394" s="340"/>
      <c r="G394" s="340"/>
      <c r="H394" s="340"/>
      <c r="I394" s="340"/>
      <c r="J394" s="340"/>
      <c r="K394" s="340"/>
      <c r="L394" s="340"/>
      <c r="M394" s="340"/>
      <c r="N394" s="340"/>
      <c r="O394" s="340"/>
      <c r="P394" s="340"/>
      <c r="Q394" s="340"/>
      <c r="R394" s="340"/>
      <c r="S394" s="340"/>
      <c r="T394" s="340"/>
      <c r="U394" s="340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0"/>
      <c r="AI394" s="340"/>
      <c r="AJ394" s="340"/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0"/>
      <c r="AX394" s="340"/>
      <c r="AY394" s="340"/>
      <c r="AZ394" s="340"/>
      <c r="BA394" s="340"/>
      <c r="BB394" s="340"/>
      <c r="BC394" s="340"/>
      <c r="BD394" s="340"/>
      <c r="BE394" s="340"/>
      <c r="BF394" s="340"/>
      <c r="BG394" s="340"/>
      <c r="BH394" s="340"/>
      <c r="BI394" s="340"/>
      <c r="BJ394" s="340"/>
      <c r="BK394" s="340"/>
      <c r="BL394" s="340"/>
      <c r="BM394" s="340"/>
      <c r="BN394" s="340"/>
      <c r="BO394" s="340"/>
      <c r="BP394" s="340"/>
      <c r="BQ394" s="340"/>
      <c r="BR394" s="340"/>
      <c r="BS394" s="340"/>
      <c r="BT394" s="340"/>
      <c r="BU394" s="340"/>
      <c r="BV394" s="340"/>
      <c r="BW394" s="340"/>
      <c r="BX394" s="340"/>
      <c r="BY394" s="340"/>
      <c r="BZ394" s="340"/>
      <c r="CA394" s="340"/>
    </row>
    <row r="395" spans="1:79" ht="15.75" customHeight="1">
      <c r="A395" s="340"/>
      <c r="B395" s="340"/>
      <c r="C395" s="340"/>
      <c r="D395" s="340"/>
      <c r="E395" s="340"/>
      <c r="F395" s="340"/>
      <c r="G395" s="340"/>
      <c r="H395" s="340"/>
      <c r="I395" s="340"/>
      <c r="J395" s="340"/>
      <c r="K395" s="340"/>
      <c r="L395" s="340"/>
      <c r="M395" s="340"/>
      <c r="N395" s="340"/>
      <c r="O395" s="340"/>
      <c r="P395" s="340"/>
      <c r="Q395" s="340"/>
      <c r="R395" s="340"/>
      <c r="S395" s="340"/>
      <c r="T395" s="340"/>
      <c r="U395" s="340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0"/>
      <c r="AI395" s="340"/>
      <c r="AJ395" s="340"/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0"/>
      <c r="AX395" s="340"/>
      <c r="AY395" s="340"/>
      <c r="AZ395" s="340"/>
      <c r="BA395" s="340"/>
      <c r="BB395" s="340"/>
      <c r="BC395" s="340"/>
      <c r="BD395" s="340"/>
      <c r="BE395" s="340"/>
      <c r="BF395" s="340"/>
      <c r="BG395" s="340"/>
      <c r="BH395" s="340"/>
      <c r="BI395" s="340"/>
      <c r="BJ395" s="340"/>
      <c r="BK395" s="340"/>
      <c r="BL395" s="340"/>
      <c r="BM395" s="340"/>
      <c r="BN395" s="340"/>
      <c r="BO395" s="340"/>
      <c r="BP395" s="340"/>
      <c r="BQ395" s="340"/>
      <c r="BR395" s="340"/>
      <c r="BS395" s="340"/>
      <c r="BT395" s="340"/>
      <c r="BU395" s="340"/>
      <c r="BV395" s="340"/>
      <c r="BW395" s="340"/>
      <c r="BX395" s="340"/>
      <c r="BY395" s="340"/>
      <c r="BZ395" s="340"/>
      <c r="CA395" s="340"/>
    </row>
    <row r="396" spans="1:79" ht="15.75" customHeight="1">
      <c r="A396" s="340"/>
      <c r="B396" s="340"/>
      <c r="C396" s="340"/>
      <c r="D396" s="340"/>
      <c r="E396" s="340"/>
      <c r="F396" s="340"/>
      <c r="G396" s="340"/>
      <c r="H396" s="340"/>
      <c r="I396" s="340"/>
      <c r="J396" s="340"/>
      <c r="K396" s="340"/>
      <c r="L396" s="340"/>
      <c r="M396" s="340"/>
      <c r="N396" s="340"/>
      <c r="O396" s="340"/>
      <c r="P396" s="340"/>
      <c r="Q396" s="340"/>
      <c r="R396" s="340"/>
      <c r="S396" s="340"/>
      <c r="T396" s="340"/>
      <c r="U396" s="340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0"/>
      <c r="AI396" s="340"/>
      <c r="AJ396" s="340"/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0"/>
      <c r="AX396" s="340"/>
      <c r="AY396" s="340"/>
      <c r="AZ396" s="340"/>
      <c r="BA396" s="340"/>
      <c r="BB396" s="340"/>
      <c r="BC396" s="340"/>
      <c r="BD396" s="340"/>
      <c r="BE396" s="340"/>
      <c r="BF396" s="340"/>
      <c r="BG396" s="340"/>
      <c r="BH396" s="340"/>
      <c r="BI396" s="340"/>
      <c r="BJ396" s="340"/>
      <c r="BK396" s="340"/>
      <c r="BL396" s="340"/>
      <c r="BM396" s="340"/>
      <c r="BN396" s="340"/>
      <c r="BO396" s="340"/>
      <c r="BP396" s="340"/>
      <c r="BQ396" s="340"/>
      <c r="BR396" s="340"/>
      <c r="BS396" s="340"/>
      <c r="BT396" s="340"/>
      <c r="BU396" s="340"/>
      <c r="BV396" s="340"/>
      <c r="BW396" s="340"/>
      <c r="BX396" s="340"/>
      <c r="BY396" s="340"/>
      <c r="BZ396" s="340"/>
      <c r="CA396" s="340"/>
    </row>
    <row r="397" spans="1:79" ht="15.75" customHeight="1">
      <c r="A397" s="340"/>
      <c r="B397" s="340"/>
      <c r="C397" s="340"/>
      <c r="D397" s="340"/>
      <c r="E397" s="340"/>
      <c r="F397" s="340"/>
      <c r="G397" s="340"/>
      <c r="H397" s="340"/>
      <c r="I397" s="340"/>
      <c r="J397" s="340"/>
      <c r="K397" s="340"/>
      <c r="L397" s="340"/>
      <c r="M397" s="340"/>
      <c r="N397" s="340"/>
      <c r="O397" s="340"/>
      <c r="P397" s="340"/>
      <c r="Q397" s="340"/>
      <c r="R397" s="340"/>
      <c r="S397" s="340"/>
      <c r="T397" s="340"/>
      <c r="U397" s="340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0"/>
      <c r="AI397" s="340"/>
      <c r="AJ397" s="340"/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0"/>
      <c r="AX397" s="340"/>
      <c r="AY397" s="340"/>
      <c r="AZ397" s="340"/>
      <c r="BA397" s="340"/>
      <c r="BB397" s="340"/>
      <c r="BC397" s="340"/>
      <c r="BD397" s="340"/>
      <c r="BE397" s="340"/>
      <c r="BF397" s="340"/>
      <c r="BG397" s="340"/>
      <c r="BH397" s="340"/>
      <c r="BI397" s="340"/>
      <c r="BJ397" s="340"/>
      <c r="BK397" s="340"/>
      <c r="BL397" s="340"/>
      <c r="BM397" s="340"/>
      <c r="BN397" s="340"/>
      <c r="BO397" s="340"/>
      <c r="BP397" s="340"/>
      <c r="BQ397" s="340"/>
      <c r="BR397" s="340"/>
      <c r="BS397" s="340"/>
      <c r="BT397" s="340"/>
      <c r="BU397" s="340"/>
      <c r="BV397" s="340"/>
      <c r="BW397" s="340"/>
      <c r="BX397" s="340"/>
      <c r="BY397" s="340"/>
      <c r="BZ397" s="340"/>
      <c r="CA397" s="340"/>
    </row>
    <row r="398" spans="1:79" ht="15.75" customHeight="1">
      <c r="A398" s="340"/>
      <c r="B398" s="340"/>
      <c r="C398" s="340"/>
      <c r="D398" s="340"/>
      <c r="E398" s="340"/>
      <c r="F398" s="340"/>
      <c r="G398" s="340"/>
      <c r="H398" s="340"/>
      <c r="I398" s="340"/>
      <c r="J398" s="340"/>
      <c r="K398" s="340"/>
      <c r="L398" s="340"/>
      <c r="M398" s="340"/>
      <c r="N398" s="340"/>
      <c r="O398" s="340"/>
      <c r="P398" s="340"/>
      <c r="Q398" s="340"/>
      <c r="R398" s="340"/>
      <c r="S398" s="340"/>
      <c r="T398" s="340"/>
      <c r="U398" s="340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0"/>
      <c r="AI398" s="340"/>
      <c r="AJ398" s="340"/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0"/>
      <c r="AX398" s="340"/>
      <c r="AY398" s="340"/>
      <c r="AZ398" s="340"/>
      <c r="BA398" s="340"/>
      <c r="BB398" s="340"/>
      <c r="BC398" s="340"/>
      <c r="BD398" s="340"/>
      <c r="BE398" s="340"/>
      <c r="BF398" s="340"/>
      <c r="BG398" s="340"/>
      <c r="BH398" s="340"/>
      <c r="BI398" s="340"/>
      <c r="BJ398" s="340"/>
      <c r="BK398" s="340"/>
      <c r="BL398" s="340"/>
      <c r="BM398" s="340"/>
      <c r="BN398" s="340"/>
      <c r="BO398" s="340"/>
      <c r="BP398" s="340"/>
      <c r="BQ398" s="340"/>
      <c r="BR398" s="340"/>
      <c r="BS398" s="340"/>
      <c r="BT398" s="340"/>
      <c r="BU398" s="340"/>
      <c r="BV398" s="340"/>
      <c r="BW398" s="340"/>
      <c r="BX398" s="340"/>
      <c r="BY398" s="340"/>
      <c r="BZ398" s="340"/>
      <c r="CA398" s="340"/>
    </row>
    <row r="399" spans="1:79" ht="15.75" customHeight="1">
      <c r="A399" s="340"/>
      <c r="B399" s="340"/>
      <c r="C399" s="340"/>
      <c r="D399" s="340"/>
      <c r="E399" s="340"/>
      <c r="F399" s="340"/>
      <c r="G399" s="340"/>
      <c r="H399" s="340"/>
      <c r="I399" s="340"/>
      <c r="J399" s="340"/>
      <c r="K399" s="340"/>
      <c r="L399" s="340"/>
      <c r="M399" s="340"/>
      <c r="N399" s="340"/>
      <c r="O399" s="340"/>
      <c r="P399" s="340"/>
      <c r="Q399" s="340"/>
      <c r="R399" s="340"/>
      <c r="S399" s="340"/>
      <c r="T399" s="340"/>
      <c r="U399" s="340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0"/>
      <c r="AI399" s="340"/>
      <c r="AJ399" s="340"/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0"/>
      <c r="AX399" s="340"/>
      <c r="AY399" s="340"/>
      <c r="AZ399" s="340"/>
      <c r="BA399" s="340"/>
      <c r="BB399" s="340"/>
      <c r="BC399" s="340"/>
      <c r="BD399" s="340"/>
      <c r="BE399" s="340"/>
      <c r="BF399" s="340"/>
      <c r="BG399" s="340"/>
      <c r="BH399" s="340"/>
      <c r="BI399" s="340"/>
      <c r="BJ399" s="340"/>
      <c r="BK399" s="340"/>
      <c r="BL399" s="340"/>
      <c r="BM399" s="340"/>
      <c r="BN399" s="340"/>
      <c r="BO399" s="340"/>
      <c r="BP399" s="340"/>
      <c r="BQ399" s="340"/>
      <c r="BR399" s="340"/>
      <c r="BS399" s="340"/>
      <c r="BT399" s="340"/>
      <c r="BU399" s="340"/>
      <c r="BV399" s="340"/>
      <c r="BW399" s="340"/>
      <c r="BX399" s="340"/>
      <c r="BY399" s="340"/>
      <c r="BZ399" s="340"/>
      <c r="CA399" s="340"/>
    </row>
    <row r="400" spans="1:79" ht="15.75" customHeight="1">
      <c r="A400" s="340"/>
      <c r="B400" s="340"/>
      <c r="C400" s="340"/>
      <c r="D400" s="340"/>
      <c r="E400" s="340"/>
      <c r="F400" s="340"/>
      <c r="G400" s="340"/>
      <c r="H400" s="340"/>
      <c r="I400" s="340"/>
      <c r="J400" s="340"/>
      <c r="K400" s="340"/>
      <c r="L400" s="340"/>
      <c r="M400" s="340"/>
      <c r="N400" s="340"/>
      <c r="O400" s="340"/>
      <c r="P400" s="340"/>
      <c r="Q400" s="340"/>
      <c r="R400" s="340"/>
      <c r="S400" s="340"/>
      <c r="T400" s="340"/>
      <c r="U400" s="340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0"/>
      <c r="AI400" s="340"/>
      <c r="AJ400" s="340"/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0"/>
      <c r="AX400" s="340"/>
      <c r="AY400" s="340"/>
      <c r="AZ400" s="340"/>
      <c r="BA400" s="340"/>
      <c r="BB400" s="340"/>
      <c r="BC400" s="340"/>
      <c r="BD400" s="340"/>
      <c r="BE400" s="340"/>
      <c r="BF400" s="340"/>
      <c r="BG400" s="340"/>
      <c r="BH400" s="340"/>
      <c r="BI400" s="340"/>
      <c r="BJ400" s="340"/>
      <c r="BK400" s="340"/>
      <c r="BL400" s="340"/>
      <c r="BM400" s="340"/>
      <c r="BN400" s="340"/>
      <c r="BO400" s="340"/>
      <c r="BP400" s="340"/>
      <c r="BQ400" s="340"/>
      <c r="BR400" s="340"/>
      <c r="BS400" s="340"/>
      <c r="BT400" s="340"/>
      <c r="BU400" s="340"/>
      <c r="BV400" s="340"/>
      <c r="BW400" s="340"/>
      <c r="BX400" s="340"/>
      <c r="BY400" s="340"/>
      <c r="BZ400" s="340"/>
      <c r="CA400" s="340"/>
    </row>
    <row r="401" spans="1:79" ht="15.75" customHeight="1">
      <c r="A401" s="340"/>
      <c r="B401" s="340"/>
      <c r="C401" s="340"/>
      <c r="D401" s="340"/>
      <c r="E401" s="340"/>
      <c r="F401" s="340"/>
      <c r="G401" s="340"/>
      <c r="H401" s="340"/>
      <c r="I401" s="340"/>
      <c r="J401" s="340"/>
      <c r="K401" s="340"/>
      <c r="L401" s="340"/>
      <c r="M401" s="340"/>
      <c r="N401" s="340"/>
      <c r="O401" s="340"/>
      <c r="P401" s="340"/>
      <c r="Q401" s="340"/>
      <c r="R401" s="340"/>
      <c r="S401" s="340"/>
      <c r="T401" s="340"/>
      <c r="U401" s="340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0"/>
      <c r="AI401" s="340"/>
      <c r="AJ401" s="340"/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0"/>
      <c r="AX401" s="340"/>
      <c r="AY401" s="340"/>
      <c r="AZ401" s="340"/>
      <c r="BA401" s="340"/>
      <c r="BB401" s="340"/>
      <c r="BC401" s="340"/>
      <c r="BD401" s="340"/>
      <c r="BE401" s="340"/>
      <c r="BF401" s="340"/>
      <c r="BG401" s="340"/>
      <c r="BH401" s="340"/>
      <c r="BI401" s="340"/>
      <c r="BJ401" s="340"/>
      <c r="BK401" s="340"/>
      <c r="BL401" s="340"/>
      <c r="BM401" s="340"/>
      <c r="BN401" s="340"/>
      <c r="BO401" s="340"/>
      <c r="BP401" s="340"/>
      <c r="BQ401" s="340"/>
      <c r="BR401" s="340"/>
      <c r="BS401" s="340"/>
      <c r="BT401" s="340"/>
      <c r="BU401" s="340"/>
      <c r="BV401" s="340"/>
      <c r="BW401" s="340"/>
      <c r="BX401" s="340"/>
      <c r="BY401" s="340"/>
      <c r="BZ401" s="340"/>
      <c r="CA401" s="340"/>
    </row>
    <row r="402" spans="1:79" ht="15.75" customHeight="1">
      <c r="A402" s="340"/>
      <c r="B402" s="340"/>
      <c r="C402" s="340"/>
      <c r="D402" s="340"/>
      <c r="E402" s="340"/>
      <c r="F402" s="340"/>
      <c r="G402" s="340"/>
      <c r="H402" s="340"/>
      <c r="I402" s="340"/>
      <c r="J402" s="340"/>
      <c r="K402" s="340"/>
      <c r="L402" s="340"/>
      <c r="M402" s="340"/>
      <c r="N402" s="340"/>
      <c r="O402" s="340"/>
      <c r="P402" s="340"/>
      <c r="Q402" s="340"/>
      <c r="R402" s="340"/>
      <c r="S402" s="340"/>
      <c r="T402" s="340"/>
      <c r="U402" s="340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0"/>
      <c r="AI402" s="340"/>
      <c r="AJ402" s="340"/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0"/>
      <c r="AX402" s="340"/>
      <c r="AY402" s="340"/>
      <c r="AZ402" s="340"/>
      <c r="BA402" s="340"/>
      <c r="BB402" s="340"/>
      <c r="BC402" s="340"/>
      <c r="BD402" s="340"/>
      <c r="BE402" s="340"/>
      <c r="BF402" s="340"/>
      <c r="BG402" s="340"/>
      <c r="BH402" s="340"/>
      <c r="BI402" s="340"/>
      <c r="BJ402" s="340"/>
      <c r="BK402" s="340"/>
      <c r="BL402" s="340"/>
      <c r="BM402" s="340"/>
      <c r="BN402" s="340"/>
      <c r="BO402" s="340"/>
      <c r="BP402" s="340"/>
      <c r="BQ402" s="340"/>
      <c r="BR402" s="340"/>
      <c r="BS402" s="340"/>
      <c r="BT402" s="340"/>
      <c r="BU402" s="340"/>
      <c r="BV402" s="340"/>
      <c r="BW402" s="340"/>
      <c r="BX402" s="340"/>
      <c r="BY402" s="340"/>
      <c r="BZ402" s="340"/>
      <c r="CA402" s="340"/>
    </row>
    <row r="403" spans="1:79" ht="15.75" customHeight="1">
      <c r="A403" s="340"/>
      <c r="B403" s="340"/>
      <c r="C403" s="340"/>
      <c r="D403" s="340"/>
      <c r="E403" s="340"/>
      <c r="F403" s="340"/>
      <c r="G403" s="340"/>
      <c r="H403" s="340"/>
      <c r="I403" s="340"/>
      <c r="J403" s="340"/>
      <c r="K403" s="340"/>
      <c r="L403" s="340"/>
      <c r="M403" s="340"/>
      <c r="N403" s="340"/>
      <c r="O403" s="340"/>
      <c r="P403" s="340"/>
      <c r="Q403" s="340"/>
      <c r="R403" s="340"/>
      <c r="S403" s="340"/>
      <c r="T403" s="340"/>
      <c r="U403" s="340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0"/>
      <c r="AI403" s="340"/>
      <c r="AJ403" s="340"/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0"/>
      <c r="AX403" s="340"/>
      <c r="AY403" s="340"/>
      <c r="AZ403" s="340"/>
      <c r="BA403" s="340"/>
      <c r="BB403" s="340"/>
      <c r="BC403" s="340"/>
      <c r="BD403" s="340"/>
      <c r="BE403" s="340"/>
      <c r="BF403" s="340"/>
      <c r="BG403" s="340"/>
      <c r="BH403" s="340"/>
      <c r="BI403" s="340"/>
      <c r="BJ403" s="340"/>
      <c r="BK403" s="340"/>
      <c r="BL403" s="340"/>
      <c r="BM403" s="340"/>
      <c r="BN403" s="340"/>
      <c r="BO403" s="340"/>
      <c r="BP403" s="340"/>
      <c r="BQ403" s="340"/>
      <c r="BR403" s="340"/>
      <c r="BS403" s="340"/>
      <c r="BT403" s="340"/>
      <c r="BU403" s="340"/>
      <c r="BV403" s="340"/>
      <c r="BW403" s="340"/>
      <c r="BX403" s="340"/>
      <c r="BY403" s="340"/>
      <c r="BZ403" s="340"/>
      <c r="CA403" s="340"/>
    </row>
    <row r="404" spans="1:79" ht="15.75" customHeight="1">
      <c r="A404" s="340"/>
      <c r="B404" s="340"/>
      <c r="C404" s="340"/>
      <c r="D404" s="340"/>
      <c r="E404" s="340"/>
      <c r="F404" s="340"/>
      <c r="G404" s="340"/>
      <c r="H404" s="340"/>
      <c r="I404" s="340"/>
      <c r="J404" s="340"/>
      <c r="K404" s="340"/>
      <c r="L404" s="340"/>
      <c r="M404" s="340"/>
      <c r="N404" s="340"/>
      <c r="O404" s="340"/>
      <c r="P404" s="340"/>
      <c r="Q404" s="340"/>
      <c r="R404" s="340"/>
      <c r="S404" s="340"/>
      <c r="T404" s="340"/>
      <c r="U404" s="340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0"/>
      <c r="AI404" s="340"/>
      <c r="AJ404" s="340"/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0"/>
      <c r="AX404" s="340"/>
      <c r="AY404" s="340"/>
      <c r="AZ404" s="340"/>
      <c r="BA404" s="340"/>
      <c r="BB404" s="340"/>
      <c r="BC404" s="340"/>
      <c r="BD404" s="340"/>
      <c r="BE404" s="340"/>
      <c r="BF404" s="340"/>
      <c r="BG404" s="340"/>
      <c r="BH404" s="340"/>
      <c r="BI404" s="340"/>
      <c r="BJ404" s="340"/>
      <c r="BK404" s="340"/>
      <c r="BL404" s="340"/>
      <c r="BM404" s="340"/>
      <c r="BN404" s="340"/>
      <c r="BO404" s="340"/>
      <c r="BP404" s="340"/>
      <c r="BQ404" s="340"/>
      <c r="BR404" s="340"/>
      <c r="BS404" s="340"/>
      <c r="BT404" s="340"/>
      <c r="BU404" s="340"/>
      <c r="BV404" s="340"/>
      <c r="BW404" s="340"/>
      <c r="BX404" s="340"/>
      <c r="BY404" s="340"/>
      <c r="BZ404" s="340"/>
      <c r="CA404" s="340"/>
    </row>
    <row r="405" spans="1:79" ht="15.75" customHeight="1">
      <c r="A405" s="340"/>
      <c r="B405" s="340"/>
      <c r="C405" s="340"/>
      <c r="D405" s="340"/>
      <c r="E405" s="340"/>
      <c r="F405" s="340"/>
      <c r="G405" s="340"/>
      <c r="H405" s="340"/>
      <c r="I405" s="340"/>
      <c r="J405" s="340"/>
      <c r="K405" s="340"/>
      <c r="L405" s="340"/>
      <c r="M405" s="340"/>
      <c r="N405" s="340"/>
      <c r="O405" s="340"/>
      <c r="P405" s="340"/>
      <c r="Q405" s="340"/>
      <c r="R405" s="340"/>
      <c r="S405" s="340"/>
      <c r="T405" s="340"/>
      <c r="U405" s="340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0"/>
      <c r="AI405" s="340"/>
      <c r="AJ405" s="340"/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0"/>
      <c r="AX405" s="340"/>
      <c r="AY405" s="340"/>
      <c r="AZ405" s="340"/>
      <c r="BA405" s="340"/>
      <c r="BB405" s="340"/>
      <c r="BC405" s="340"/>
      <c r="BD405" s="340"/>
      <c r="BE405" s="340"/>
      <c r="BF405" s="340"/>
      <c r="BG405" s="340"/>
      <c r="BH405" s="340"/>
      <c r="BI405" s="340"/>
      <c r="BJ405" s="340"/>
      <c r="BK405" s="340"/>
      <c r="BL405" s="340"/>
      <c r="BM405" s="340"/>
      <c r="BN405" s="340"/>
      <c r="BO405" s="340"/>
      <c r="BP405" s="340"/>
      <c r="BQ405" s="340"/>
      <c r="BR405" s="340"/>
      <c r="BS405" s="340"/>
      <c r="BT405" s="340"/>
      <c r="BU405" s="340"/>
      <c r="BV405" s="340"/>
      <c r="BW405" s="340"/>
      <c r="BX405" s="340"/>
      <c r="BY405" s="340"/>
      <c r="BZ405" s="340"/>
      <c r="CA405" s="340"/>
    </row>
    <row r="406" spans="1:79" ht="15.75" customHeight="1">
      <c r="A406" s="340"/>
      <c r="B406" s="340"/>
      <c r="C406" s="340"/>
      <c r="D406" s="340"/>
      <c r="E406" s="340"/>
      <c r="F406" s="340"/>
      <c r="G406" s="340"/>
      <c r="H406" s="340"/>
      <c r="I406" s="340"/>
      <c r="J406" s="340"/>
      <c r="K406" s="340"/>
      <c r="L406" s="340"/>
      <c r="M406" s="340"/>
      <c r="N406" s="340"/>
      <c r="O406" s="340"/>
      <c r="P406" s="340"/>
      <c r="Q406" s="340"/>
      <c r="R406" s="340"/>
      <c r="S406" s="340"/>
      <c r="T406" s="340"/>
      <c r="U406" s="340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0"/>
      <c r="AI406" s="340"/>
      <c r="AJ406" s="340"/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0"/>
      <c r="AX406" s="340"/>
      <c r="AY406" s="340"/>
      <c r="AZ406" s="340"/>
      <c r="BA406" s="340"/>
      <c r="BB406" s="340"/>
      <c r="BC406" s="340"/>
      <c r="BD406" s="340"/>
      <c r="BE406" s="340"/>
      <c r="BF406" s="340"/>
      <c r="BG406" s="340"/>
      <c r="BH406" s="340"/>
      <c r="BI406" s="340"/>
      <c r="BJ406" s="340"/>
      <c r="BK406" s="340"/>
      <c r="BL406" s="340"/>
      <c r="BM406" s="340"/>
      <c r="BN406" s="340"/>
      <c r="BO406" s="340"/>
      <c r="BP406" s="340"/>
      <c r="BQ406" s="340"/>
      <c r="BR406" s="340"/>
      <c r="BS406" s="340"/>
      <c r="BT406" s="340"/>
      <c r="BU406" s="340"/>
      <c r="BV406" s="340"/>
      <c r="BW406" s="340"/>
      <c r="BX406" s="340"/>
      <c r="BY406" s="340"/>
      <c r="BZ406" s="340"/>
      <c r="CA406" s="340"/>
    </row>
    <row r="407" spans="1:79" ht="15.75" customHeight="1">
      <c r="A407" s="340"/>
      <c r="B407" s="340"/>
      <c r="C407" s="340"/>
      <c r="D407" s="340"/>
      <c r="E407" s="340"/>
      <c r="F407" s="340"/>
      <c r="G407" s="340"/>
      <c r="H407" s="340"/>
      <c r="I407" s="340"/>
      <c r="J407" s="340"/>
      <c r="K407" s="340"/>
      <c r="L407" s="340"/>
      <c r="M407" s="340"/>
      <c r="N407" s="340"/>
      <c r="O407" s="340"/>
      <c r="P407" s="340"/>
      <c r="Q407" s="340"/>
      <c r="R407" s="340"/>
      <c r="S407" s="340"/>
      <c r="T407" s="340"/>
      <c r="U407" s="340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0"/>
      <c r="AI407" s="340"/>
      <c r="AJ407" s="340"/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0"/>
      <c r="AX407" s="340"/>
      <c r="AY407" s="340"/>
      <c r="AZ407" s="340"/>
      <c r="BA407" s="340"/>
      <c r="BB407" s="340"/>
      <c r="BC407" s="340"/>
      <c r="BD407" s="340"/>
      <c r="BE407" s="340"/>
      <c r="BF407" s="340"/>
      <c r="BG407" s="340"/>
      <c r="BH407" s="340"/>
      <c r="BI407" s="340"/>
      <c r="BJ407" s="340"/>
      <c r="BK407" s="340"/>
      <c r="BL407" s="340"/>
      <c r="BM407" s="340"/>
      <c r="BN407" s="340"/>
      <c r="BO407" s="340"/>
      <c r="BP407" s="340"/>
      <c r="BQ407" s="340"/>
      <c r="BR407" s="340"/>
      <c r="BS407" s="340"/>
      <c r="BT407" s="340"/>
      <c r="BU407" s="340"/>
      <c r="BV407" s="340"/>
      <c r="BW407" s="340"/>
      <c r="BX407" s="340"/>
      <c r="BY407" s="340"/>
      <c r="BZ407" s="340"/>
      <c r="CA407" s="340"/>
    </row>
    <row r="408" spans="1:79" ht="15.75" customHeight="1">
      <c r="A408" s="340"/>
      <c r="B408" s="340"/>
      <c r="C408" s="340"/>
      <c r="D408" s="340"/>
      <c r="E408" s="340"/>
      <c r="F408" s="340"/>
      <c r="G408" s="340"/>
      <c r="H408" s="340"/>
      <c r="I408" s="340"/>
      <c r="J408" s="340"/>
      <c r="K408" s="340"/>
      <c r="L408" s="340"/>
      <c r="M408" s="340"/>
      <c r="N408" s="340"/>
      <c r="O408" s="340"/>
      <c r="P408" s="340"/>
      <c r="Q408" s="340"/>
      <c r="R408" s="340"/>
      <c r="S408" s="340"/>
      <c r="T408" s="340"/>
      <c r="U408" s="340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0"/>
      <c r="AI408" s="340"/>
      <c r="AJ408" s="340"/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0"/>
      <c r="AX408" s="340"/>
      <c r="AY408" s="340"/>
      <c r="AZ408" s="340"/>
      <c r="BA408" s="340"/>
      <c r="BB408" s="340"/>
      <c r="BC408" s="340"/>
      <c r="BD408" s="340"/>
      <c r="BE408" s="340"/>
      <c r="BF408" s="340"/>
      <c r="BG408" s="340"/>
      <c r="BH408" s="340"/>
      <c r="BI408" s="340"/>
      <c r="BJ408" s="340"/>
      <c r="BK408" s="340"/>
      <c r="BL408" s="340"/>
      <c r="BM408" s="340"/>
      <c r="BN408" s="340"/>
      <c r="BO408" s="340"/>
      <c r="BP408" s="340"/>
      <c r="BQ408" s="340"/>
      <c r="BR408" s="340"/>
      <c r="BS408" s="340"/>
      <c r="BT408" s="340"/>
      <c r="BU408" s="340"/>
      <c r="BV408" s="340"/>
      <c r="BW408" s="340"/>
      <c r="BX408" s="340"/>
      <c r="BY408" s="340"/>
      <c r="BZ408" s="340"/>
      <c r="CA408" s="340"/>
    </row>
    <row r="409" spans="1:79" ht="15.75" customHeight="1">
      <c r="A409" s="340"/>
      <c r="B409" s="340"/>
      <c r="C409" s="340"/>
      <c r="D409" s="340"/>
      <c r="E409" s="340"/>
      <c r="F409" s="340"/>
      <c r="G409" s="340"/>
      <c r="H409" s="340"/>
      <c r="I409" s="340"/>
      <c r="J409" s="340"/>
      <c r="K409" s="340"/>
      <c r="L409" s="340"/>
      <c r="M409" s="340"/>
      <c r="N409" s="340"/>
      <c r="O409" s="340"/>
      <c r="P409" s="340"/>
      <c r="Q409" s="340"/>
      <c r="R409" s="340"/>
      <c r="S409" s="340"/>
      <c r="T409" s="340"/>
      <c r="U409" s="340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0"/>
      <c r="AI409" s="340"/>
      <c r="AJ409" s="340"/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0"/>
      <c r="AX409" s="340"/>
      <c r="AY409" s="340"/>
      <c r="AZ409" s="340"/>
      <c r="BA409" s="340"/>
      <c r="BB409" s="340"/>
      <c r="BC409" s="340"/>
      <c r="BD409" s="340"/>
      <c r="BE409" s="340"/>
      <c r="BF409" s="340"/>
      <c r="BG409" s="340"/>
      <c r="BH409" s="340"/>
      <c r="BI409" s="340"/>
      <c r="BJ409" s="340"/>
      <c r="BK409" s="340"/>
      <c r="BL409" s="340"/>
      <c r="BM409" s="340"/>
      <c r="BN409" s="340"/>
      <c r="BO409" s="340"/>
      <c r="BP409" s="340"/>
      <c r="BQ409" s="340"/>
      <c r="BR409" s="340"/>
      <c r="BS409" s="340"/>
      <c r="BT409" s="340"/>
      <c r="BU409" s="340"/>
      <c r="BV409" s="340"/>
      <c r="BW409" s="340"/>
      <c r="BX409" s="340"/>
      <c r="BY409" s="340"/>
      <c r="BZ409" s="340"/>
      <c r="CA409" s="340"/>
    </row>
    <row r="410" spans="1:79" ht="15.75" customHeight="1">
      <c r="A410" s="340"/>
      <c r="B410" s="340"/>
      <c r="C410" s="340"/>
      <c r="D410" s="340"/>
      <c r="E410" s="340"/>
      <c r="F410" s="340"/>
      <c r="G410" s="340"/>
      <c r="H410" s="340"/>
      <c r="I410" s="340"/>
      <c r="J410" s="340"/>
      <c r="K410" s="340"/>
      <c r="L410" s="340"/>
      <c r="M410" s="340"/>
      <c r="N410" s="340"/>
      <c r="O410" s="340"/>
      <c r="P410" s="340"/>
      <c r="Q410" s="340"/>
      <c r="R410" s="340"/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0"/>
      <c r="AX410" s="340"/>
      <c r="AY410" s="340"/>
      <c r="AZ410" s="340"/>
      <c r="BA410" s="340"/>
      <c r="BB410" s="340"/>
      <c r="BC410" s="340"/>
      <c r="BD410" s="340"/>
      <c r="BE410" s="340"/>
      <c r="BF410" s="340"/>
      <c r="BG410" s="340"/>
      <c r="BH410" s="340"/>
      <c r="BI410" s="340"/>
      <c r="BJ410" s="340"/>
      <c r="BK410" s="340"/>
      <c r="BL410" s="340"/>
      <c r="BM410" s="340"/>
      <c r="BN410" s="340"/>
      <c r="BO410" s="340"/>
      <c r="BP410" s="340"/>
      <c r="BQ410" s="340"/>
      <c r="BR410" s="340"/>
      <c r="BS410" s="340"/>
      <c r="BT410" s="340"/>
      <c r="BU410" s="340"/>
      <c r="BV410" s="340"/>
      <c r="BW410" s="340"/>
      <c r="BX410" s="340"/>
      <c r="BY410" s="340"/>
      <c r="BZ410" s="340"/>
      <c r="CA410" s="340"/>
    </row>
    <row r="411" spans="1:79" ht="15.75" customHeight="1">
      <c r="A411" s="340"/>
      <c r="B411" s="340"/>
      <c r="C411" s="340"/>
      <c r="D411" s="340"/>
      <c r="E411" s="340"/>
      <c r="F411" s="340"/>
      <c r="G411" s="340"/>
      <c r="H411" s="340"/>
      <c r="I411" s="340"/>
      <c r="J411" s="340"/>
      <c r="K411" s="340"/>
      <c r="L411" s="340"/>
      <c r="M411" s="340"/>
      <c r="N411" s="340"/>
      <c r="O411" s="340"/>
      <c r="P411" s="340"/>
      <c r="Q411" s="340"/>
      <c r="R411" s="340"/>
      <c r="S411" s="340"/>
      <c r="T411" s="340"/>
      <c r="U411" s="340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0"/>
      <c r="AI411" s="340"/>
      <c r="AJ411" s="340"/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0"/>
      <c r="AX411" s="340"/>
      <c r="AY411" s="340"/>
      <c r="AZ411" s="340"/>
      <c r="BA411" s="340"/>
      <c r="BB411" s="340"/>
      <c r="BC411" s="340"/>
      <c r="BD411" s="340"/>
      <c r="BE411" s="340"/>
      <c r="BF411" s="340"/>
      <c r="BG411" s="340"/>
      <c r="BH411" s="340"/>
      <c r="BI411" s="340"/>
      <c r="BJ411" s="340"/>
      <c r="BK411" s="340"/>
      <c r="BL411" s="340"/>
      <c r="BM411" s="340"/>
      <c r="BN411" s="340"/>
      <c r="BO411" s="340"/>
      <c r="BP411" s="340"/>
      <c r="BQ411" s="340"/>
      <c r="BR411" s="340"/>
      <c r="BS411" s="340"/>
      <c r="BT411" s="340"/>
      <c r="BU411" s="340"/>
      <c r="BV411" s="340"/>
      <c r="BW411" s="340"/>
      <c r="BX411" s="340"/>
      <c r="BY411" s="340"/>
      <c r="BZ411" s="340"/>
      <c r="CA411" s="340"/>
    </row>
    <row r="412" spans="1:79" ht="15.75" customHeight="1">
      <c r="A412" s="340"/>
      <c r="B412" s="340"/>
      <c r="C412" s="340"/>
      <c r="D412" s="340"/>
      <c r="E412" s="340"/>
      <c r="F412" s="340"/>
      <c r="G412" s="340"/>
      <c r="H412" s="340"/>
      <c r="I412" s="340"/>
      <c r="J412" s="340"/>
      <c r="K412" s="340"/>
      <c r="L412" s="340"/>
      <c r="M412" s="340"/>
      <c r="N412" s="340"/>
      <c r="O412" s="340"/>
      <c r="P412" s="340"/>
      <c r="Q412" s="340"/>
      <c r="R412" s="340"/>
      <c r="S412" s="340"/>
      <c r="T412" s="340"/>
      <c r="U412" s="340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0"/>
      <c r="AI412" s="340"/>
      <c r="AJ412" s="340"/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0"/>
      <c r="AX412" s="340"/>
      <c r="AY412" s="340"/>
      <c r="AZ412" s="340"/>
      <c r="BA412" s="340"/>
      <c r="BB412" s="340"/>
      <c r="BC412" s="340"/>
      <c r="BD412" s="340"/>
      <c r="BE412" s="340"/>
      <c r="BF412" s="340"/>
      <c r="BG412" s="340"/>
      <c r="BH412" s="340"/>
      <c r="BI412" s="340"/>
      <c r="BJ412" s="340"/>
      <c r="BK412" s="340"/>
      <c r="BL412" s="340"/>
      <c r="BM412" s="340"/>
      <c r="BN412" s="340"/>
      <c r="BO412" s="340"/>
      <c r="BP412" s="340"/>
      <c r="BQ412" s="340"/>
      <c r="BR412" s="340"/>
      <c r="BS412" s="340"/>
      <c r="BT412" s="340"/>
      <c r="BU412" s="340"/>
      <c r="BV412" s="340"/>
      <c r="BW412" s="340"/>
      <c r="BX412" s="340"/>
      <c r="BY412" s="340"/>
      <c r="BZ412" s="340"/>
      <c r="CA412" s="340"/>
    </row>
    <row r="413" spans="1:79" ht="15.75" customHeight="1">
      <c r="A413" s="340"/>
      <c r="B413" s="340"/>
      <c r="C413" s="340"/>
      <c r="D413" s="340"/>
      <c r="E413" s="340"/>
      <c r="F413" s="340"/>
      <c r="G413" s="340"/>
      <c r="H413" s="340"/>
      <c r="I413" s="340"/>
      <c r="J413" s="340"/>
      <c r="K413" s="340"/>
      <c r="L413" s="340"/>
      <c r="M413" s="340"/>
      <c r="N413" s="340"/>
      <c r="O413" s="340"/>
      <c r="P413" s="340"/>
      <c r="Q413" s="340"/>
      <c r="R413" s="340"/>
      <c r="S413" s="340"/>
      <c r="T413" s="340"/>
      <c r="U413" s="340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0"/>
      <c r="AI413" s="340"/>
      <c r="AJ413" s="340"/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0"/>
      <c r="AX413" s="340"/>
      <c r="AY413" s="340"/>
      <c r="AZ413" s="340"/>
      <c r="BA413" s="340"/>
      <c r="BB413" s="340"/>
      <c r="BC413" s="340"/>
      <c r="BD413" s="340"/>
      <c r="BE413" s="340"/>
      <c r="BF413" s="340"/>
      <c r="BG413" s="340"/>
      <c r="BH413" s="340"/>
      <c r="BI413" s="340"/>
      <c r="BJ413" s="340"/>
      <c r="BK413" s="340"/>
      <c r="BL413" s="340"/>
      <c r="BM413" s="340"/>
      <c r="BN413" s="340"/>
      <c r="BO413" s="340"/>
      <c r="BP413" s="340"/>
      <c r="BQ413" s="340"/>
      <c r="BR413" s="340"/>
      <c r="BS413" s="340"/>
      <c r="BT413" s="340"/>
      <c r="BU413" s="340"/>
      <c r="BV413" s="340"/>
      <c r="BW413" s="340"/>
      <c r="BX413" s="340"/>
      <c r="BY413" s="340"/>
      <c r="BZ413" s="340"/>
      <c r="CA413" s="340"/>
    </row>
    <row r="414" spans="1:79" ht="15.75" customHeight="1">
      <c r="A414" s="340"/>
      <c r="B414" s="340"/>
      <c r="C414" s="340"/>
      <c r="D414" s="340"/>
      <c r="E414" s="340"/>
      <c r="F414" s="340"/>
      <c r="G414" s="340"/>
      <c r="H414" s="340"/>
      <c r="I414" s="340"/>
      <c r="J414" s="340"/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  <c r="BC414" s="340"/>
      <c r="BD414" s="340"/>
      <c r="BE414" s="340"/>
      <c r="BF414" s="340"/>
      <c r="BG414" s="340"/>
      <c r="BH414" s="340"/>
      <c r="BI414" s="340"/>
      <c r="BJ414" s="340"/>
      <c r="BK414" s="340"/>
      <c r="BL414" s="340"/>
      <c r="BM414" s="340"/>
      <c r="BN414" s="340"/>
      <c r="BO414" s="340"/>
      <c r="BP414" s="340"/>
      <c r="BQ414" s="340"/>
      <c r="BR414" s="340"/>
      <c r="BS414" s="340"/>
      <c r="BT414" s="340"/>
      <c r="BU414" s="340"/>
      <c r="BV414" s="340"/>
      <c r="BW414" s="340"/>
      <c r="BX414" s="340"/>
      <c r="BY414" s="340"/>
      <c r="BZ414" s="340"/>
      <c r="CA414" s="340"/>
    </row>
    <row r="415" spans="1:79" ht="15.75" customHeight="1">
      <c r="A415" s="340"/>
      <c r="B415" s="340"/>
      <c r="C415" s="340"/>
      <c r="D415" s="340"/>
      <c r="E415" s="340"/>
      <c r="F415" s="340"/>
      <c r="G415" s="340"/>
      <c r="H415" s="340"/>
      <c r="I415" s="340"/>
      <c r="J415" s="340"/>
      <c r="K415" s="340"/>
      <c r="L415" s="340"/>
      <c r="M415" s="340"/>
      <c r="N415" s="340"/>
      <c r="O415" s="340"/>
      <c r="P415" s="340"/>
      <c r="Q415" s="340"/>
      <c r="R415" s="340"/>
      <c r="S415" s="340"/>
      <c r="T415" s="340"/>
      <c r="U415" s="340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0"/>
      <c r="AI415" s="340"/>
      <c r="AJ415" s="340"/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0"/>
      <c r="AX415" s="340"/>
      <c r="AY415" s="340"/>
      <c r="AZ415" s="340"/>
      <c r="BA415" s="340"/>
      <c r="BB415" s="340"/>
      <c r="BC415" s="340"/>
      <c r="BD415" s="340"/>
      <c r="BE415" s="340"/>
      <c r="BF415" s="340"/>
      <c r="BG415" s="340"/>
      <c r="BH415" s="340"/>
      <c r="BI415" s="340"/>
      <c r="BJ415" s="340"/>
      <c r="BK415" s="340"/>
      <c r="BL415" s="340"/>
      <c r="BM415" s="340"/>
      <c r="BN415" s="340"/>
      <c r="BO415" s="340"/>
      <c r="BP415" s="340"/>
      <c r="BQ415" s="340"/>
      <c r="BR415" s="340"/>
      <c r="BS415" s="340"/>
      <c r="BT415" s="340"/>
      <c r="BU415" s="340"/>
      <c r="BV415" s="340"/>
      <c r="BW415" s="340"/>
      <c r="BX415" s="340"/>
      <c r="BY415" s="340"/>
      <c r="BZ415" s="340"/>
      <c r="CA415" s="340"/>
    </row>
    <row r="416" spans="1:79" ht="15.75" customHeight="1">
      <c r="A416" s="340"/>
      <c r="B416" s="340"/>
      <c r="C416" s="340"/>
      <c r="D416" s="340"/>
      <c r="E416" s="340"/>
      <c r="F416" s="340"/>
      <c r="G416" s="340"/>
      <c r="H416" s="340"/>
      <c r="I416" s="340"/>
      <c r="J416" s="340"/>
      <c r="K416" s="340"/>
      <c r="L416" s="340"/>
      <c r="M416" s="340"/>
      <c r="N416" s="340"/>
      <c r="O416" s="340"/>
      <c r="P416" s="340"/>
      <c r="Q416" s="340"/>
      <c r="R416" s="340"/>
      <c r="S416" s="340"/>
      <c r="T416" s="340"/>
      <c r="U416" s="340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0"/>
      <c r="AI416" s="340"/>
      <c r="AJ416" s="340"/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0"/>
      <c r="AX416" s="340"/>
      <c r="AY416" s="340"/>
      <c r="AZ416" s="340"/>
      <c r="BA416" s="340"/>
      <c r="BB416" s="340"/>
      <c r="BC416" s="340"/>
      <c r="BD416" s="340"/>
      <c r="BE416" s="340"/>
      <c r="BF416" s="340"/>
      <c r="BG416" s="340"/>
      <c r="BH416" s="340"/>
      <c r="BI416" s="340"/>
      <c r="BJ416" s="340"/>
      <c r="BK416" s="340"/>
      <c r="BL416" s="340"/>
      <c r="BM416" s="340"/>
      <c r="BN416" s="340"/>
      <c r="BO416" s="340"/>
      <c r="BP416" s="340"/>
      <c r="BQ416" s="340"/>
      <c r="BR416" s="340"/>
      <c r="BS416" s="340"/>
      <c r="BT416" s="340"/>
      <c r="BU416" s="340"/>
      <c r="BV416" s="340"/>
      <c r="BW416" s="340"/>
      <c r="BX416" s="340"/>
      <c r="BY416" s="340"/>
      <c r="BZ416" s="340"/>
      <c r="CA416" s="340"/>
    </row>
    <row r="417" spans="1:79" ht="15.75" customHeight="1">
      <c r="A417" s="340"/>
      <c r="B417" s="340"/>
      <c r="C417" s="340"/>
      <c r="D417" s="340"/>
      <c r="E417" s="340"/>
      <c r="F417" s="340"/>
      <c r="G417" s="340"/>
      <c r="H417" s="340"/>
      <c r="I417" s="340"/>
      <c r="J417" s="340"/>
      <c r="K417" s="340"/>
      <c r="L417" s="340"/>
      <c r="M417" s="340"/>
      <c r="N417" s="340"/>
      <c r="O417" s="340"/>
      <c r="P417" s="340"/>
      <c r="Q417" s="340"/>
      <c r="R417" s="340"/>
      <c r="S417" s="340"/>
      <c r="T417" s="340"/>
      <c r="U417" s="340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0"/>
      <c r="AI417" s="340"/>
      <c r="AJ417" s="340"/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0"/>
      <c r="AX417" s="340"/>
      <c r="AY417" s="340"/>
      <c r="AZ417" s="340"/>
      <c r="BA417" s="340"/>
      <c r="BB417" s="340"/>
      <c r="BC417" s="340"/>
      <c r="BD417" s="340"/>
      <c r="BE417" s="340"/>
      <c r="BF417" s="340"/>
      <c r="BG417" s="340"/>
      <c r="BH417" s="340"/>
      <c r="BI417" s="340"/>
      <c r="BJ417" s="340"/>
      <c r="BK417" s="340"/>
      <c r="BL417" s="340"/>
      <c r="BM417" s="340"/>
      <c r="BN417" s="340"/>
      <c r="BO417" s="340"/>
      <c r="BP417" s="340"/>
      <c r="BQ417" s="340"/>
      <c r="BR417" s="340"/>
      <c r="BS417" s="340"/>
      <c r="BT417" s="340"/>
      <c r="BU417" s="340"/>
      <c r="BV417" s="340"/>
      <c r="BW417" s="340"/>
      <c r="BX417" s="340"/>
      <c r="BY417" s="340"/>
      <c r="BZ417" s="340"/>
      <c r="CA417" s="340"/>
    </row>
    <row r="418" spans="1:79" ht="15.75" customHeight="1">
      <c r="A418" s="340"/>
      <c r="B418" s="340"/>
      <c r="C418" s="340"/>
      <c r="D418" s="340"/>
      <c r="E418" s="340"/>
      <c r="F418" s="340"/>
      <c r="G418" s="340"/>
      <c r="H418" s="340"/>
      <c r="I418" s="340"/>
      <c r="J418" s="340"/>
      <c r="K418" s="340"/>
      <c r="L418" s="340"/>
      <c r="M418" s="340"/>
      <c r="N418" s="340"/>
      <c r="O418" s="340"/>
      <c r="P418" s="340"/>
      <c r="Q418" s="340"/>
      <c r="R418" s="340"/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0"/>
      <c r="AX418" s="340"/>
      <c r="AY418" s="340"/>
      <c r="AZ418" s="340"/>
      <c r="BA418" s="340"/>
      <c r="BB418" s="340"/>
      <c r="BC418" s="340"/>
      <c r="BD418" s="340"/>
      <c r="BE418" s="340"/>
      <c r="BF418" s="340"/>
      <c r="BG418" s="340"/>
      <c r="BH418" s="340"/>
      <c r="BI418" s="340"/>
      <c r="BJ418" s="340"/>
      <c r="BK418" s="340"/>
      <c r="BL418" s="340"/>
      <c r="BM418" s="340"/>
      <c r="BN418" s="340"/>
      <c r="BO418" s="340"/>
      <c r="BP418" s="340"/>
      <c r="BQ418" s="340"/>
      <c r="BR418" s="340"/>
      <c r="BS418" s="340"/>
      <c r="BT418" s="340"/>
      <c r="BU418" s="340"/>
      <c r="BV418" s="340"/>
      <c r="BW418" s="340"/>
      <c r="BX418" s="340"/>
      <c r="BY418" s="340"/>
      <c r="BZ418" s="340"/>
      <c r="CA418" s="340"/>
    </row>
    <row r="419" spans="1:79" ht="15.75" customHeight="1">
      <c r="A419" s="340"/>
      <c r="B419" s="340"/>
      <c r="C419" s="340"/>
      <c r="D419" s="340"/>
      <c r="E419" s="340"/>
      <c r="F419" s="340"/>
      <c r="G419" s="340"/>
      <c r="H419" s="340"/>
      <c r="I419" s="340"/>
      <c r="J419" s="340"/>
      <c r="K419" s="340"/>
      <c r="L419" s="340"/>
      <c r="M419" s="340"/>
      <c r="N419" s="340"/>
      <c r="O419" s="340"/>
      <c r="P419" s="340"/>
      <c r="Q419" s="340"/>
      <c r="R419" s="340"/>
      <c r="S419" s="340"/>
      <c r="T419" s="340"/>
      <c r="U419" s="340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0"/>
      <c r="AI419" s="340"/>
      <c r="AJ419" s="340"/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0"/>
      <c r="AX419" s="340"/>
      <c r="AY419" s="340"/>
      <c r="AZ419" s="340"/>
      <c r="BA419" s="340"/>
      <c r="BB419" s="340"/>
      <c r="BC419" s="340"/>
      <c r="BD419" s="340"/>
      <c r="BE419" s="340"/>
      <c r="BF419" s="340"/>
      <c r="BG419" s="340"/>
      <c r="BH419" s="340"/>
      <c r="BI419" s="340"/>
      <c r="BJ419" s="340"/>
      <c r="BK419" s="340"/>
      <c r="BL419" s="340"/>
      <c r="BM419" s="340"/>
      <c r="BN419" s="340"/>
      <c r="BO419" s="340"/>
      <c r="BP419" s="340"/>
      <c r="BQ419" s="340"/>
      <c r="BR419" s="340"/>
      <c r="BS419" s="340"/>
      <c r="BT419" s="340"/>
      <c r="BU419" s="340"/>
      <c r="BV419" s="340"/>
      <c r="BW419" s="340"/>
      <c r="BX419" s="340"/>
      <c r="BY419" s="340"/>
      <c r="BZ419" s="340"/>
      <c r="CA419" s="340"/>
    </row>
    <row r="420" spans="1:79" ht="15.75" customHeight="1">
      <c r="A420" s="340"/>
      <c r="B420" s="340"/>
      <c r="C420" s="340"/>
      <c r="D420" s="340"/>
      <c r="E420" s="340"/>
      <c r="F420" s="340"/>
      <c r="G420" s="340"/>
      <c r="H420" s="340"/>
      <c r="I420" s="340"/>
      <c r="J420" s="340"/>
      <c r="K420" s="340"/>
      <c r="L420" s="340"/>
      <c r="M420" s="340"/>
      <c r="N420" s="340"/>
      <c r="O420" s="340"/>
      <c r="P420" s="340"/>
      <c r="Q420" s="340"/>
      <c r="R420" s="340"/>
      <c r="S420" s="340"/>
      <c r="T420" s="340"/>
      <c r="U420" s="340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0"/>
      <c r="AI420" s="340"/>
      <c r="AJ420" s="340"/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0"/>
      <c r="AX420" s="340"/>
      <c r="AY420" s="340"/>
      <c r="AZ420" s="340"/>
      <c r="BA420" s="340"/>
      <c r="BB420" s="340"/>
      <c r="BC420" s="340"/>
      <c r="BD420" s="340"/>
      <c r="BE420" s="340"/>
      <c r="BF420" s="340"/>
      <c r="BG420" s="340"/>
      <c r="BH420" s="340"/>
      <c r="BI420" s="340"/>
      <c r="BJ420" s="340"/>
      <c r="BK420" s="340"/>
      <c r="BL420" s="340"/>
      <c r="BM420" s="340"/>
      <c r="BN420" s="340"/>
      <c r="BO420" s="340"/>
      <c r="BP420" s="340"/>
      <c r="BQ420" s="340"/>
      <c r="BR420" s="340"/>
      <c r="BS420" s="340"/>
      <c r="BT420" s="340"/>
      <c r="BU420" s="340"/>
      <c r="BV420" s="340"/>
      <c r="BW420" s="340"/>
      <c r="BX420" s="340"/>
      <c r="BY420" s="340"/>
      <c r="BZ420" s="340"/>
      <c r="CA420" s="340"/>
    </row>
    <row r="421" spans="1:79" ht="15.75" customHeight="1">
      <c r="A421" s="340"/>
      <c r="B421" s="340"/>
      <c r="C421" s="340"/>
      <c r="D421" s="340"/>
      <c r="E421" s="340"/>
      <c r="F421" s="340"/>
      <c r="G421" s="340"/>
      <c r="H421" s="340"/>
      <c r="I421" s="340"/>
      <c r="J421" s="340"/>
      <c r="K421" s="340"/>
      <c r="L421" s="340"/>
      <c r="M421" s="340"/>
      <c r="N421" s="340"/>
      <c r="O421" s="340"/>
      <c r="P421" s="340"/>
      <c r="Q421" s="340"/>
      <c r="R421" s="340"/>
      <c r="S421" s="340"/>
      <c r="T421" s="340"/>
      <c r="U421" s="340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0"/>
      <c r="AI421" s="340"/>
      <c r="AJ421" s="340"/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0"/>
      <c r="AX421" s="340"/>
      <c r="AY421" s="340"/>
      <c r="AZ421" s="340"/>
      <c r="BA421" s="340"/>
      <c r="BB421" s="340"/>
      <c r="BC421" s="340"/>
      <c r="BD421" s="340"/>
      <c r="BE421" s="340"/>
      <c r="BF421" s="340"/>
      <c r="BG421" s="340"/>
      <c r="BH421" s="340"/>
      <c r="BI421" s="340"/>
      <c r="BJ421" s="340"/>
      <c r="BK421" s="340"/>
      <c r="BL421" s="340"/>
      <c r="BM421" s="340"/>
      <c r="BN421" s="340"/>
      <c r="BO421" s="340"/>
      <c r="BP421" s="340"/>
      <c r="BQ421" s="340"/>
      <c r="BR421" s="340"/>
      <c r="BS421" s="340"/>
      <c r="BT421" s="340"/>
      <c r="BU421" s="340"/>
      <c r="BV421" s="340"/>
      <c r="BW421" s="340"/>
      <c r="BX421" s="340"/>
      <c r="BY421" s="340"/>
      <c r="BZ421" s="340"/>
      <c r="CA421" s="340"/>
    </row>
    <row r="422" spans="1:79" ht="15.75" customHeight="1">
      <c r="A422" s="340"/>
      <c r="B422" s="340"/>
      <c r="C422" s="340"/>
      <c r="D422" s="340"/>
      <c r="E422" s="340"/>
      <c r="F422" s="340"/>
      <c r="G422" s="340"/>
      <c r="H422" s="340"/>
      <c r="I422" s="340"/>
      <c r="J422" s="340"/>
      <c r="K422" s="340"/>
      <c r="L422" s="340"/>
      <c r="M422" s="340"/>
      <c r="N422" s="340"/>
      <c r="O422" s="340"/>
      <c r="P422" s="340"/>
      <c r="Q422" s="340"/>
      <c r="R422" s="340"/>
      <c r="S422" s="340"/>
      <c r="T422" s="340"/>
      <c r="U422" s="340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0"/>
      <c r="AI422" s="340"/>
      <c r="AJ422" s="340"/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0"/>
      <c r="AX422" s="340"/>
      <c r="AY422" s="340"/>
      <c r="AZ422" s="340"/>
      <c r="BA422" s="340"/>
      <c r="BB422" s="340"/>
      <c r="BC422" s="340"/>
      <c r="BD422" s="340"/>
      <c r="BE422" s="340"/>
      <c r="BF422" s="340"/>
      <c r="BG422" s="340"/>
      <c r="BH422" s="340"/>
      <c r="BI422" s="340"/>
      <c r="BJ422" s="340"/>
      <c r="BK422" s="340"/>
      <c r="BL422" s="340"/>
      <c r="BM422" s="340"/>
      <c r="BN422" s="340"/>
      <c r="BO422" s="340"/>
      <c r="BP422" s="340"/>
      <c r="BQ422" s="340"/>
      <c r="BR422" s="340"/>
      <c r="BS422" s="340"/>
      <c r="BT422" s="340"/>
      <c r="BU422" s="340"/>
      <c r="BV422" s="340"/>
      <c r="BW422" s="340"/>
      <c r="BX422" s="340"/>
      <c r="BY422" s="340"/>
      <c r="BZ422" s="340"/>
      <c r="CA422" s="340"/>
    </row>
    <row r="423" spans="1:79" ht="15.75" customHeight="1">
      <c r="A423" s="340"/>
      <c r="B423" s="340"/>
      <c r="C423" s="340"/>
      <c r="D423" s="340"/>
      <c r="E423" s="340"/>
      <c r="F423" s="340"/>
      <c r="G423" s="340"/>
      <c r="H423" s="340"/>
      <c r="I423" s="340"/>
      <c r="J423" s="340"/>
      <c r="K423" s="340"/>
      <c r="L423" s="340"/>
      <c r="M423" s="340"/>
      <c r="N423" s="340"/>
      <c r="O423" s="340"/>
      <c r="P423" s="340"/>
      <c r="Q423" s="340"/>
      <c r="R423" s="340"/>
      <c r="S423" s="340"/>
      <c r="T423" s="340"/>
      <c r="U423" s="340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0"/>
      <c r="AI423" s="340"/>
      <c r="AJ423" s="340"/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0"/>
      <c r="AX423" s="340"/>
      <c r="AY423" s="340"/>
      <c r="AZ423" s="340"/>
      <c r="BA423" s="340"/>
      <c r="BB423" s="340"/>
      <c r="BC423" s="340"/>
      <c r="BD423" s="340"/>
      <c r="BE423" s="340"/>
      <c r="BF423" s="340"/>
      <c r="BG423" s="340"/>
      <c r="BH423" s="340"/>
      <c r="BI423" s="340"/>
      <c r="BJ423" s="340"/>
      <c r="BK423" s="340"/>
      <c r="BL423" s="340"/>
      <c r="BM423" s="340"/>
      <c r="BN423" s="340"/>
      <c r="BO423" s="340"/>
      <c r="BP423" s="340"/>
      <c r="BQ423" s="340"/>
      <c r="BR423" s="340"/>
      <c r="BS423" s="340"/>
      <c r="BT423" s="340"/>
      <c r="BU423" s="340"/>
      <c r="BV423" s="340"/>
      <c r="BW423" s="340"/>
      <c r="BX423" s="340"/>
      <c r="BY423" s="340"/>
      <c r="BZ423" s="340"/>
      <c r="CA423" s="340"/>
    </row>
    <row r="424" spans="1:79" ht="15.75" customHeight="1">
      <c r="A424" s="340"/>
      <c r="B424" s="340"/>
      <c r="C424" s="340"/>
      <c r="D424" s="340"/>
      <c r="E424" s="340"/>
      <c r="F424" s="340"/>
      <c r="G424" s="340"/>
      <c r="H424" s="340"/>
      <c r="I424" s="340"/>
      <c r="J424" s="340"/>
      <c r="K424" s="340"/>
      <c r="L424" s="340"/>
      <c r="M424" s="340"/>
      <c r="N424" s="340"/>
      <c r="O424" s="340"/>
      <c r="P424" s="340"/>
      <c r="Q424" s="340"/>
      <c r="R424" s="340"/>
      <c r="S424" s="340"/>
      <c r="T424" s="340"/>
      <c r="U424" s="340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0"/>
      <c r="AI424" s="340"/>
      <c r="AJ424" s="340"/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0"/>
      <c r="AX424" s="340"/>
      <c r="AY424" s="340"/>
      <c r="AZ424" s="340"/>
      <c r="BA424" s="340"/>
      <c r="BB424" s="340"/>
      <c r="BC424" s="340"/>
      <c r="BD424" s="340"/>
      <c r="BE424" s="340"/>
      <c r="BF424" s="340"/>
      <c r="BG424" s="340"/>
      <c r="BH424" s="340"/>
      <c r="BI424" s="340"/>
      <c r="BJ424" s="340"/>
      <c r="BK424" s="340"/>
      <c r="BL424" s="340"/>
      <c r="BM424" s="340"/>
      <c r="BN424" s="340"/>
      <c r="BO424" s="340"/>
      <c r="BP424" s="340"/>
      <c r="BQ424" s="340"/>
      <c r="BR424" s="340"/>
      <c r="BS424" s="340"/>
      <c r="BT424" s="340"/>
      <c r="BU424" s="340"/>
      <c r="BV424" s="340"/>
      <c r="BW424" s="340"/>
      <c r="BX424" s="340"/>
      <c r="BY424" s="340"/>
      <c r="BZ424" s="340"/>
      <c r="CA424" s="340"/>
    </row>
    <row r="425" spans="1:79" ht="15.75" customHeight="1">
      <c r="A425" s="340"/>
      <c r="B425" s="340"/>
      <c r="C425" s="340"/>
      <c r="D425" s="340"/>
      <c r="E425" s="340"/>
      <c r="F425" s="340"/>
      <c r="G425" s="340"/>
      <c r="H425" s="340"/>
      <c r="I425" s="340"/>
      <c r="J425" s="340"/>
      <c r="K425" s="340"/>
      <c r="L425" s="340"/>
      <c r="M425" s="340"/>
      <c r="N425" s="340"/>
      <c r="O425" s="340"/>
      <c r="P425" s="340"/>
      <c r="Q425" s="340"/>
      <c r="R425" s="340"/>
      <c r="S425" s="340"/>
      <c r="T425" s="340"/>
      <c r="U425" s="340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0"/>
      <c r="AI425" s="340"/>
      <c r="AJ425" s="340"/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0"/>
      <c r="AX425" s="340"/>
      <c r="AY425" s="340"/>
      <c r="AZ425" s="340"/>
      <c r="BA425" s="340"/>
      <c r="BB425" s="340"/>
      <c r="BC425" s="340"/>
      <c r="BD425" s="340"/>
      <c r="BE425" s="340"/>
      <c r="BF425" s="340"/>
      <c r="BG425" s="340"/>
      <c r="BH425" s="340"/>
      <c r="BI425" s="340"/>
      <c r="BJ425" s="340"/>
      <c r="BK425" s="340"/>
      <c r="BL425" s="340"/>
      <c r="BM425" s="340"/>
      <c r="BN425" s="340"/>
      <c r="BO425" s="340"/>
      <c r="BP425" s="340"/>
      <c r="BQ425" s="340"/>
      <c r="BR425" s="340"/>
      <c r="BS425" s="340"/>
      <c r="BT425" s="340"/>
      <c r="BU425" s="340"/>
      <c r="BV425" s="340"/>
      <c r="BW425" s="340"/>
      <c r="BX425" s="340"/>
      <c r="BY425" s="340"/>
      <c r="BZ425" s="340"/>
      <c r="CA425" s="340"/>
    </row>
    <row r="426" spans="1:79" ht="15.75" customHeight="1">
      <c r="A426" s="340"/>
      <c r="B426" s="340"/>
      <c r="C426" s="340"/>
      <c r="D426" s="340"/>
      <c r="E426" s="340"/>
      <c r="F426" s="340"/>
      <c r="G426" s="340"/>
      <c r="H426" s="340"/>
      <c r="I426" s="340"/>
      <c r="J426" s="340"/>
      <c r="K426" s="340"/>
      <c r="L426" s="340"/>
      <c r="M426" s="340"/>
      <c r="N426" s="340"/>
      <c r="O426" s="340"/>
      <c r="P426" s="340"/>
      <c r="Q426" s="340"/>
      <c r="R426" s="340"/>
      <c r="S426" s="340"/>
      <c r="T426" s="340"/>
      <c r="U426" s="340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0"/>
      <c r="AI426" s="340"/>
      <c r="AJ426" s="340"/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0"/>
      <c r="AX426" s="340"/>
      <c r="AY426" s="340"/>
      <c r="AZ426" s="340"/>
      <c r="BA426" s="340"/>
      <c r="BB426" s="340"/>
      <c r="BC426" s="340"/>
      <c r="BD426" s="340"/>
      <c r="BE426" s="340"/>
      <c r="BF426" s="340"/>
      <c r="BG426" s="340"/>
      <c r="BH426" s="340"/>
      <c r="BI426" s="340"/>
      <c r="BJ426" s="340"/>
      <c r="BK426" s="340"/>
      <c r="BL426" s="340"/>
      <c r="BM426" s="340"/>
      <c r="BN426" s="340"/>
      <c r="BO426" s="340"/>
      <c r="BP426" s="340"/>
      <c r="BQ426" s="340"/>
      <c r="BR426" s="340"/>
      <c r="BS426" s="340"/>
      <c r="BT426" s="340"/>
      <c r="BU426" s="340"/>
      <c r="BV426" s="340"/>
      <c r="BW426" s="340"/>
      <c r="BX426" s="340"/>
      <c r="BY426" s="340"/>
      <c r="BZ426" s="340"/>
      <c r="CA426" s="340"/>
    </row>
    <row r="427" spans="1:79" ht="15.75" customHeight="1">
      <c r="A427" s="340"/>
      <c r="B427" s="340"/>
      <c r="C427" s="340"/>
      <c r="D427" s="340"/>
      <c r="E427" s="340"/>
      <c r="F427" s="340"/>
      <c r="G427" s="340"/>
      <c r="H427" s="340"/>
      <c r="I427" s="340"/>
      <c r="J427" s="340"/>
      <c r="K427" s="340"/>
      <c r="L427" s="340"/>
      <c r="M427" s="340"/>
      <c r="N427" s="340"/>
      <c r="O427" s="340"/>
      <c r="P427" s="340"/>
      <c r="Q427" s="340"/>
      <c r="R427" s="340"/>
      <c r="S427" s="340"/>
      <c r="T427" s="340"/>
      <c r="U427" s="340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0"/>
      <c r="AI427" s="340"/>
      <c r="AJ427" s="340"/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0"/>
      <c r="AX427" s="340"/>
      <c r="AY427" s="340"/>
      <c r="AZ427" s="340"/>
      <c r="BA427" s="340"/>
      <c r="BB427" s="340"/>
      <c r="BC427" s="340"/>
      <c r="BD427" s="340"/>
      <c r="BE427" s="340"/>
      <c r="BF427" s="340"/>
      <c r="BG427" s="340"/>
      <c r="BH427" s="340"/>
      <c r="BI427" s="340"/>
      <c r="BJ427" s="340"/>
      <c r="BK427" s="340"/>
      <c r="BL427" s="340"/>
      <c r="BM427" s="340"/>
      <c r="BN427" s="340"/>
      <c r="BO427" s="340"/>
      <c r="BP427" s="340"/>
      <c r="BQ427" s="340"/>
      <c r="BR427" s="340"/>
      <c r="BS427" s="340"/>
      <c r="BT427" s="340"/>
      <c r="BU427" s="340"/>
      <c r="BV427" s="340"/>
      <c r="BW427" s="340"/>
      <c r="BX427" s="340"/>
      <c r="BY427" s="340"/>
      <c r="BZ427" s="340"/>
      <c r="CA427" s="340"/>
    </row>
    <row r="428" spans="1:79" ht="15.75" customHeight="1">
      <c r="A428" s="340"/>
      <c r="B428" s="340"/>
      <c r="C428" s="340"/>
      <c r="D428" s="340"/>
      <c r="E428" s="340"/>
      <c r="F428" s="340"/>
      <c r="G428" s="340"/>
      <c r="H428" s="340"/>
      <c r="I428" s="340"/>
      <c r="J428" s="340"/>
      <c r="K428" s="340"/>
      <c r="L428" s="340"/>
      <c r="M428" s="340"/>
      <c r="N428" s="340"/>
      <c r="O428" s="340"/>
      <c r="P428" s="340"/>
      <c r="Q428" s="340"/>
      <c r="R428" s="340"/>
      <c r="S428" s="340"/>
      <c r="T428" s="340"/>
      <c r="U428" s="340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0"/>
      <c r="AI428" s="340"/>
      <c r="AJ428" s="340"/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0"/>
      <c r="AX428" s="340"/>
      <c r="AY428" s="340"/>
      <c r="AZ428" s="340"/>
      <c r="BA428" s="340"/>
      <c r="BB428" s="340"/>
      <c r="BC428" s="340"/>
      <c r="BD428" s="340"/>
      <c r="BE428" s="340"/>
      <c r="BF428" s="340"/>
      <c r="BG428" s="340"/>
      <c r="BH428" s="340"/>
      <c r="BI428" s="340"/>
      <c r="BJ428" s="340"/>
      <c r="BK428" s="340"/>
      <c r="BL428" s="340"/>
      <c r="BM428" s="340"/>
      <c r="BN428" s="340"/>
      <c r="BO428" s="340"/>
      <c r="BP428" s="340"/>
      <c r="BQ428" s="340"/>
      <c r="BR428" s="340"/>
      <c r="BS428" s="340"/>
      <c r="BT428" s="340"/>
      <c r="BU428" s="340"/>
      <c r="BV428" s="340"/>
      <c r="BW428" s="340"/>
      <c r="BX428" s="340"/>
      <c r="BY428" s="340"/>
      <c r="BZ428" s="340"/>
      <c r="CA428" s="340"/>
    </row>
    <row r="429" spans="1:79" ht="15.75" customHeight="1">
      <c r="A429" s="340"/>
      <c r="B429" s="340"/>
      <c r="C429" s="340"/>
      <c r="D429" s="340"/>
      <c r="E429" s="340"/>
      <c r="F429" s="340"/>
      <c r="G429" s="340"/>
      <c r="H429" s="340"/>
      <c r="I429" s="340"/>
      <c r="J429" s="340"/>
      <c r="K429" s="340"/>
      <c r="L429" s="340"/>
      <c r="M429" s="340"/>
      <c r="N429" s="340"/>
      <c r="O429" s="340"/>
      <c r="P429" s="340"/>
      <c r="Q429" s="340"/>
      <c r="R429" s="340"/>
      <c r="S429" s="340"/>
      <c r="T429" s="340"/>
      <c r="U429" s="340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0"/>
      <c r="AI429" s="340"/>
      <c r="AJ429" s="340"/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0"/>
      <c r="AX429" s="340"/>
      <c r="AY429" s="340"/>
      <c r="AZ429" s="340"/>
      <c r="BA429" s="340"/>
      <c r="BB429" s="340"/>
      <c r="BC429" s="340"/>
      <c r="BD429" s="340"/>
      <c r="BE429" s="340"/>
      <c r="BF429" s="340"/>
      <c r="BG429" s="340"/>
      <c r="BH429" s="340"/>
      <c r="BI429" s="340"/>
      <c r="BJ429" s="340"/>
      <c r="BK429" s="340"/>
      <c r="BL429" s="340"/>
      <c r="BM429" s="340"/>
      <c r="BN429" s="340"/>
      <c r="BO429" s="340"/>
      <c r="BP429" s="340"/>
      <c r="BQ429" s="340"/>
      <c r="BR429" s="340"/>
      <c r="BS429" s="340"/>
      <c r="BT429" s="340"/>
      <c r="BU429" s="340"/>
      <c r="BV429" s="340"/>
      <c r="BW429" s="340"/>
      <c r="BX429" s="340"/>
      <c r="BY429" s="340"/>
      <c r="BZ429" s="340"/>
      <c r="CA429" s="340"/>
    </row>
    <row r="430" spans="1:79" ht="15.75" customHeight="1">
      <c r="A430" s="340"/>
      <c r="B430" s="340"/>
      <c r="C430" s="340"/>
      <c r="D430" s="340"/>
      <c r="E430" s="340"/>
      <c r="F430" s="340"/>
      <c r="G430" s="340"/>
      <c r="H430" s="340"/>
      <c r="I430" s="340"/>
      <c r="J430" s="340"/>
      <c r="K430" s="340"/>
      <c r="L430" s="340"/>
      <c r="M430" s="340"/>
      <c r="N430" s="340"/>
      <c r="O430" s="340"/>
      <c r="P430" s="340"/>
      <c r="Q430" s="340"/>
      <c r="R430" s="340"/>
      <c r="S430" s="340"/>
      <c r="T430" s="340"/>
      <c r="U430" s="340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0"/>
      <c r="AI430" s="340"/>
      <c r="AJ430" s="340"/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0"/>
      <c r="AX430" s="340"/>
      <c r="AY430" s="340"/>
      <c r="AZ430" s="340"/>
      <c r="BA430" s="340"/>
      <c r="BB430" s="340"/>
      <c r="BC430" s="340"/>
      <c r="BD430" s="340"/>
      <c r="BE430" s="340"/>
      <c r="BF430" s="340"/>
      <c r="BG430" s="340"/>
      <c r="BH430" s="340"/>
      <c r="BI430" s="340"/>
      <c r="BJ430" s="340"/>
      <c r="BK430" s="340"/>
      <c r="BL430" s="340"/>
      <c r="BM430" s="340"/>
      <c r="BN430" s="340"/>
      <c r="BO430" s="340"/>
      <c r="BP430" s="340"/>
      <c r="BQ430" s="340"/>
      <c r="BR430" s="340"/>
      <c r="BS430" s="340"/>
      <c r="BT430" s="340"/>
      <c r="BU430" s="340"/>
      <c r="BV430" s="340"/>
      <c r="BW430" s="340"/>
      <c r="BX430" s="340"/>
      <c r="BY430" s="340"/>
      <c r="BZ430" s="340"/>
      <c r="CA430" s="340"/>
    </row>
    <row r="431" spans="1:79" ht="15.75" customHeight="1">
      <c r="A431" s="340"/>
      <c r="B431" s="340"/>
      <c r="C431" s="340"/>
      <c r="D431" s="340"/>
      <c r="E431" s="340"/>
      <c r="F431" s="340"/>
      <c r="G431" s="340"/>
      <c r="H431" s="340"/>
      <c r="I431" s="340"/>
      <c r="J431" s="340"/>
      <c r="K431" s="340"/>
      <c r="L431" s="340"/>
      <c r="M431" s="340"/>
      <c r="N431" s="340"/>
      <c r="O431" s="340"/>
      <c r="P431" s="340"/>
      <c r="Q431" s="340"/>
      <c r="R431" s="340"/>
      <c r="S431" s="340"/>
      <c r="T431" s="340"/>
      <c r="U431" s="340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0"/>
      <c r="AI431" s="340"/>
      <c r="AJ431" s="340"/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0"/>
      <c r="AX431" s="340"/>
      <c r="AY431" s="340"/>
      <c r="AZ431" s="340"/>
      <c r="BA431" s="340"/>
      <c r="BB431" s="340"/>
      <c r="BC431" s="340"/>
      <c r="BD431" s="340"/>
      <c r="BE431" s="340"/>
      <c r="BF431" s="340"/>
      <c r="BG431" s="340"/>
      <c r="BH431" s="340"/>
      <c r="BI431" s="340"/>
      <c r="BJ431" s="340"/>
      <c r="BK431" s="340"/>
      <c r="BL431" s="340"/>
      <c r="BM431" s="340"/>
      <c r="BN431" s="340"/>
      <c r="BO431" s="340"/>
      <c r="BP431" s="340"/>
      <c r="BQ431" s="340"/>
      <c r="BR431" s="340"/>
      <c r="BS431" s="340"/>
      <c r="BT431" s="340"/>
      <c r="BU431" s="340"/>
      <c r="BV431" s="340"/>
      <c r="BW431" s="340"/>
      <c r="BX431" s="340"/>
      <c r="BY431" s="340"/>
      <c r="BZ431" s="340"/>
      <c r="CA431" s="340"/>
    </row>
    <row r="432" spans="1:79" ht="15.75" customHeight="1">
      <c r="A432" s="340"/>
      <c r="B432" s="340"/>
      <c r="C432" s="340"/>
      <c r="D432" s="340"/>
      <c r="E432" s="340"/>
      <c r="F432" s="340"/>
      <c r="G432" s="340"/>
      <c r="H432" s="340"/>
      <c r="I432" s="340"/>
      <c r="J432" s="340"/>
      <c r="K432" s="340"/>
      <c r="L432" s="340"/>
      <c r="M432" s="340"/>
      <c r="N432" s="340"/>
      <c r="O432" s="340"/>
      <c r="P432" s="340"/>
      <c r="Q432" s="340"/>
      <c r="R432" s="340"/>
      <c r="S432" s="340"/>
      <c r="T432" s="340"/>
      <c r="U432" s="340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0"/>
      <c r="AI432" s="340"/>
      <c r="AJ432" s="340"/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0"/>
      <c r="AX432" s="340"/>
      <c r="AY432" s="340"/>
      <c r="AZ432" s="340"/>
      <c r="BA432" s="340"/>
      <c r="BB432" s="340"/>
      <c r="BC432" s="340"/>
      <c r="BD432" s="340"/>
      <c r="BE432" s="340"/>
      <c r="BF432" s="340"/>
      <c r="BG432" s="340"/>
      <c r="BH432" s="340"/>
      <c r="BI432" s="340"/>
      <c r="BJ432" s="340"/>
      <c r="BK432" s="340"/>
      <c r="BL432" s="340"/>
      <c r="BM432" s="340"/>
      <c r="BN432" s="340"/>
      <c r="BO432" s="340"/>
      <c r="BP432" s="340"/>
      <c r="BQ432" s="340"/>
      <c r="BR432" s="340"/>
      <c r="BS432" s="340"/>
      <c r="BT432" s="340"/>
      <c r="BU432" s="340"/>
      <c r="BV432" s="340"/>
      <c r="BW432" s="340"/>
      <c r="BX432" s="340"/>
      <c r="BY432" s="340"/>
      <c r="BZ432" s="340"/>
      <c r="CA432" s="340"/>
    </row>
    <row r="433" spans="1:79" ht="15.75" customHeight="1">
      <c r="A433" s="340"/>
      <c r="B433" s="340"/>
      <c r="C433" s="340"/>
      <c r="D433" s="340"/>
      <c r="E433" s="340"/>
      <c r="F433" s="340"/>
      <c r="G433" s="340"/>
      <c r="H433" s="340"/>
      <c r="I433" s="340"/>
      <c r="J433" s="340"/>
      <c r="K433" s="340"/>
      <c r="L433" s="340"/>
      <c r="M433" s="340"/>
      <c r="N433" s="340"/>
      <c r="O433" s="340"/>
      <c r="P433" s="340"/>
      <c r="Q433" s="340"/>
      <c r="R433" s="340"/>
      <c r="S433" s="340"/>
      <c r="T433" s="340"/>
      <c r="U433" s="340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0"/>
      <c r="AI433" s="340"/>
      <c r="AJ433" s="340"/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0"/>
      <c r="AX433" s="340"/>
      <c r="AY433" s="340"/>
      <c r="AZ433" s="340"/>
      <c r="BA433" s="340"/>
      <c r="BB433" s="340"/>
      <c r="BC433" s="340"/>
      <c r="BD433" s="340"/>
      <c r="BE433" s="340"/>
      <c r="BF433" s="340"/>
      <c r="BG433" s="340"/>
      <c r="BH433" s="340"/>
      <c r="BI433" s="340"/>
      <c r="BJ433" s="340"/>
      <c r="BK433" s="340"/>
      <c r="BL433" s="340"/>
      <c r="BM433" s="340"/>
      <c r="BN433" s="340"/>
      <c r="BO433" s="340"/>
      <c r="BP433" s="340"/>
      <c r="BQ433" s="340"/>
      <c r="BR433" s="340"/>
      <c r="BS433" s="340"/>
      <c r="BT433" s="340"/>
      <c r="BU433" s="340"/>
      <c r="BV433" s="340"/>
      <c r="BW433" s="340"/>
      <c r="BX433" s="340"/>
      <c r="BY433" s="340"/>
      <c r="BZ433" s="340"/>
      <c r="CA433" s="340"/>
    </row>
    <row r="434" spans="1:79" ht="15.75" customHeight="1">
      <c r="A434" s="340"/>
      <c r="B434" s="340"/>
      <c r="C434" s="340"/>
      <c r="D434" s="340"/>
      <c r="E434" s="340"/>
      <c r="F434" s="340"/>
      <c r="G434" s="340"/>
      <c r="H434" s="340"/>
      <c r="I434" s="340"/>
      <c r="J434" s="340"/>
      <c r="K434" s="340"/>
      <c r="L434" s="340"/>
      <c r="M434" s="340"/>
      <c r="N434" s="340"/>
      <c r="O434" s="340"/>
      <c r="P434" s="340"/>
      <c r="Q434" s="340"/>
      <c r="R434" s="340"/>
      <c r="S434" s="340"/>
      <c r="T434" s="340"/>
      <c r="U434" s="340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0"/>
      <c r="AI434" s="340"/>
      <c r="AJ434" s="340"/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0"/>
      <c r="AX434" s="340"/>
      <c r="AY434" s="340"/>
      <c r="AZ434" s="340"/>
      <c r="BA434" s="340"/>
      <c r="BB434" s="340"/>
      <c r="BC434" s="340"/>
      <c r="BD434" s="340"/>
      <c r="BE434" s="340"/>
      <c r="BF434" s="340"/>
      <c r="BG434" s="340"/>
      <c r="BH434" s="340"/>
      <c r="BI434" s="340"/>
      <c r="BJ434" s="340"/>
      <c r="BK434" s="340"/>
      <c r="BL434" s="340"/>
      <c r="BM434" s="340"/>
      <c r="BN434" s="340"/>
      <c r="BO434" s="340"/>
      <c r="BP434" s="340"/>
      <c r="BQ434" s="340"/>
      <c r="BR434" s="340"/>
      <c r="BS434" s="340"/>
      <c r="BT434" s="340"/>
      <c r="BU434" s="340"/>
      <c r="BV434" s="340"/>
      <c r="BW434" s="340"/>
      <c r="BX434" s="340"/>
      <c r="BY434" s="340"/>
      <c r="BZ434" s="340"/>
      <c r="CA434" s="340"/>
    </row>
    <row r="435" spans="1:79" ht="15.75" customHeight="1">
      <c r="A435" s="340"/>
      <c r="B435" s="340"/>
      <c r="C435" s="340"/>
      <c r="D435" s="340"/>
      <c r="E435" s="340"/>
      <c r="F435" s="340"/>
      <c r="G435" s="340"/>
      <c r="H435" s="340"/>
      <c r="I435" s="340"/>
      <c r="J435" s="340"/>
      <c r="K435" s="340"/>
      <c r="L435" s="340"/>
      <c r="M435" s="340"/>
      <c r="N435" s="340"/>
      <c r="O435" s="340"/>
      <c r="P435" s="340"/>
      <c r="Q435" s="340"/>
      <c r="R435" s="340"/>
      <c r="S435" s="340"/>
      <c r="T435" s="340"/>
      <c r="U435" s="340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0"/>
      <c r="AI435" s="340"/>
      <c r="AJ435" s="340"/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0"/>
      <c r="AX435" s="340"/>
      <c r="AY435" s="340"/>
      <c r="AZ435" s="340"/>
      <c r="BA435" s="340"/>
      <c r="BB435" s="340"/>
      <c r="BC435" s="340"/>
      <c r="BD435" s="340"/>
      <c r="BE435" s="340"/>
      <c r="BF435" s="340"/>
      <c r="BG435" s="340"/>
      <c r="BH435" s="340"/>
      <c r="BI435" s="340"/>
      <c r="BJ435" s="340"/>
      <c r="BK435" s="340"/>
      <c r="BL435" s="340"/>
      <c r="BM435" s="340"/>
      <c r="BN435" s="340"/>
      <c r="BO435" s="340"/>
      <c r="BP435" s="340"/>
      <c r="BQ435" s="340"/>
      <c r="BR435" s="340"/>
      <c r="BS435" s="340"/>
      <c r="BT435" s="340"/>
      <c r="BU435" s="340"/>
      <c r="BV435" s="340"/>
      <c r="BW435" s="340"/>
      <c r="BX435" s="340"/>
      <c r="BY435" s="340"/>
      <c r="BZ435" s="340"/>
      <c r="CA435" s="340"/>
    </row>
    <row r="436" spans="1:79" ht="15.75" customHeight="1">
      <c r="A436" s="340"/>
      <c r="B436" s="340"/>
      <c r="C436" s="340"/>
      <c r="D436" s="340"/>
      <c r="E436" s="340"/>
      <c r="F436" s="340"/>
      <c r="G436" s="340"/>
      <c r="H436" s="340"/>
      <c r="I436" s="340"/>
      <c r="J436" s="340"/>
      <c r="K436" s="340"/>
      <c r="L436" s="340"/>
      <c r="M436" s="340"/>
      <c r="N436" s="340"/>
      <c r="O436" s="340"/>
      <c r="P436" s="340"/>
      <c r="Q436" s="340"/>
      <c r="R436" s="340"/>
      <c r="S436" s="340"/>
      <c r="T436" s="340"/>
      <c r="U436" s="340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0"/>
      <c r="AI436" s="340"/>
      <c r="AJ436" s="340"/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0"/>
      <c r="AX436" s="340"/>
      <c r="AY436" s="340"/>
      <c r="AZ436" s="340"/>
      <c r="BA436" s="340"/>
      <c r="BB436" s="340"/>
      <c r="BC436" s="340"/>
      <c r="BD436" s="340"/>
      <c r="BE436" s="340"/>
      <c r="BF436" s="340"/>
      <c r="BG436" s="340"/>
      <c r="BH436" s="340"/>
      <c r="BI436" s="340"/>
      <c r="BJ436" s="340"/>
      <c r="BK436" s="340"/>
      <c r="BL436" s="340"/>
      <c r="BM436" s="340"/>
      <c r="BN436" s="340"/>
      <c r="BO436" s="340"/>
      <c r="BP436" s="340"/>
      <c r="BQ436" s="340"/>
      <c r="BR436" s="340"/>
      <c r="BS436" s="340"/>
      <c r="BT436" s="340"/>
      <c r="BU436" s="340"/>
      <c r="BV436" s="340"/>
      <c r="BW436" s="340"/>
      <c r="BX436" s="340"/>
      <c r="BY436" s="340"/>
      <c r="BZ436" s="340"/>
      <c r="CA436" s="340"/>
    </row>
    <row r="437" spans="1:79" ht="15.75" customHeight="1">
      <c r="A437" s="340"/>
      <c r="B437" s="340"/>
      <c r="C437" s="340"/>
      <c r="D437" s="340"/>
      <c r="E437" s="340"/>
      <c r="F437" s="340"/>
      <c r="G437" s="340"/>
      <c r="H437" s="340"/>
      <c r="I437" s="340"/>
      <c r="J437" s="340"/>
      <c r="K437" s="340"/>
      <c r="L437" s="340"/>
      <c r="M437" s="340"/>
      <c r="N437" s="340"/>
      <c r="O437" s="340"/>
      <c r="P437" s="340"/>
      <c r="Q437" s="340"/>
      <c r="R437" s="340"/>
      <c r="S437" s="340"/>
      <c r="T437" s="340"/>
      <c r="U437" s="340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0"/>
      <c r="AI437" s="340"/>
      <c r="AJ437" s="340"/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0"/>
      <c r="AX437" s="340"/>
      <c r="AY437" s="340"/>
      <c r="AZ437" s="340"/>
      <c r="BA437" s="340"/>
      <c r="BB437" s="340"/>
      <c r="BC437" s="340"/>
      <c r="BD437" s="340"/>
      <c r="BE437" s="340"/>
      <c r="BF437" s="340"/>
      <c r="BG437" s="340"/>
      <c r="BH437" s="340"/>
      <c r="BI437" s="340"/>
      <c r="BJ437" s="340"/>
      <c r="BK437" s="340"/>
      <c r="BL437" s="340"/>
      <c r="BM437" s="340"/>
      <c r="BN437" s="340"/>
      <c r="BO437" s="340"/>
      <c r="BP437" s="340"/>
      <c r="BQ437" s="340"/>
      <c r="BR437" s="340"/>
      <c r="BS437" s="340"/>
      <c r="BT437" s="340"/>
      <c r="BU437" s="340"/>
      <c r="BV437" s="340"/>
      <c r="BW437" s="340"/>
      <c r="BX437" s="340"/>
      <c r="BY437" s="340"/>
      <c r="BZ437" s="340"/>
      <c r="CA437" s="340"/>
    </row>
    <row r="438" spans="1:79" ht="15.75" customHeight="1">
      <c r="A438" s="340"/>
      <c r="B438" s="340"/>
      <c r="C438" s="340"/>
      <c r="D438" s="340"/>
      <c r="E438" s="340"/>
      <c r="F438" s="340"/>
      <c r="G438" s="340"/>
      <c r="H438" s="340"/>
      <c r="I438" s="340"/>
      <c r="J438" s="340"/>
      <c r="K438" s="340"/>
      <c r="L438" s="340"/>
      <c r="M438" s="340"/>
      <c r="N438" s="340"/>
      <c r="O438" s="340"/>
      <c r="P438" s="340"/>
      <c r="Q438" s="340"/>
      <c r="R438" s="340"/>
      <c r="S438" s="340"/>
      <c r="T438" s="340"/>
      <c r="U438" s="340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0"/>
      <c r="AI438" s="340"/>
      <c r="AJ438" s="340"/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0"/>
      <c r="AX438" s="340"/>
      <c r="AY438" s="340"/>
      <c r="AZ438" s="340"/>
      <c r="BA438" s="340"/>
      <c r="BB438" s="340"/>
      <c r="BC438" s="340"/>
      <c r="BD438" s="340"/>
      <c r="BE438" s="340"/>
      <c r="BF438" s="340"/>
      <c r="BG438" s="340"/>
      <c r="BH438" s="340"/>
      <c r="BI438" s="340"/>
      <c r="BJ438" s="340"/>
      <c r="BK438" s="340"/>
      <c r="BL438" s="340"/>
      <c r="BM438" s="340"/>
      <c r="BN438" s="340"/>
      <c r="BO438" s="340"/>
      <c r="BP438" s="340"/>
      <c r="BQ438" s="340"/>
      <c r="BR438" s="340"/>
      <c r="BS438" s="340"/>
      <c r="BT438" s="340"/>
      <c r="BU438" s="340"/>
      <c r="BV438" s="340"/>
      <c r="BW438" s="340"/>
      <c r="BX438" s="340"/>
      <c r="BY438" s="340"/>
      <c r="BZ438" s="340"/>
      <c r="CA438" s="340"/>
    </row>
    <row r="439" spans="1:79" ht="15.75" customHeight="1">
      <c r="A439" s="340"/>
      <c r="B439" s="340"/>
      <c r="C439" s="340"/>
      <c r="D439" s="340"/>
      <c r="E439" s="340"/>
      <c r="F439" s="340"/>
      <c r="G439" s="340"/>
      <c r="H439" s="340"/>
      <c r="I439" s="340"/>
      <c r="J439" s="340"/>
      <c r="K439" s="340"/>
      <c r="L439" s="340"/>
      <c r="M439" s="340"/>
      <c r="N439" s="340"/>
      <c r="O439" s="340"/>
      <c r="P439" s="340"/>
      <c r="Q439" s="340"/>
      <c r="R439" s="340"/>
      <c r="S439" s="340"/>
      <c r="T439" s="340"/>
      <c r="U439" s="340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0"/>
      <c r="AI439" s="340"/>
      <c r="AJ439" s="340"/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0"/>
      <c r="AX439" s="340"/>
      <c r="AY439" s="340"/>
      <c r="AZ439" s="340"/>
      <c r="BA439" s="340"/>
      <c r="BB439" s="340"/>
      <c r="BC439" s="340"/>
      <c r="BD439" s="340"/>
      <c r="BE439" s="340"/>
      <c r="BF439" s="340"/>
      <c r="BG439" s="340"/>
      <c r="BH439" s="340"/>
      <c r="BI439" s="340"/>
      <c r="BJ439" s="340"/>
      <c r="BK439" s="340"/>
      <c r="BL439" s="340"/>
      <c r="BM439" s="340"/>
      <c r="BN439" s="340"/>
      <c r="BO439" s="340"/>
      <c r="BP439" s="340"/>
      <c r="BQ439" s="340"/>
      <c r="BR439" s="340"/>
      <c r="BS439" s="340"/>
      <c r="BT439" s="340"/>
      <c r="BU439" s="340"/>
      <c r="BV439" s="340"/>
      <c r="BW439" s="340"/>
      <c r="BX439" s="340"/>
      <c r="BY439" s="340"/>
      <c r="BZ439" s="340"/>
      <c r="CA439" s="340"/>
    </row>
    <row r="440" spans="1:79" ht="15.75" customHeight="1">
      <c r="A440" s="340"/>
      <c r="B440" s="340"/>
      <c r="C440" s="340"/>
      <c r="D440" s="340"/>
      <c r="E440" s="340"/>
      <c r="F440" s="340"/>
      <c r="G440" s="340"/>
      <c r="H440" s="340"/>
      <c r="I440" s="340"/>
      <c r="J440" s="340"/>
      <c r="K440" s="340"/>
      <c r="L440" s="340"/>
      <c r="M440" s="340"/>
      <c r="N440" s="340"/>
      <c r="O440" s="340"/>
      <c r="P440" s="340"/>
      <c r="Q440" s="340"/>
      <c r="R440" s="340"/>
      <c r="S440" s="340"/>
      <c r="T440" s="340"/>
      <c r="U440" s="340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0"/>
      <c r="AI440" s="340"/>
      <c r="AJ440" s="340"/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0"/>
      <c r="AX440" s="340"/>
      <c r="AY440" s="340"/>
      <c r="AZ440" s="340"/>
      <c r="BA440" s="340"/>
      <c r="BB440" s="340"/>
      <c r="BC440" s="340"/>
      <c r="BD440" s="340"/>
      <c r="BE440" s="340"/>
      <c r="BF440" s="340"/>
      <c r="BG440" s="340"/>
      <c r="BH440" s="340"/>
      <c r="BI440" s="340"/>
      <c r="BJ440" s="340"/>
      <c r="BK440" s="340"/>
      <c r="BL440" s="340"/>
      <c r="BM440" s="340"/>
      <c r="BN440" s="340"/>
      <c r="BO440" s="340"/>
      <c r="BP440" s="340"/>
      <c r="BQ440" s="340"/>
      <c r="BR440" s="340"/>
      <c r="BS440" s="340"/>
      <c r="BT440" s="340"/>
      <c r="BU440" s="340"/>
      <c r="BV440" s="340"/>
      <c r="BW440" s="340"/>
      <c r="BX440" s="340"/>
      <c r="BY440" s="340"/>
      <c r="BZ440" s="340"/>
      <c r="CA440" s="340"/>
    </row>
    <row r="441" spans="1:79" ht="15.75" customHeight="1">
      <c r="A441" s="340"/>
      <c r="B441" s="340"/>
      <c r="C441" s="340"/>
      <c r="D441" s="340"/>
      <c r="E441" s="340"/>
      <c r="F441" s="340"/>
      <c r="G441" s="340"/>
      <c r="H441" s="340"/>
      <c r="I441" s="340"/>
      <c r="J441" s="340"/>
      <c r="K441" s="340"/>
      <c r="L441" s="340"/>
      <c r="M441" s="340"/>
      <c r="N441" s="340"/>
      <c r="O441" s="340"/>
      <c r="P441" s="340"/>
      <c r="Q441" s="340"/>
      <c r="R441" s="340"/>
      <c r="S441" s="340"/>
      <c r="T441" s="340"/>
      <c r="U441" s="340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0"/>
      <c r="AI441" s="340"/>
      <c r="AJ441" s="340"/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0"/>
      <c r="AX441" s="340"/>
      <c r="AY441" s="340"/>
      <c r="AZ441" s="340"/>
      <c r="BA441" s="340"/>
      <c r="BB441" s="340"/>
      <c r="BC441" s="340"/>
      <c r="BD441" s="340"/>
      <c r="BE441" s="340"/>
      <c r="BF441" s="340"/>
      <c r="BG441" s="340"/>
      <c r="BH441" s="340"/>
      <c r="BI441" s="340"/>
      <c r="BJ441" s="340"/>
      <c r="BK441" s="340"/>
      <c r="BL441" s="340"/>
      <c r="BM441" s="340"/>
      <c r="BN441" s="340"/>
      <c r="BO441" s="340"/>
      <c r="BP441" s="340"/>
      <c r="BQ441" s="340"/>
      <c r="BR441" s="340"/>
      <c r="BS441" s="340"/>
      <c r="BT441" s="340"/>
      <c r="BU441" s="340"/>
      <c r="BV441" s="340"/>
      <c r="BW441" s="340"/>
      <c r="BX441" s="340"/>
      <c r="BY441" s="340"/>
      <c r="BZ441" s="340"/>
      <c r="CA441" s="340"/>
    </row>
    <row r="442" spans="1:79" ht="15.75" customHeight="1">
      <c r="A442" s="340"/>
      <c r="B442" s="340"/>
      <c r="C442" s="340"/>
      <c r="D442" s="340"/>
      <c r="E442" s="340"/>
      <c r="F442" s="340"/>
      <c r="G442" s="340"/>
      <c r="H442" s="340"/>
      <c r="I442" s="340"/>
      <c r="J442" s="340"/>
      <c r="K442" s="340"/>
      <c r="L442" s="340"/>
      <c r="M442" s="340"/>
      <c r="N442" s="340"/>
      <c r="O442" s="340"/>
      <c r="P442" s="340"/>
      <c r="Q442" s="340"/>
      <c r="R442" s="340"/>
      <c r="S442" s="340"/>
      <c r="T442" s="340"/>
      <c r="U442" s="340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0"/>
      <c r="AI442" s="340"/>
      <c r="AJ442" s="340"/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0"/>
      <c r="AX442" s="340"/>
      <c r="AY442" s="340"/>
      <c r="AZ442" s="340"/>
      <c r="BA442" s="340"/>
      <c r="BB442" s="340"/>
      <c r="BC442" s="340"/>
      <c r="BD442" s="340"/>
      <c r="BE442" s="340"/>
      <c r="BF442" s="340"/>
      <c r="BG442" s="340"/>
      <c r="BH442" s="340"/>
      <c r="BI442" s="340"/>
      <c r="BJ442" s="340"/>
      <c r="BK442" s="340"/>
      <c r="BL442" s="340"/>
      <c r="BM442" s="340"/>
      <c r="BN442" s="340"/>
      <c r="BO442" s="340"/>
      <c r="BP442" s="340"/>
      <c r="BQ442" s="340"/>
      <c r="BR442" s="340"/>
      <c r="BS442" s="340"/>
      <c r="BT442" s="340"/>
      <c r="BU442" s="340"/>
      <c r="BV442" s="340"/>
      <c r="BW442" s="340"/>
      <c r="BX442" s="340"/>
      <c r="BY442" s="340"/>
      <c r="BZ442" s="340"/>
      <c r="CA442" s="340"/>
    </row>
    <row r="443" spans="1:79" ht="15.75" customHeight="1">
      <c r="A443" s="340"/>
      <c r="B443" s="340"/>
      <c r="C443" s="340"/>
      <c r="D443" s="340"/>
      <c r="E443" s="340"/>
      <c r="F443" s="340"/>
      <c r="G443" s="340"/>
      <c r="H443" s="340"/>
      <c r="I443" s="340"/>
      <c r="J443" s="340"/>
      <c r="K443" s="340"/>
      <c r="L443" s="340"/>
      <c r="M443" s="340"/>
      <c r="N443" s="340"/>
      <c r="O443" s="340"/>
      <c r="P443" s="340"/>
      <c r="Q443" s="340"/>
      <c r="R443" s="340"/>
      <c r="S443" s="340"/>
      <c r="T443" s="340"/>
      <c r="U443" s="340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0"/>
      <c r="AI443" s="340"/>
      <c r="AJ443" s="340"/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0"/>
      <c r="AX443" s="340"/>
      <c r="AY443" s="340"/>
      <c r="AZ443" s="340"/>
      <c r="BA443" s="340"/>
      <c r="BB443" s="340"/>
      <c r="BC443" s="340"/>
      <c r="BD443" s="340"/>
      <c r="BE443" s="340"/>
      <c r="BF443" s="340"/>
      <c r="BG443" s="340"/>
      <c r="BH443" s="340"/>
      <c r="BI443" s="340"/>
      <c r="BJ443" s="340"/>
      <c r="BK443" s="340"/>
      <c r="BL443" s="340"/>
      <c r="BM443" s="340"/>
      <c r="BN443" s="340"/>
      <c r="BO443" s="340"/>
      <c r="BP443" s="340"/>
      <c r="BQ443" s="340"/>
      <c r="BR443" s="340"/>
      <c r="BS443" s="340"/>
      <c r="BT443" s="340"/>
      <c r="BU443" s="340"/>
      <c r="BV443" s="340"/>
      <c r="BW443" s="340"/>
      <c r="BX443" s="340"/>
      <c r="BY443" s="340"/>
      <c r="BZ443" s="340"/>
      <c r="CA443" s="340"/>
    </row>
    <row r="444" spans="1:79" ht="15.75" customHeight="1">
      <c r="A444" s="340"/>
      <c r="B444" s="340"/>
      <c r="C444" s="340"/>
      <c r="D444" s="340"/>
      <c r="E444" s="340"/>
      <c r="F444" s="340"/>
      <c r="G444" s="340"/>
      <c r="H444" s="340"/>
      <c r="I444" s="340"/>
      <c r="J444" s="340"/>
      <c r="K444" s="340"/>
      <c r="L444" s="340"/>
      <c r="M444" s="340"/>
      <c r="N444" s="340"/>
      <c r="O444" s="340"/>
      <c r="P444" s="340"/>
      <c r="Q444" s="340"/>
      <c r="R444" s="340"/>
      <c r="S444" s="340"/>
      <c r="T444" s="340"/>
      <c r="U444" s="340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0"/>
      <c r="AI444" s="340"/>
      <c r="AJ444" s="340"/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0"/>
      <c r="AX444" s="340"/>
      <c r="AY444" s="340"/>
      <c r="AZ444" s="340"/>
      <c r="BA444" s="340"/>
      <c r="BB444" s="340"/>
      <c r="BC444" s="340"/>
      <c r="BD444" s="340"/>
      <c r="BE444" s="340"/>
      <c r="BF444" s="340"/>
      <c r="BG444" s="340"/>
      <c r="BH444" s="340"/>
      <c r="BI444" s="340"/>
      <c r="BJ444" s="340"/>
      <c r="BK444" s="340"/>
      <c r="BL444" s="340"/>
      <c r="BM444" s="340"/>
      <c r="BN444" s="340"/>
      <c r="BO444" s="340"/>
      <c r="BP444" s="340"/>
      <c r="BQ444" s="340"/>
      <c r="BR444" s="340"/>
      <c r="BS444" s="340"/>
      <c r="BT444" s="340"/>
      <c r="BU444" s="340"/>
      <c r="BV444" s="340"/>
      <c r="BW444" s="340"/>
      <c r="BX444" s="340"/>
      <c r="BY444" s="340"/>
      <c r="BZ444" s="340"/>
      <c r="CA444" s="340"/>
    </row>
    <row r="445" spans="1:79" ht="15.75" customHeight="1">
      <c r="A445" s="340"/>
      <c r="B445" s="340"/>
      <c r="C445" s="340"/>
      <c r="D445" s="340"/>
      <c r="E445" s="340"/>
      <c r="F445" s="340"/>
      <c r="G445" s="340"/>
      <c r="H445" s="340"/>
      <c r="I445" s="340"/>
      <c r="J445" s="340"/>
      <c r="K445" s="340"/>
      <c r="L445" s="340"/>
      <c r="M445" s="340"/>
      <c r="N445" s="340"/>
      <c r="O445" s="340"/>
      <c r="P445" s="340"/>
      <c r="Q445" s="340"/>
      <c r="R445" s="340"/>
      <c r="S445" s="340"/>
      <c r="T445" s="340"/>
      <c r="U445" s="340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0"/>
      <c r="AI445" s="340"/>
      <c r="AJ445" s="340"/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0"/>
      <c r="AX445" s="340"/>
      <c r="AY445" s="340"/>
      <c r="AZ445" s="340"/>
      <c r="BA445" s="340"/>
      <c r="BB445" s="340"/>
      <c r="BC445" s="340"/>
      <c r="BD445" s="340"/>
      <c r="BE445" s="340"/>
      <c r="BF445" s="340"/>
      <c r="BG445" s="340"/>
      <c r="BH445" s="340"/>
      <c r="BI445" s="340"/>
      <c r="BJ445" s="340"/>
      <c r="BK445" s="340"/>
      <c r="BL445" s="340"/>
      <c r="BM445" s="340"/>
      <c r="BN445" s="340"/>
      <c r="BO445" s="340"/>
      <c r="BP445" s="340"/>
      <c r="BQ445" s="340"/>
      <c r="BR445" s="340"/>
      <c r="BS445" s="340"/>
      <c r="BT445" s="340"/>
      <c r="BU445" s="340"/>
      <c r="BV445" s="340"/>
      <c r="BW445" s="340"/>
      <c r="BX445" s="340"/>
      <c r="BY445" s="340"/>
      <c r="BZ445" s="340"/>
      <c r="CA445" s="340"/>
    </row>
    <row r="446" spans="1:79" ht="15.75" customHeight="1">
      <c r="A446" s="340"/>
      <c r="B446" s="340"/>
      <c r="C446" s="340"/>
      <c r="D446" s="340"/>
      <c r="E446" s="340"/>
      <c r="F446" s="340"/>
      <c r="G446" s="340"/>
      <c r="H446" s="340"/>
      <c r="I446" s="340"/>
      <c r="J446" s="340"/>
      <c r="K446" s="340"/>
      <c r="L446" s="340"/>
      <c r="M446" s="340"/>
      <c r="N446" s="340"/>
      <c r="O446" s="340"/>
      <c r="P446" s="340"/>
      <c r="Q446" s="340"/>
      <c r="R446" s="340"/>
      <c r="S446" s="340"/>
      <c r="T446" s="340"/>
      <c r="U446" s="340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0"/>
      <c r="AI446" s="340"/>
      <c r="AJ446" s="340"/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0"/>
      <c r="AX446" s="340"/>
      <c r="AY446" s="340"/>
      <c r="AZ446" s="340"/>
      <c r="BA446" s="340"/>
      <c r="BB446" s="340"/>
      <c r="BC446" s="340"/>
      <c r="BD446" s="340"/>
      <c r="BE446" s="340"/>
      <c r="BF446" s="340"/>
      <c r="BG446" s="340"/>
      <c r="BH446" s="340"/>
      <c r="BI446" s="340"/>
      <c r="BJ446" s="340"/>
      <c r="BK446" s="340"/>
      <c r="BL446" s="340"/>
      <c r="BM446" s="340"/>
      <c r="BN446" s="340"/>
      <c r="BO446" s="340"/>
      <c r="BP446" s="340"/>
      <c r="BQ446" s="340"/>
      <c r="BR446" s="340"/>
      <c r="BS446" s="340"/>
      <c r="BT446" s="340"/>
      <c r="BU446" s="340"/>
      <c r="BV446" s="340"/>
      <c r="BW446" s="340"/>
      <c r="BX446" s="340"/>
      <c r="BY446" s="340"/>
      <c r="BZ446" s="340"/>
      <c r="CA446" s="340"/>
    </row>
    <row r="447" spans="1:79" ht="15.75" customHeight="1">
      <c r="A447" s="340"/>
      <c r="B447" s="340"/>
      <c r="C447" s="340"/>
      <c r="D447" s="340"/>
      <c r="E447" s="340"/>
      <c r="F447" s="340"/>
      <c r="G447" s="340"/>
      <c r="H447" s="340"/>
      <c r="I447" s="340"/>
      <c r="J447" s="340"/>
      <c r="K447" s="340"/>
      <c r="L447" s="340"/>
      <c r="M447" s="340"/>
      <c r="N447" s="340"/>
      <c r="O447" s="340"/>
      <c r="P447" s="340"/>
      <c r="Q447" s="340"/>
      <c r="R447" s="340"/>
      <c r="S447" s="340"/>
      <c r="T447" s="340"/>
      <c r="U447" s="340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0"/>
      <c r="AI447" s="340"/>
      <c r="AJ447" s="340"/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0"/>
      <c r="AX447" s="340"/>
      <c r="AY447" s="340"/>
      <c r="AZ447" s="340"/>
      <c r="BA447" s="340"/>
      <c r="BB447" s="340"/>
      <c r="BC447" s="340"/>
      <c r="BD447" s="340"/>
      <c r="BE447" s="340"/>
      <c r="BF447" s="340"/>
      <c r="BG447" s="340"/>
      <c r="BH447" s="340"/>
      <c r="BI447" s="340"/>
      <c r="BJ447" s="340"/>
      <c r="BK447" s="340"/>
      <c r="BL447" s="340"/>
      <c r="BM447" s="340"/>
      <c r="BN447" s="340"/>
      <c r="BO447" s="340"/>
      <c r="BP447" s="340"/>
      <c r="BQ447" s="340"/>
      <c r="BR447" s="340"/>
      <c r="BS447" s="340"/>
      <c r="BT447" s="340"/>
      <c r="BU447" s="340"/>
      <c r="BV447" s="340"/>
      <c r="BW447" s="340"/>
      <c r="BX447" s="340"/>
      <c r="BY447" s="340"/>
      <c r="BZ447" s="340"/>
      <c r="CA447" s="340"/>
    </row>
    <row r="448" spans="1:79" ht="15.75" customHeight="1">
      <c r="A448" s="340"/>
      <c r="B448" s="340"/>
      <c r="C448" s="340"/>
      <c r="D448" s="340"/>
      <c r="E448" s="340"/>
      <c r="F448" s="340"/>
      <c r="G448" s="340"/>
      <c r="H448" s="340"/>
      <c r="I448" s="340"/>
      <c r="J448" s="340"/>
      <c r="K448" s="340"/>
      <c r="L448" s="340"/>
      <c r="M448" s="340"/>
      <c r="N448" s="340"/>
      <c r="O448" s="340"/>
      <c r="P448" s="340"/>
      <c r="Q448" s="340"/>
      <c r="R448" s="340"/>
      <c r="S448" s="340"/>
      <c r="T448" s="340"/>
      <c r="U448" s="340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0"/>
      <c r="AI448" s="340"/>
      <c r="AJ448" s="340"/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0"/>
      <c r="AX448" s="340"/>
      <c r="AY448" s="340"/>
      <c r="AZ448" s="340"/>
      <c r="BA448" s="340"/>
      <c r="BB448" s="340"/>
      <c r="BC448" s="340"/>
      <c r="BD448" s="340"/>
      <c r="BE448" s="340"/>
      <c r="BF448" s="340"/>
      <c r="BG448" s="340"/>
      <c r="BH448" s="340"/>
      <c r="BI448" s="340"/>
      <c r="BJ448" s="340"/>
      <c r="BK448" s="340"/>
      <c r="BL448" s="340"/>
      <c r="BM448" s="340"/>
      <c r="BN448" s="340"/>
      <c r="BO448" s="340"/>
      <c r="BP448" s="340"/>
      <c r="BQ448" s="340"/>
      <c r="BR448" s="340"/>
      <c r="BS448" s="340"/>
      <c r="BT448" s="340"/>
      <c r="BU448" s="340"/>
      <c r="BV448" s="340"/>
      <c r="BW448" s="340"/>
      <c r="BX448" s="340"/>
      <c r="BY448" s="340"/>
      <c r="BZ448" s="340"/>
      <c r="CA448" s="340"/>
    </row>
    <row r="449" spans="1:79" ht="15.75" customHeight="1">
      <c r="A449" s="340"/>
      <c r="B449" s="340"/>
      <c r="C449" s="340"/>
      <c r="D449" s="340"/>
      <c r="E449" s="340"/>
      <c r="F449" s="340"/>
      <c r="G449" s="340"/>
      <c r="H449" s="340"/>
      <c r="I449" s="340"/>
      <c r="J449" s="340"/>
      <c r="K449" s="340"/>
      <c r="L449" s="340"/>
      <c r="M449" s="340"/>
      <c r="N449" s="340"/>
      <c r="O449" s="340"/>
      <c r="P449" s="340"/>
      <c r="Q449" s="340"/>
      <c r="R449" s="340"/>
      <c r="S449" s="340"/>
      <c r="T449" s="340"/>
      <c r="U449" s="340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0"/>
      <c r="AI449" s="340"/>
      <c r="AJ449" s="340"/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0"/>
      <c r="AX449" s="340"/>
      <c r="AY449" s="340"/>
      <c r="AZ449" s="340"/>
      <c r="BA449" s="340"/>
      <c r="BB449" s="340"/>
      <c r="BC449" s="340"/>
      <c r="BD449" s="340"/>
      <c r="BE449" s="340"/>
      <c r="BF449" s="340"/>
      <c r="BG449" s="340"/>
      <c r="BH449" s="340"/>
      <c r="BI449" s="340"/>
      <c r="BJ449" s="340"/>
      <c r="BK449" s="340"/>
      <c r="BL449" s="340"/>
      <c r="BM449" s="340"/>
      <c r="BN449" s="340"/>
      <c r="BO449" s="340"/>
      <c r="BP449" s="340"/>
      <c r="BQ449" s="340"/>
      <c r="BR449" s="340"/>
      <c r="BS449" s="340"/>
      <c r="BT449" s="340"/>
      <c r="BU449" s="340"/>
      <c r="BV449" s="340"/>
      <c r="BW449" s="340"/>
      <c r="BX449" s="340"/>
      <c r="BY449" s="340"/>
      <c r="BZ449" s="340"/>
      <c r="CA449" s="340"/>
    </row>
    <row r="450" spans="1:79" ht="15.75" customHeight="1">
      <c r="A450" s="340"/>
      <c r="B450" s="340"/>
      <c r="C450" s="340"/>
      <c r="D450" s="340"/>
      <c r="E450" s="340"/>
      <c r="F450" s="340"/>
      <c r="G450" s="340"/>
      <c r="H450" s="340"/>
      <c r="I450" s="340"/>
      <c r="J450" s="340"/>
      <c r="K450" s="340"/>
      <c r="L450" s="340"/>
      <c r="M450" s="340"/>
      <c r="N450" s="340"/>
      <c r="O450" s="340"/>
      <c r="P450" s="340"/>
      <c r="Q450" s="340"/>
      <c r="R450" s="340"/>
      <c r="S450" s="340"/>
      <c r="T450" s="340"/>
      <c r="U450" s="340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0"/>
      <c r="AI450" s="340"/>
      <c r="AJ450" s="340"/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0"/>
      <c r="AX450" s="340"/>
      <c r="AY450" s="340"/>
      <c r="AZ450" s="340"/>
      <c r="BA450" s="340"/>
      <c r="BB450" s="340"/>
      <c r="BC450" s="340"/>
      <c r="BD450" s="340"/>
      <c r="BE450" s="340"/>
      <c r="BF450" s="340"/>
      <c r="BG450" s="340"/>
      <c r="BH450" s="340"/>
      <c r="BI450" s="340"/>
      <c r="BJ450" s="340"/>
      <c r="BK450" s="340"/>
      <c r="BL450" s="340"/>
      <c r="BM450" s="340"/>
      <c r="BN450" s="340"/>
      <c r="BO450" s="340"/>
      <c r="BP450" s="340"/>
      <c r="BQ450" s="340"/>
      <c r="BR450" s="340"/>
      <c r="BS450" s="340"/>
      <c r="BT450" s="340"/>
      <c r="BU450" s="340"/>
      <c r="BV450" s="340"/>
      <c r="BW450" s="340"/>
      <c r="BX450" s="340"/>
      <c r="BY450" s="340"/>
      <c r="BZ450" s="340"/>
      <c r="CA450" s="340"/>
    </row>
    <row r="451" spans="1:79" ht="15.75" customHeight="1">
      <c r="A451" s="340"/>
      <c r="B451" s="340"/>
      <c r="C451" s="340"/>
      <c r="D451" s="340"/>
      <c r="E451" s="340"/>
      <c r="F451" s="340"/>
      <c r="G451" s="340"/>
      <c r="H451" s="340"/>
      <c r="I451" s="340"/>
      <c r="J451" s="340"/>
      <c r="K451" s="340"/>
      <c r="L451" s="340"/>
      <c r="M451" s="340"/>
      <c r="N451" s="340"/>
      <c r="O451" s="340"/>
      <c r="P451" s="340"/>
      <c r="Q451" s="340"/>
      <c r="R451" s="340"/>
      <c r="S451" s="340"/>
      <c r="T451" s="340"/>
      <c r="U451" s="340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0"/>
      <c r="AI451" s="340"/>
      <c r="AJ451" s="340"/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0"/>
      <c r="AX451" s="340"/>
      <c r="AY451" s="340"/>
      <c r="AZ451" s="340"/>
      <c r="BA451" s="340"/>
      <c r="BB451" s="340"/>
      <c r="BC451" s="340"/>
      <c r="BD451" s="340"/>
      <c r="BE451" s="340"/>
      <c r="BF451" s="340"/>
      <c r="BG451" s="340"/>
      <c r="BH451" s="340"/>
      <c r="BI451" s="340"/>
      <c r="BJ451" s="340"/>
      <c r="BK451" s="340"/>
      <c r="BL451" s="340"/>
      <c r="BM451" s="340"/>
      <c r="BN451" s="340"/>
      <c r="BO451" s="340"/>
      <c r="BP451" s="340"/>
      <c r="BQ451" s="340"/>
      <c r="BR451" s="340"/>
      <c r="BS451" s="340"/>
      <c r="BT451" s="340"/>
      <c r="BU451" s="340"/>
      <c r="BV451" s="340"/>
      <c r="BW451" s="340"/>
      <c r="BX451" s="340"/>
      <c r="BY451" s="340"/>
      <c r="BZ451" s="340"/>
      <c r="CA451" s="340"/>
    </row>
    <row r="452" spans="1:79" ht="15.75" customHeight="1">
      <c r="A452" s="340"/>
      <c r="B452" s="340"/>
      <c r="C452" s="340"/>
      <c r="D452" s="340"/>
      <c r="E452" s="340"/>
      <c r="F452" s="340"/>
      <c r="G452" s="340"/>
      <c r="H452" s="340"/>
      <c r="I452" s="340"/>
      <c r="J452" s="340"/>
      <c r="K452" s="340"/>
      <c r="L452" s="340"/>
      <c r="M452" s="340"/>
      <c r="N452" s="340"/>
      <c r="O452" s="340"/>
      <c r="P452" s="340"/>
      <c r="Q452" s="340"/>
      <c r="R452" s="340"/>
      <c r="S452" s="340"/>
      <c r="T452" s="340"/>
      <c r="U452" s="340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0"/>
      <c r="AI452" s="340"/>
      <c r="AJ452" s="340"/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0"/>
      <c r="AX452" s="340"/>
      <c r="AY452" s="340"/>
      <c r="AZ452" s="340"/>
      <c r="BA452" s="340"/>
      <c r="BB452" s="340"/>
      <c r="BC452" s="340"/>
      <c r="BD452" s="340"/>
      <c r="BE452" s="340"/>
      <c r="BF452" s="340"/>
      <c r="BG452" s="340"/>
      <c r="BH452" s="340"/>
      <c r="BI452" s="340"/>
      <c r="BJ452" s="340"/>
      <c r="BK452" s="340"/>
      <c r="BL452" s="340"/>
      <c r="BM452" s="340"/>
      <c r="BN452" s="340"/>
      <c r="BO452" s="340"/>
      <c r="BP452" s="340"/>
      <c r="BQ452" s="340"/>
      <c r="BR452" s="340"/>
      <c r="BS452" s="340"/>
      <c r="BT452" s="340"/>
      <c r="BU452" s="340"/>
      <c r="BV452" s="340"/>
      <c r="BW452" s="340"/>
      <c r="BX452" s="340"/>
      <c r="BY452" s="340"/>
      <c r="BZ452" s="340"/>
      <c r="CA452" s="340"/>
    </row>
    <row r="453" spans="1:79" ht="15.75" customHeight="1">
      <c r="A453" s="340"/>
      <c r="B453" s="340"/>
      <c r="C453" s="340"/>
      <c r="D453" s="340"/>
      <c r="E453" s="340"/>
      <c r="F453" s="340"/>
      <c r="G453" s="340"/>
      <c r="H453" s="340"/>
      <c r="I453" s="340"/>
      <c r="J453" s="340"/>
      <c r="K453" s="340"/>
      <c r="L453" s="340"/>
      <c r="M453" s="340"/>
      <c r="N453" s="340"/>
      <c r="O453" s="340"/>
      <c r="P453" s="340"/>
      <c r="Q453" s="340"/>
      <c r="R453" s="340"/>
      <c r="S453" s="340"/>
      <c r="T453" s="340"/>
      <c r="U453" s="340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0"/>
      <c r="AI453" s="340"/>
      <c r="AJ453" s="340"/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0"/>
      <c r="AX453" s="340"/>
      <c r="AY453" s="340"/>
      <c r="AZ453" s="340"/>
      <c r="BA453" s="340"/>
      <c r="BB453" s="340"/>
      <c r="BC453" s="340"/>
      <c r="BD453" s="340"/>
      <c r="BE453" s="340"/>
      <c r="BF453" s="340"/>
      <c r="BG453" s="340"/>
      <c r="BH453" s="340"/>
      <c r="BI453" s="340"/>
      <c r="BJ453" s="340"/>
      <c r="BK453" s="340"/>
      <c r="BL453" s="340"/>
      <c r="BM453" s="340"/>
      <c r="BN453" s="340"/>
      <c r="BO453" s="340"/>
      <c r="BP453" s="340"/>
      <c r="BQ453" s="340"/>
      <c r="BR453" s="340"/>
      <c r="BS453" s="340"/>
      <c r="BT453" s="340"/>
      <c r="BU453" s="340"/>
      <c r="BV453" s="340"/>
      <c r="BW453" s="340"/>
      <c r="BX453" s="340"/>
      <c r="BY453" s="340"/>
      <c r="BZ453" s="340"/>
      <c r="CA453" s="340"/>
    </row>
    <row r="454" spans="1:79" ht="15.75" customHeight="1">
      <c r="A454" s="340"/>
      <c r="B454" s="340"/>
      <c r="C454" s="340"/>
      <c r="D454" s="340"/>
      <c r="E454" s="340"/>
      <c r="F454" s="340"/>
      <c r="G454" s="340"/>
      <c r="H454" s="340"/>
      <c r="I454" s="340"/>
      <c r="J454" s="340"/>
      <c r="K454" s="340"/>
      <c r="L454" s="340"/>
      <c r="M454" s="340"/>
      <c r="N454" s="340"/>
      <c r="O454" s="340"/>
      <c r="P454" s="340"/>
      <c r="Q454" s="340"/>
      <c r="R454" s="340"/>
      <c r="S454" s="340"/>
      <c r="T454" s="340"/>
      <c r="U454" s="340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0"/>
      <c r="AI454" s="340"/>
      <c r="AJ454" s="340"/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0"/>
      <c r="AX454" s="340"/>
      <c r="AY454" s="340"/>
      <c r="AZ454" s="340"/>
      <c r="BA454" s="340"/>
      <c r="BB454" s="340"/>
      <c r="BC454" s="340"/>
      <c r="BD454" s="340"/>
      <c r="BE454" s="340"/>
      <c r="BF454" s="340"/>
      <c r="BG454" s="340"/>
      <c r="BH454" s="340"/>
      <c r="BI454" s="340"/>
      <c r="BJ454" s="340"/>
      <c r="BK454" s="340"/>
      <c r="BL454" s="340"/>
      <c r="BM454" s="340"/>
      <c r="BN454" s="340"/>
      <c r="BO454" s="340"/>
      <c r="BP454" s="340"/>
      <c r="BQ454" s="340"/>
      <c r="BR454" s="340"/>
      <c r="BS454" s="340"/>
      <c r="BT454" s="340"/>
      <c r="BU454" s="340"/>
      <c r="BV454" s="340"/>
      <c r="BW454" s="340"/>
      <c r="BX454" s="340"/>
      <c r="BY454" s="340"/>
      <c r="BZ454" s="340"/>
      <c r="CA454" s="340"/>
    </row>
    <row r="455" spans="1:79" ht="15.75" customHeight="1">
      <c r="A455" s="340"/>
      <c r="B455" s="340"/>
      <c r="C455" s="340"/>
      <c r="D455" s="340"/>
      <c r="E455" s="340"/>
      <c r="F455" s="340"/>
      <c r="G455" s="340"/>
      <c r="H455" s="340"/>
      <c r="I455" s="340"/>
      <c r="J455" s="340"/>
      <c r="K455" s="340"/>
      <c r="L455" s="340"/>
      <c r="M455" s="340"/>
      <c r="N455" s="340"/>
      <c r="O455" s="340"/>
      <c r="P455" s="340"/>
      <c r="Q455" s="340"/>
      <c r="R455" s="340"/>
      <c r="S455" s="340"/>
      <c r="T455" s="340"/>
      <c r="U455" s="340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0"/>
      <c r="AI455" s="340"/>
      <c r="AJ455" s="340"/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0"/>
      <c r="AX455" s="340"/>
      <c r="AY455" s="340"/>
      <c r="AZ455" s="340"/>
      <c r="BA455" s="340"/>
      <c r="BB455" s="340"/>
      <c r="BC455" s="340"/>
      <c r="BD455" s="340"/>
      <c r="BE455" s="340"/>
      <c r="BF455" s="340"/>
      <c r="BG455" s="340"/>
      <c r="BH455" s="340"/>
      <c r="BI455" s="340"/>
      <c r="BJ455" s="340"/>
      <c r="BK455" s="340"/>
      <c r="BL455" s="340"/>
      <c r="BM455" s="340"/>
      <c r="BN455" s="340"/>
      <c r="BO455" s="340"/>
      <c r="BP455" s="340"/>
      <c r="BQ455" s="340"/>
      <c r="BR455" s="340"/>
      <c r="BS455" s="340"/>
      <c r="BT455" s="340"/>
      <c r="BU455" s="340"/>
      <c r="BV455" s="340"/>
      <c r="BW455" s="340"/>
      <c r="BX455" s="340"/>
      <c r="BY455" s="340"/>
      <c r="BZ455" s="340"/>
      <c r="CA455" s="340"/>
    </row>
    <row r="456" spans="1:79" ht="15.75" customHeight="1">
      <c r="A456" s="340"/>
      <c r="B456" s="340"/>
      <c r="C456" s="340"/>
      <c r="D456" s="340"/>
      <c r="E456" s="340"/>
      <c r="F456" s="340"/>
      <c r="G456" s="340"/>
      <c r="H456" s="340"/>
      <c r="I456" s="340"/>
      <c r="J456" s="340"/>
      <c r="K456" s="340"/>
      <c r="L456" s="340"/>
      <c r="M456" s="340"/>
      <c r="N456" s="340"/>
      <c r="O456" s="340"/>
      <c r="P456" s="340"/>
      <c r="Q456" s="340"/>
      <c r="R456" s="340"/>
      <c r="S456" s="340"/>
      <c r="T456" s="340"/>
      <c r="U456" s="340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0"/>
      <c r="AI456" s="340"/>
      <c r="AJ456" s="340"/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0"/>
      <c r="AX456" s="340"/>
      <c r="AY456" s="340"/>
      <c r="AZ456" s="340"/>
      <c r="BA456" s="340"/>
      <c r="BB456" s="340"/>
      <c r="BC456" s="340"/>
      <c r="BD456" s="340"/>
      <c r="BE456" s="340"/>
      <c r="BF456" s="340"/>
      <c r="BG456" s="340"/>
      <c r="BH456" s="340"/>
      <c r="BI456" s="340"/>
      <c r="BJ456" s="340"/>
      <c r="BK456" s="340"/>
      <c r="BL456" s="340"/>
      <c r="BM456" s="340"/>
      <c r="BN456" s="340"/>
      <c r="BO456" s="340"/>
      <c r="BP456" s="340"/>
      <c r="BQ456" s="340"/>
      <c r="BR456" s="340"/>
      <c r="BS456" s="340"/>
      <c r="BT456" s="340"/>
      <c r="BU456" s="340"/>
      <c r="BV456" s="340"/>
      <c r="BW456" s="340"/>
      <c r="BX456" s="340"/>
      <c r="BY456" s="340"/>
      <c r="BZ456" s="340"/>
      <c r="CA456" s="340"/>
    </row>
    <row r="457" spans="1:79" ht="15.75" customHeight="1">
      <c r="A457" s="340"/>
      <c r="B457" s="340"/>
      <c r="C457" s="340"/>
      <c r="D457" s="340"/>
      <c r="E457" s="340"/>
      <c r="F457" s="340"/>
      <c r="G457" s="340"/>
      <c r="H457" s="340"/>
      <c r="I457" s="340"/>
      <c r="J457" s="340"/>
      <c r="K457" s="340"/>
      <c r="L457" s="340"/>
      <c r="M457" s="340"/>
      <c r="N457" s="340"/>
      <c r="O457" s="340"/>
      <c r="P457" s="340"/>
      <c r="Q457" s="340"/>
      <c r="R457" s="340"/>
      <c r="S457" s="340"/>
      <c r="T457" s="340"/>
      <c r="U457" s="340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0"/>
      <c r="AI457" s="340"/>
      <c r="AJ457" s="340"/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0"/>
      <c r="AX457" s="340"/>
      <c r="AY457" s="340"/>
      <c r="AZ457" s="340"/>
      <c r="BA457" s="340"/>
      <c r="BB457" s="340"/>
      <c r="BC457" s="340"/>
      <c r="BD457" s="340"/>
      <c r="BE457" s="340"/>
      <c r="BF457" s="340"/>
      <c r="BG457" s="340"/>
      <c r="BH457" s="340"/>
      <c r="BI457" s="340"/>
      <c r="BJ457" s="340"/>
      <c r="BK457" s="340"/>
      <c r="BL457" s="340"/>
      <c r="BM457" s="340"/>
      <c r="BN457" s="340"/>
      <c r="BO457" s="340"/>
      <c r="BP457" s="340"/>
      <c r="BQ457" s="340"/>
      <c r="BR457" s="340"/>
      <c r="BS457" s="340"/>
      <c r="BT457" s="340"/>
      <c r="BU457" s="340"/>
      <c r="BV457" s="340"/>
      <c r="BW457" s="340"/>
      <c r="BX457" s="340"/>
      <c r="BY457" s="340"/>
      <c r="BZ457" s="340"/>
      <c r="CA457" s="340"/>
    </row>
    <row r="458" spans="1:79" ht="15.75" customHeight="1">
      <c r="A458" s="340"/>
      <c r="B458" s="340"/>
      <c r="C458" s="340"/>
      <c r="D458" s="340"/>
      <c r="E458" s="340"/>
      <c r="F458" s="340"/>
      <c r="G458" s="340"/>
      <c r="H458" s="340"/>
      <c r="I458" s="340"/>
      <c r="J458" s="340"/>
      <c r="K458" s="340"/>
      <c r="L458" s="340"/>
      <c r="M458" s="340"/>
      <c r="N458" s="340"/>
      <c r="O458" s="340"/>
      <c r="P458" s="340"/>
      <c r="Q458" s="340"/>
      <c r="R458" s="340"/>
      <c r="S458" s="340"/>
      <c r="T458" s="340"/>
      <c r="U458" s="340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0"/>
      <c r="AI458" s="340"/>
      <c r="AJ458" s="340"/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0"/>
      <c r="AX458" s="340"/>
      <c r="AY458" s="340"/>
      <c r="AZ458" s="340"/>
      <c r="BA458" s="340"/>
      <c r="BB458" s="340"/>
      <c r="BC458" s="340"/>
      <c r="BD458" s="340"/>
      <c r="BE458" s="340"/>
      <c r="BF458" s="340"/>
      <c r="BG458" s="340"/>
      <c r="BH458" s="340"/>
      <c r="BI458" s="340"/>
      <c r="BJ458" s="340"/>
      <c r="BK458" s="340"/>
      <c r="BL458" s="340"/>
      <c r="BM458" s="340"/>
      <c r="BN458" s="340"/>
      <c r="BO458" s="340"/>
      <c r="BP458" s="340"/>
      <c r="BQ458" s="340"/>
      <c r="BR458" s="340"/>
      <c r="BS458" s="340"/>
      <c r="BT458" s="340"/>
      <c r="BU458" s="340"/>
      <c r="BV458" s="340"/>
      <c r="BW458" s="340"/>
      <c r="BX458" s="340"/>
      <c r="BY458" s="340"/>
      <c r="BZ458" s="340"/>
      <c r="CA458" s="340"/>
    </row>
    <row r="459" spans="1:79" ht="15.75" customHeight="1">
      <c r="A459" s="340"/>
      <c r="B459" s="340"/>
      <c r="C459" s="340"/>
      <c r="D459" s="340"/>
      <c r="E459" s="340"/>
      <c r="F459" s="340"/>
      <c r="G459" s="340"/>
      <c r="H459" s="340"/>
      <c r="I459" s="340"/>
      <c r="J459" s="340"/>
      <c r="K459" s="340"/>
      <c r="L459" s="340"/>
      <c r="M459" s="340"/>
      <c r="N459" s="340"/>
      <c r="O459" s="340"/>
      <c r="P459" s="340"/>
      <c r="Q459" s="340"/>
      <c r="R459" s="340"/>
      <c r="S459" s="340"/>
      <c r="T459" s="340"/>
      <c r="U459" s="340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0"/>
      <c r="AI459" s="340"/>
      <c r="AJ459" s="340"/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0"/>
      <c r="AX459" s="340"/>
      <c r="AY459" s="340"/>
      <c r="AZ459" s="340"/>
      <c r="BA459" s="340"/>
      <c r="BB459" s="340"/>
      <c r="BC459" s="340"/>
      <c r="BD459" s="340"/>
      <c r="BE459" s="340"/>
      <c r="BF459" s="340"/>
      <c r="BG459" s="340"/>
      <c r="BH459" s="340"/>
      <c r="BI459" s="340"/>
      <c r="BJ459" s="340"/>
      <c r="BK459" s="340"/>
      <c r="BL459" s="340"/>
      <c r="BM459" s="340"/>
      <c r="BN459" s="340"/>
      <c r="BO459" s="340"/>
      <c r="BP459" s="340"/>
      <c r="BQ459" s="340"/>
      <c r="BR459" s="340"/>
      <c r="BS459" s="340"/>
      <c r="BT459" s="340"/>
      <c r="BU459" s="340"/>
      <c r="BV459" s="340"/>
      <c r="BW459" s="340"/>
      <c r="BX459" s="340"/>
      <c r="BY459" s="340"/>
      <c r="BZ459" s="340"/>
      <c r="CA459" s="340"/>
    </row>
    <row r="460" spans="1:79" ht="15.75" customHeight="1">
      <c r="A460" s="340"/>
      <c r="B460" s="340"/>
      <c r="C460" s="340"/>
      <c r="D460" s="340"/>
      <c r="E460" s="340"/>
      <c r="F460" s="340"/>
      <c r="G460" s="340"/>
      <c r="H460" s="340"/>
      <c r="I460" s="340"/>
      <c r="J460" s="340"/>
      <c r="K460" s="340"/>
      <c r="L460" s="340"/>
      <c r="M460" s="340"/>
      <c r="N460" s="340"/>
      <c r="O460" s="340"/>
      <c r="P460" s="340"/>
      <c r="Q460" s="340"/>
      <c r="R460" s="340"/>
      <c r="S460" s="340"/>
      <c r="T460" s="340"/>
      <c r="U460" s="340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0"/>
      <c r="AI460" s="340"/>
      <c r="AJ460" s="340"/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0"/>
      <c r="AX460" s="340"/>
      <c r="AY460" s="340"/>
      <c r="AZ460" s="340"/>
      <c r="BA460" s="340"/>
      <c r="BB460" s="340"/>
      <c r="BC460" s="340"/>
      <c r="BD460" s="340"/>
      <c r="BE460" s="340"/>
      <c r="BF460" s="340"/>
      <c r="BG460" s="340"/>
      <c r="BH460" s="340"/>
      <c r="BI460" s="340"/>
      <c r="BJ460" s="340"/>
      <c r="BK460" s="340"/>
      <c r="BL460" s="340"/>
      <c r="BM460" s="340"/>
      <c r="BN460" s="340"/>
      <c r="BO460" s="340"/>
      <c r="BP460" s="340"/>
      <c r="BQ460" s="340"/>
      <c r="BR460" s="340"/>
      <c r="BS460" s="340"/>
      <c r="BT460" s="340"/>
      <c r="BU460" s="340"/>
      <c r="BV460" s="340"/>
      <c r="BW460" s="340"/>
      <c r="BX460" s="340"/>
      <c r="BY460" s="340"/>
      <c r="BZ460" s="340"/>
      <c r="CA460" s="340"/>
    </row>
    <row r="461" spans="1:79" ht="15.75" customHeight="1">
      <c r="A461" s="340"/>
      <c r="B461" s="340"/>
      <c r="C461" s="340"/>
      <c r="D461" s="340"/>
      <c r="E461" s="340"/>
      <c r="F461" s="340"/>
      <c r="G461" s="340"/>
      <c r="H461" s="340"/>
      <c r="I461" s="340"/>
      <c r="J461" s="340"/>
      <c r="K461" s="340"/>
      <c r="L461" s="340"/>
      <c r="M461" s="340"/>
      <c r="N461" s="340"/>
      <c r="O461" s="340"/>
      <c r="P461" s="340"/>
      <c r="Q461" s="340"/>
      <c r="R461" s="340"/>
      <c r="S461" s="340"/>
      <c r="T461" s="340"/>
      <c r="U461" s="340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0"/>
      <c r="AI461" s="340"/>
      <c r="AJ461" s="340"/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0"/>
      <c r="AX461" s="340"/>
      <c r="AY461" s="340"/>
      <c r="AZ461" s="340"/>
      <c r="BA461" s="340"/>
      <c r="BB461" s="340"/>
      <c r="BC461" s="340"/>
      <c r="BD461" s="340"/>
      <c r="BE461" s="340"/>
      <c r="BF461" s="340"/>
      <c r="BG461" s="340"/>
      <c r="BH461" s="340"/>
      <c r="BI461" s="340"/>
      <c r="BJ461" s="340"/>
      <c r="BK461" s="340"/>
      <c r="BL461" s="340"/>
      <c r="BM461" s="340"/>
      <c r="BN461" s="340"/>
      <c r="BO461" s="340"/>
      <c r="BP461" s="340"/>
      <c r="BQ461" s="340"/>
      <c r="BR461" s="340"/>
      <c r="BS461" s="340"/>
      <c r="BT461" s="340"/>
      <c r="BU461" s="340"/>
      <c r="BV461" s="340"/>
      <c r="BW461" s="340"/>
      <c r="BX461" s="340"/>
      <c r="BY461" s="340"/>
      <c r="BZ461" s="340"/>
      <c r="CA461" s="340"/>
    </row>
    <row r="462" spans="1:79" ht="15.75" customHeight="1">
      <c r="A462" s="340"/>
      <c r="B462" s="340"/>
      <c r="C462" s="340"/>
      <c r="D462" s="340"/>
      <c r="E462" s="340"/>
      <c r="F462" s="340"/>
      <c r="G462" s="340"/>
      <c r="H462" s="340"/>
      <c r="I462" s="340"/>
      <c r="J462" s="340"/>
      <c r="K462" s="340"/>
      <c r="L462" s="340"/>
      <c r="M462" s="340"/>
      <c r="N462" s="340"/>
      <c r="O462" s="340"/>
      <c r="P462" s="340"/>
      <c r="Q462" s="340"/>
      <c r="R462" s="340"/>
      <c r="S462" s="340"/>
      <c r="T462" s="340"/>
      <c r="U462" s="340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0"/>
      <c r="AI462" s="340"/>
      <c r="AJ462" s="340"/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0"/>
      <c r="AX462" s="340"/>
      <c r="AY462" s="340"/>
      <c r="AZ462" s="340"/>
      <c r="BA462" s="340"/>
      <c r="BB462" s="340"/>
      <c r="BC462" s="340"/>
      <c r="BD462" s="340"/>
      <c r="BE462" s="340"/>
      <c r="BF462" s="340"/>
      <c r="BG462" s="340"/>
      <c r="BH462" s="340"/>
      <c r="BI462" s="340"/>
      <c r="BJ462" s="340"/>
      <c r="BK462" s="340"/>
      <c r="BL462" s="340"/>
      <c r="BM462" s="340"/>
      <c r="BN462" s="340"/>
      <c r="BO462" s="340"/>
      <c r="BP462" s="340"/>
      <c r="BQ462" s="340"/>
      <c r="BR462" s="340"/>
      <c r="BS462" s="340"/>
      <c r="BT462" s="340"/>
      <c r="BU462" s="340"/>
      <c r="BV462" s="340"/>
      <c r="BW462" s="340"/>
      <c r="BX462" s="340"/>
      <c r="BY462" s="340"/>
      <c r="BZ462" s="340"/>
      <c r="CA462" s="340"/>
    </row>
    <row r="463" spans="1:79" ht="15.75" customHeight="1">
      <c r="A463" s="340"/>
      <c r="B463" s="340"/>
      <c r="C463" s="340"/>
      <c r="D463" s="340"/>
      <c r="E463" s="340"/>
      <c r="F463" s="340"/>
      <c r="G463" s="340"/>
      <c r="H463" s="340"/>
      <c r="I463" s="340"/>
      <c r="J463" s="340"/>
      <c r="K463" s="340"/>
      <c r="L463" s="340"/>
      <c r="M463" s="340"/>
      <c r="N463" s="340"/>
      <c r="O463" s="340"/>
      <c r="P463" s="340"/>
      <c r="Q463" s="340"/>
      <c r="R463" s="340"/>
      <c r="S463" s="340"/>
      <c r="T463" s="340"/>
      <c r="U463" s="340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0"/>
      <c r="AI463" s="340"/>
      <c r="AJ463" s="340"/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0"/>
      <c r="AX463" s="340"/>
      <c r="AY463" s="340"/>
      <c r="AZ463" s="340"/>
      <c r="BA463" s="340"/>
      <c r="BB463" s="340"/>
      <c r="BC463" s="340"/>
      <c r="BD463" s="340"/>
      <c r="BE463" s="340"/>
      <c r="BF463" s="340"/>
      <c r="BG463" s="340"/>
      <c r="BH463" s="340"/>
      <c r="BI463" s="340"/>
      <c r="BJ463" s="340"/>
      <c r="BK463" s="340"/>
      <c r="BL463" s="340"/>
      <c r="BM463" s="340"/>
      <c r="BN463" s="340"/>
      <c r="BO463" s="340"/>
      <c r="BP463" s="340"/>
      <c r="BQ463" s="340"/>
      <c r="BR463" s="340"/>
      <c r="BS463" s="340"/>
      <c r="BT463" s="340"/>
      <c r="BU463" s="340"/>
      <c r="BV463" s="340"/>
      <c r="BW463" s="340"/>
      <c r="BX463" s="340"/>
      <c r="BY463" s="340"/>
      <c r="BZ463" s="340"/>
      <c r="CA463" s="340"/>
    </row>
    <row r="464" spans="1:79" ht="15.75" customHeight="1">
      <c r="A464" s="340"/>
      <c r="B464" s="340"/>
      <c r="C464" s="340"/>
      <c r="D464" s="340"/>
      <c r="E464" s="340"/>
      <c r="F464" s="340"/>
      <c r="G464" s="340"/>
      <c r="H464" s="340"/>
      <c r="I464" s="340"/>
      <c r="J464" s="340"/>
      <c r="K464" s="340"/>
      <c r="L464" s="340"/>
      <c r="M464" s="340"/>
      <c r="N464" s="340"/>
      <c r="O464" s="340"/>
      <c r="P464" s="340"/>
      <c r="Q464" s="340"/>
      <c r="R464" s="340"/>
      <c r="S464" s="340"/>
      <c r="T464" s="340"/>
      <c r="U464" s="340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0"/>
      <c r="AI464" s="340"/>
      <c r="AJ464" s="340"/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0"/>
      <c r="AX464" s="340"/>
      <c r="AY464" s="340"/>
      <c r="AZ464" s="340"/>
      <c r="BA464" s="340"/>
      <c r="BB464" s="340"/>
      <c r="BC464" s="340"/>
      <c r="BD464" s="340"/>
      <c r="BE464" s="340"/>
      <c r="BF464" s="340"/>
      <c r="BG464" s="340"/>
      <c r="BH464" s="340"/>
      <c r="BI464" s="340"/>
      <c r="BJ464" s="340"/>
      <c r="BK464" s="340"/>
      <c r="BL464" s="340"/>
      <c r="BM464" s="340"/>
      <c r="BN464" s="340"/>
      <c r="BO464" s="340"/>
      <c r="BP464" s="340"/>
      <c r="BQ464" s="340"/>
      <c r="BR464" s="340"/>
      <c r="BS464" s="340"/>
      <c r="BT464" s="340"/>
      <c r="BU464" s="340"/>
      <c r="BV464" s="340"/>
      <c r="BW464" s="340"/>
      <c r="BX464" s="340"/>
      <c r="BY464" s="340"/>
      <c r="BZ464" s="340"/>
      <c r="CA464" s="340"/>
    </row>
    <row r="465" spans="1:79" ht="15.75" customHeight="1">
      <c r="A465" s="340"/>
      <c r="B465" s="340"/>
      <c r="C465" s="340"/>
      <c r="D465" s="340"/>
      <c r="E465" s="340"/>
      <c r="F465" s="340"/>
      <c r="G465" s="340"/>
      <c r="H465" s="340"/>
      <c r="I465" s="340"/>
      <c r="J465" s="340"/>
      <c r="K465" s="340"/>
      <c r="L465" s="340"/>
      <c r="M465" s="340"/>
      <c r="N465" s="340"/>
      <c r="O465" s="340"/>
      <c r="P465" s="340"/>
      <c r="Q465" s="340"/>
      <c r="R465" s="340"/>
      <c r="S465" s="340"/>
      <c r="T465" s="340"/>
      <c r="U465" s="340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0"/>
      <c r="AI465" s="340"/>
      <c r="AJ465" s="340"/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0"/>
      <c r="AX465" s="340"/>
      <c r="AY465" s="340"/>
      <c r="AZ465" s="340"/>
      <c r="BA465" s="340"/>
      <c r="BB465" s="340"/>
      <c r="BC465" s="340"/>
      <c r="BD465" s="340"/>
      <c r="BE465" s="340"/>
      <c r="BF465" s="340"/>
      <c r="BG465" s="340"/>
      <c r="BH465" s="340"/>
      <c r="BI465" s="340"/>
      <c r="BJ465" s="340"/>
      <c r="BK465" s="340"/>
      <c r="BL465" s="340"/>
      <c r="BM465" s="340"/>
      <c r="BN465" s="340"/>
      <c r="BO465" s="340"/>
      <c r="BP465" s="340"/>
      <c r="BQ465" s="340"/>
      <c r="BR465" s="340"/>
      <c r="BS465" s="340"/>
      <c r="BT465" s="340"/>
      <c r="BU465" s="340"/>
      <c r="BV465" s="340"/>
      <c r="BW465" s="340"/>
      <c r="BX465" s="340"/>
      <c r="BY465" s="340"/>
      <c r="BZ465" s="340"/>
      <c r="CA465" s="340"/>
    </row>
    <row r="466" spans="1:79" ht="15.75" customHeight="1">
      <c r="A466" s="340"/>
      <c r="B466" s="340"/>
      <c r="C466" s="340"/>
      <c r="D466" s="340"/>
      <c r="E466" s="340"/>
      <c r="F466" s="340"/>
      <c r="G466" s="340"/>
      <c r="H466" s="340"/>
      <c r="I466" s="340"/>
      <c r="J466" s="340"/>
      <c r="K466" s="340"/>
      <c r="L466" s="340"/>
      <c r="M466" s="340"/>
      <c r="N466" s="340"/>
      <c r="O466" s="340"/>
      <c r="P466" s="340"/>
      <c r="Q466" s="340"/>
      <c r="R466" s="340"/>
      <c r="S466" s="340"/>
      <c r="T466" s="340"/>
      <c r="U466" s="340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0"/>
      <c r="AI466" s="340"/>
      <c r="AJ466" s="340"/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0"/>
      <c r="AX466" s="340"/>
      <c r="AY466" s="340"/>
      <c r="AZ466" s="340"/>
      <c r="BA466" s="340"/>
      <c r="BB466" s="340"/>
      <c r="BC466" s="340"/>
      <c r="BD466" s="340"/>
      <c r="BE466" s="340"/>
      <c r="BF466" s="340"/>
      <c r="BG466" s="340"/>
      <c r="BH466" s="340"/>
      <c r="BI466" s="340"/>
      <c r="BJ466" s="340"/>
      <c r="BK466" s="340"/>
      <c r="BL466" s="340"/>
      <c r="BM466" s="340"/>
      <c r="BN466" s="340"/>
      <c r="BO466" s="340"/>
      <c r="BP466" s="340"/>
      <c r="BQ466" s="340"/>
      <c r="BR466" s="340"/>
      <c r="BS466" s="340"/>
      <c r="BT466" s="340"/>
      <c r="BU466" s="340"/>
      <c r="BV466" s="340"/>
      <c r="BW466" s="340"/>
      <c r="BX466" s="340"/>
      <c r="BY466" s="340"/>
      <c r="BZ466" s="340"/>
      <c r="CA466" s="340"/>
    </row>
    <row r="467" spans="1:79" ht="15.75" customHeight="1">
      <c r="A467" s="340"/>
      <c r="B467" s="340"/>
      <c r="C467" s="340"/>
      <c r="D467" s="340"/>
      <c r="E467" s="340"/>
      <c r="F467" s="340"/>
      <c r="G467" s="340"/>
      <c r="H467" s="340"/>
      <c r="I467" s="340"/>
      <c r="J467" s="340"/>
      <c r="K467" s="340"/>
      <c r="L467" s="340"/>
      <c r="M467" s="340"/>
      <c r="N467" s="340"/>
      <c r="O467" s="340"/>
      <c r="P467" s="340"/>
      <c r="Q467" s="340"/>
      <c r="R467" s="340"/>
      <c r="S467" s="340"/>
      <c r="T467" s="340"/>
      <c r="U467" s="340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0"/>
      <c r="AI467" s="340"/>
      <c r="AJ467" s="340"/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0"/>
      <c r="AX467" s="340"/>
      <c r="AY467" s="340"/>
      <c r="AZ467" s="340"/>
      <c r="BA467" s="340"/>
      <c r="BB467" s="340"/>
      <c r="BC467" s="340"/>
      <c r="BD467" s="340"/>
      <c r="BE467" s="340"/>
      <c r="BF467" s="340"/>
      <c r="BG467" s="340"/>
      <c r="BH467" s="340"/>
      <c r="BI467" s="340"/>
      <c r="BJ467" s="340"/>
      <c r="BK467" s="340"/>
      <c r="BL467" s="340"/>
      <c r="BM467" s="340"/>
      <c r="BN467" s="340"/>
      <c r="BO467" s="340"/>
      <c r="BP467" s="340"/>
      <c r="BQ467" s="340"/>
      <c r="BR467" s="340"/>
      <c r="BS467" s="340"/>
      <c r="BT467" s="340"/>
      <c r="BU467" s="340"/>
      <c r="BV467" s="340"/>
      <c r="BW467" s="340"/>
      <c r="BX467" s="340"/>
      <c r="BY467" s="340"/>
      <c r="BZ467" s="340"/>
      <c r="CA467" s="340"/>
    </row>
    <row r="468" spans="1:79" ht="15.75" customHeight="1">
      <c r="A468" s="340"/>
      <c r="B468" s="340"/>
      <c r="C468" s="340"/>
      <c r="D468" s="340"/>
      <c r="E468" s="340"/>
      <c r="F468" s="340"/>
      <c r="G468" s="340"/>
      <c r="H468" s="340"/>
      <c r="I468" s="340"/>
      <c r="J468" s="340"/>
      <c r="K468" s="340"/>
      <c r="L468" s="340"/>
      <c r="M468" s="340"/>
      <c r="N468" s="340"/>
      <c r="O468" s="340"/>
      <c r="P468" s="340"/>
      <c r="Q468" s="340"/>
      <c r="R468" s="340"/>
      <c r="S468" s="340"/>
      <c r="T468" s="340"/>
      <c r="U468" s="340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0"/>
      <c r="AI468" s="340"/>
      <c r="AJ468" s="340"/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0"/>
      <c r="AX468" s="340"/>
      <c r="AY468" s="340"/>
      <c r="AZ468" s="340"/>
      <c r="BA468" s="340"/>
      <c r="BB468" s="340"/>
      <c r="BC468" s="340"/>
      <c r="BD468" s="340"/>
      <c r="BE468" s="340"/>
      <c r="BF468" s="340"/>
      <c r="BG468" s="340"/>
      <c r="BH468" s="340"/>
      <c r="BI468" s="340"/>
      <c r="BJ468" s="340"/>
      <c r="BK468" s="340"/>
      <c r="BL468" s="340"/>
      <c r="BM468" s="340"/>
      <c r="BN468" s="340"/>
      <c r="BO468" s="340"/>
      <c r="BP468" s="340"/>
      <c r="BQ468" s="340"/>
      <c r="BR468" s="340"/>
      <c r="BS468" s="340"/>
      <c r="BT468" s="340"/>
      <c r="BU468" s="340"/>
      <c r="BV468" s="340"/>
      <c r="BW468" s="340"/>
      <c r="BX468" s="340"/>
      <c r="BY468" s="340"/>
      <c r="BZ468" s="340"/>
      <c r="CA468" s="340"/>
    </row>
    <row r="469" spans="1:79" ht="15.75" customHeight="1">
      <c r="A469" s="340"/>
      <c r="B469" s="340"/>
      <c r="C469" s="340"/>
      <c r="D469" s="340"/>
      <c r="E469" s="340"/>
      <c r="F469" s="340"/>
      <c r="G469" s="340"/>
      <c r="H469" s="340"/>
      <c r="I469" s="340"/>
      <c r="J469" s="340"/>
      <c r="K469" s="340"/>
      <c r="L469" s="340"/>
      <c r="M469" s="340"/>
      <c r="N469" s="340"/>
      <c r="O469" s="340"/>
      <c r="P469" s="340"/>
      <c r="Q469" s="340"/>
      <c r="R469" s="340"/>
      <c r="S469" s="340"/>
      <c r="T469" s="340"/>
      <c r="U469" s="340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0"/>
      <c r="AI469" s="340"/>
      <c r="AJ469" s="340"/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0"/>
      <c r="AX469" s="340"/>
      <c r="AY469" s="340"/>
      <c r="AZ469" s="340"/>
      <c r="BA469" s="340"/>
      <c r="BB469" s="340"/>
      <c r="BC469" s="340"/>
      <c r="BD469" s="340"/>
      <c r="BE469" s="340"/>
      <c r="BF469" s="340"/>
      <c r="BG469" s="340"/>
      <c r="BH469" s="340"/>
      <c r="BI469" s="340"/>
      <c r="BJ469" s="340"/>
      <c r="BK469" s="340"/>
      <c r="BL469" s="340"/>
      <c r="BM469" s="340"/>
      <c r="BN469" s="340"/>
      <c r="BO469" s="340"/>
      <c r="BP469" s="340"/>
      <c r="BQ469" s="340"/>
      <c r="BR469" s="340"/>
      <c r="BS469" s="340"/>
      <c r="BT469" s="340"/>
      <c r="BU469" s="340"/>
      <c r="BV469" s="340"/>
      <c r="BW469" s="340"/>
      <c r="BX469" s="340"/>
      <c r="BY469" s="340"/>
      <c r="BZ469" s="340"/>
      <c r="CA469" s="340"/>
    </row>
    <row r="470" spans="1:79" ht="15.75" customHeight="1">
      <c r="A470" s="340"/>
      <c r="B470" s="340"/>
      <c r="C470" s="340"/>
      <c r="D470" s="340"/>
      <c r="E470" s="340"/>
      <c r="F470" s="340"/>
      <c r="G470" s="340"/>
      <c r="H470" s="340"/>
      <c r="I470" s="340"/>
      <c r="J470" s="340"/>
      <c r="K470" s="340"/>
      <c r="L470" s="340"/>
      <c r="M470" s="340"/>
      <c r="N470" s="340"/>
      <c r="O470" s="340"/>
      <c r="P470" s="340"/>
      <c r="Q470" s="340"/>
      <c r="R470" s="340"/>
      <c r="S470" s="340"/>
      <c r="T470" s="340"/>
      <c r="U470" s="340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0"/>
      <c r="AI470" s="340"/>
      <c r="AJ470" s="340"/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0"/>
      <c r="AX470" s="340"/>
      <c r="AY470" s="340"/>
      <c r="AZ470" s="340"/>
      <c r="BA470" s="340"/>
      <c r="BB470" s="340"/>
      <c r="BC470" s="340"/>
      <c r="BD470" s="340"/>
      <c r="BE470" s="340"/>
      <c r="BF470" s="340"/>
      <c r="BG470" s="340"/>
      <c r="BH470" s="340"/>
      <c r="BI470" s="340"/>
      <c r="BJ470" s="340"/>
      <c r="BK470" s="340"/>
      <c r="BL470" s="340"/>
      <c r="BM470" s="340"/>
      <c r="BN470" s="340"/>
      <c r="BO470" s="340"/>
      <c r="BP470" s="340"/>
      <c r="BQ470" s="340"/>
      <c r="BR470" s="340"/>
      <c r="BS470" s="340"/>
      <c r="BT470" s="340"/>
      <c r="BU470" s="340"/>
      <c r="BV470" s="340"/>
      <c r="BW470" s="340"/>
      <c r="BX470" s="340"/>
      <c r="BY470" s="340"/>
      <c r="BZ470" s="340"/>
      <c r="CA470" s="340"/>
    </row>
    <row r="471" spans="1:79" ht="15.75" customHeight="1">
      <c r="A471" s="340"/>
      <c r="B471" s="340"/>
      <c r="C471" s="340"/>
      <c r="D471" s="340"/>
      <c r="E471" s="340"/>
      <c r="F471" s="340"/>
      <c r="G471" s="340"/>
      <c r="H471" s="340"/>
      <c r="I471" s="340"/>
      <c r="J471" s="340"/>
      <c r="K471" s="340"/>
      <c r="L471" s="340"/>
      <c r="M471" s="340"/>
      <c r="N471" s="340"/>
      <c r="O471" s="340"/>
      <c r="P471" s="340"/>
      <c r="Q471" s="340"/>
      <c r="R471" s="340"/>
      <c r="S471" s="340"/>
      <c r="T471" s="340"/>
      <c r="U471" s="340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0"/>
      <c r="AI471" s="340"/>
      <c r="AJ471" s="340"/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0"/>
      <c r="AX471" s="340"/>
      <c r="AY471" s="340"/>
      <c r="AZ471" s="340"/>
      <c r="BA471" s="340"/>
      <c r="BB471" s="340"/>
      <c r="BC471" s="340"/>
      <c r="BD471" s="340"/>
      <c r="BE471" s="340"/>
      <c r="BF471" s="340"/>
      <c r="BG471" s="340"/>
      <c r="BH471" s="340"/>
      <c r="BI471" s="340"/>
      <c r="BJ471" s="340"/>
      <c r="BK471" s="340"/>
      <c r="BL471" s="340"/>
      <c r="BM471" s="340"/>
      <c r="BN471" s="340"/>
      <c r="BO471" s="340"/>
      <c r="BP471" s="340"/>
      <c r="BQ471" s="340"/>
      <c r="BR471" s="340"/>
      <c r="BS471" s="340"/>
      <c r="BT471" s="340"/>
      <c r="BU471" s="340"/>
      <c r="BV471" s="340"/>
      <c r="BW471" s="340"/>
      <c r="BX471" s="340"/>
      <c r="BY471" s="340"/>
      <c r="BZ471" s="340"/>
      <c r="CA471" s="340"/>
    </row>
    <row r="472" spans="1:79" ht="15.75" customHeight="1">
      <c r="A472" s="340"/>
      <c r="B472" s="340"/>
      <c r="C472" s="340"/>
      <c r="D472" s="340"/>
      <c r="E472" s="340"/>
      <c r="F472" s="340"/>
      <c r="G472" s="340"/>
      <c r="H472" s="340"/>
      <c r="I472" s="340"/>
      <c r="J472" s="340"/>
      <c r="K472" s="340"/>
      <c r="L472" s="340"/>
      <c r="M472" s="340"/>
      <c r="N472" s="340"/>
      <c r="O472" s="340"/>
      <c r="P472" s="340"/>
      <c r="Q472" s="340"/>
      <c r="R472" s="340"/>
      <c r="S472" s="340"/>
      <c r="T472" s="340"/>
      <c r="U472" s="340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0"/>
      <c r="AI472" s="340"/>
      <c r="AJ472" s="340"/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0"/>
      <c r="AX472" s="340"/>
      <c r="AY472" s="340"/>
      <c r="AZ472" s="340"/>
      <c r="BA472" s="340"/>
      <c r="BB472" s="340"/>
      <c r="BC472" s="340"/>
      <c r="BD472" s="340"/>
      <c r="BE472" s="340"/>
      <c r="BF472" s="340"/>
      <c r="BG472" s="340"/>
      <c r="BH472" s="340"/>
      <c r="BI472" s="340"/>
      <c r="BJ472" s="340"/>
      <c r="BK472" s="340"/>
      <c r="BL472" s="340"/>
      <c r="BM472" s="340"/>
      <c r="BN472" s="340"/>
      <c r="BO472" s="340"/>
      <c r="BP472" s="340"/>
      <c r="BQ472" s="340"/>
      <c r="BR472" s="340"/>
      <c r="BS472" s="340"/>
      <c r="BT472" s="340"/>
      <c r="BU472" s="340"/>
      <c r="BV472" s="340"/>
      <c r="BW472" s="340"/>
      <c r="BX472" s="340"/>
      <c r="BY472" s="340"/>
      <c r="BZ472" s="340"/>
      <c r="CA472" s="340"/>
    </row>
    <row r="473" spans="1:79" ht="15.75" customHeight="1">
      <c r="A473" s="340"/>
      <c r="B473" s="340"/>
      <c r="C473" s="340"/>
      <c r="D473" s="340"/>
      <c r="E473" s="340"/>
      <c r="F473" s="340"/>
      <c r="G473" s="340"/>
      <c r="H473" s="340"/>
      <c r="I473" s="340"/>
      <c r="J473" s="340"/>
      <c r="K473" s="340"/>
      <c r="L473" s="340"/>
      <c r="M473" s="340"/>
      <c r="N473" s="340"/>
      <c r="O473" s="340"/>
      <c r="P473" s="340"/>
      <c r="Q473" s="340"/>
      <c r="R473" s="340"/>
      <c r="S473" s="340"/>
      <c r="T473" s="340"/>
      <c r="U473" s="340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0"/>
      <c r="AI473" s="340"/>
      <c r="AJ473" s="340"/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0"/>
      <c r="AX473" s="340"/>
      <c r="AY473" s="340"/>
      <c r="AZ473" s="340"/>
      <c r="BA473" s="340"/>
      <c r="BB473" s="340"/>
      <c r="BC473" s="340"/>
      <c r="BD473" s="340"/>
      <c r="BE473" s="340"/>
      <c r="BF473" s="340"/>
      <c r="BG473" s="340"/>
      <c r="BH473" s="340"/>
      <c r="BI473" s="340"/>
      <c r="BJ473" s="340"/>
      <c r="BK473" s="340"/>
      <c r="BL473" s="340"/>
      <c r="BM473" s="340"/>
      <c r="BN473" s="340"/>
      <c r="BO473" s="340"/>
      <c r="BP473" s="340"/>
      <c r="BQ473" s="340"/>
      <c r="BR473" s="340"/>
      <c r="BS473" s="340"/>
      <c r="BT473" s="340"/>
      <c r="BU473" s="340"/>
      <c r="BV473" s="340"/>
      <c r="BW473" s="340"/>
      <c r="BX473" s="340"/>
      <c r="BY473" s="340"/>
      <c r="BZ473" s="340"/>
      <c r="CA473" s="340"/>
    </row>
    <row r="474" spans="1:79" ht="15.75" customHeight="1">
      <c r="A474" s="340"/>
      <c r="B474" s="340"/>
      <c r="C474" s="340"/>
      <c r="D474" s="340"/>
      <c r="E474" s="340"/>
      <c r="F474" s="340"/>
      <c r="G474" s="340"/>
      <c r="H474" s="340"/>
      <c r="I474" s="340"/>
      <c r="J474" s="340"/>
      <c r="K474" s="340"/>
      <c r="L474" s="340"/>
      <c r="M474" s="340"/>
      <c r="N474" s="340"/>
      <c r="O474" s="340"/>
      <c r="P474" s="340"/>
      <c r="Q474" s="340"/>
      <c r="R474" s="340"/>
      <c r="S474" s="340"/>
      <c r="T474" s="340"/>
      <c r="U474" s="340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0"/>
      <c r="AI474" s="340"/>
      <c r="AJ474" s="340"/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0"/>
      <c r="AX474" s="340"/>
      <c r="AY474" s="340"/>
      <c r="AZ474" s="340"/>
      <c r="BA474" s="340"/>
      <c r="BB474" s="340"/>
      <c r="BC474" s="340"/>
      <c r="BD474" s="340"/>
      <c r="BE474" s="340"/>
      <c r="BF474" s="340"/>
      <c r="BG474" s="340"/>
      <c r="BH474" s="340"/>
      <c r="BI474" s="340"/>
      <c r="BJ474" s="340"/>
      <c r="BK474" s="340"/>
      <c r="BL474" s="340"/>
      <c r="BM474" s="340"/>
      <c r="BN474" s="340"/>
      <c r="BO474" s="340"/>
      <c r="BP474" s="340"/>
      <c r="BQ474" s="340"/>
      <c r="BR474" s="340"/>
      <c r="BS474" s="340"/>
      <c r="BT474" s="340"/>
      <c r="BU474" s="340"/>
      <c r="BV474" s="340"/>
      <c r="BW474" s="340"/>
      <c r="BX474" s="340"/>
      <c r="BY474" s="340"/>
      <c r="BZ474" s="340"/>
      <c r="CA474" s="340"/>
    </row>
    <row r="475" spans="1:79" ht="15.75" customHeight="1">
      <c r="A475" s="340"/>
      <c r="B475" s="340"/>
      <c r="C475" s="340"/>
      <c r="D475" s="340"/>
      <c r="E475" s="340"/>
      <c r="F475" s="340"/>
      <c r="G475" s="340"/>
      <c r="H475" s="340"/>
      <c r="I475" s="340"/>
      <c r="J475" s="340"/>
      <c r="K475" s="340"/>
      <c r="L475" s="340"/>
      <c r="M475" s="340"/>
      <c r="N475" s="340"/>
      <c r="O475" s="340"/>
      <c r="P475" s="340"/>
      <c r="Q475" s="340"/>
      <c r="R475" s="340"/>
      <c r="S475" s="340"/>
      <c r="T475" s="340"/>
      <c r="U475" s="340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0"/>
      <c r="AI475" s="340"/>
      <c r="AJ475" s="340"/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0"/>
      <c r="AX475" s="340"/>
      <c r="AY475" s="340"/>
      <c r="AZ475" s="340"/>
      <c r="BA475" s="340"/>
      <c r="BB475" s="340"/>
      <c r="BC475" s="340"/>
      <c r="BD475" s="340"/>
      <c r="BE475" s="340"/>
      <c r="BF475" s="340"/>
      <c r="BG475" s="340"/>
      <c r="BH475" s="340"/>
      <c r="BI475" s="340"/>
      <c r="BJ475" s="340"/>
      <c r="BK475" s="340"/>
      <c r="BL475" s="340"/>
      <c r="BM475" s="340"/>
      <c r="BN475" s="340"/>
      <c r="BO475" s="340"/>
      <c r="BP475" s="340"/>
      <c r="BQ475" s="340"/>
      <c r="BR475" s="340"/>
      <c r="BS475" s="340"/>
      <c r="BT475" s="340"/>
      <c r="BU475" s="340"/>
      <c r="BV475" s="340"/>
      <c r="BW475" s="340"/>
      <c r="BX475" s="340"/>
      <c r="BY475" s="340"/>
      <c r="BZ475" s="340"/>
      <c r="CA475" s="340"/>
    </row>
    <row r="476" spans="1:79" ht="15.75" customHeight="1">
      <c r="A476" s="340"/>
      <c r="B476" s="340"/>
      <c r="C476" s="340"/>
      <c r="D476" s="340"/>
      <c r="E476" s="340"/>
      <c r="F476" s="340"/>
      <c r="G476" s="340"/>
      <c r="H476" s="340"/>
      <c r="I476" s="340"/>
      <c r="J476" s="340"/>
      <c r="K476" s="340"/>
      <c r="L476" s="340"/>
      <c r="M476" s="340"/>
      <c r="N476" s="340"/>
      <c r="O476" s="340"/>
      <c r="P476" s="340"/>
      <c r="Q476" s="340"/>
      <c r="R476" s="340"/>
      <c r="S476" s="340"/>
      <c r="T476" s="340"/>
      <c r="U476" s="340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0"/>
      <c r="AI476" s="340"/>
      <c r="AJ476" s="340"/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0"/>
      <c r="AX476" s="340"/>
      <c r="AY476" s="340"/>
      <c r="AZ476" s="340"/>
      <c r="BA476" s="340"/>
      <c r="BB476" s="340"/>
      <c r="BC476" s="340"/>
      <c r="BD476" s="340"/>
      <c r="BE476" s="340"/>
      <c r="BF476" s="340"/>
      <c r="BG476" s="340"/>
      <c r="BH476" s="340"/>
      <c r="BI476" s="340"/>
      <c r="BJ476" s="340"/>
      <c r="BK476" s="340"/>
      <c r="BL476" s="340"/>
      <c r="BM476" s="340"/>
      <c r="BN476" s="340"/>
      <c r="BO476" s="340"/>
      <c r="BP476" s="340"/>
      <c r="BQ476" s="340"/>
      <c r="BR476" s="340"/>
      <c r="BS476" s="340"/>
      <c r="BT476" s="340"/>
      <c r="BU476" s="340"/>
      <c r="BV476" s="340"/>
      <c r="BW476" s="340"/>
      <c r="BX476" s="340"/>
      <c r="BY476" s="340"/>
      <c r="BZ476" s="340"/>
      <c r="CA476" s="340"/>
    </row>
    <row r="477" spans="1:79" ht="15.75" customHeight="1">
      <c r="A477" s="340"/>
      <c r="B477" s="340"/>
      <c r="C477" s="340"/>
      <c r="D477" s="340"/>
      <c r="E477" s="340"/>
      <c r="F477" s="340"/>
      <c r="G477" s="340"/>
      <c r="H477" s="340"/>
      <c r="I477" s="340"/>
      <c r="J477" s="340"/>
      <c r="K477" s="340"/>
      <c r="L477" s="340"/>
      <c r="M477" s="340"/>
      <c r="N477" s="340"/>
      <c r="O477" s="340"/>
      <c r="P477" s="340"/>
      <c r="Q477" s="340"/>
      <c r="R477" s="340"/>
      <c r="S477" s="340"/>
      <c r="T477" s="340"/>
      <c r="U477" s="340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0"/>
      <c r="AI477" s="340"/>
      <c r="AJ477" s="340"/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0"/>
      <c r="AX477" s="340"/>
      <c r="AY477" s="340"/>
      <c r="AZ477" s="340"/>
      <c r="BA477" s="340"/>
      <c r="BB477" s="340"/>
      <c r="BC477" s="340"/>
      <c r="BD477" s="340"/>
      <c r="BE477" s="340"/>
      <c r="BF477" s="340"/>
      <c r="BG477" s="340"/>
      <c r="BH477" s="340"/>
      <c r="BI477" s="340"/>
      <c r="BJ477" s="340"/>
      <c r="BK477" s="340"/>
      <c r="BL477" s="340"/>
      <c r="BM477" s="340"/>
      <c r="BN477" s="340"/>
      <c r="BO477" s="340"/>
      <c r="BP477" s="340"/>
      <c r="BQ477" s="340"/>
      <c r="BR477" s="340"/>
      <c r="BS477" s="340"/>
      <c r="BT477" s="340"/>
      <c r="BU477" s="340"/>
      <c r="BV477" s="340"/>
      <c r="BW477" s="340"/>
      <c r="BX477" s="340"/>
      <c r="BY477" s="340"/>
      <c r="BZ477" s="340"/>
      <c r="CA477" s="340"/>
    </row>
    <row r="478" spans="1:79" ht="15.75" customHeight="1">
      <c r="A478" s="340"/>
      <c r="B478" s="340"/>
      <c r="C478" s="340"/>
      <c r="D478" s="340"/>
      <c r="E478" s="340"/>
      <c r="F478" s="340"/>
      <c r="G478" s="340"/>
      <c r="H478" s="340"/>
      <c r="I478" s="340"/>
      <c r="J478" s="340"/>
      <c r="K478" s="340"/>
      <c r="L478" s="340"/>
      <c r="M478" s="340"/>
      <c r="N478" s="340"/>
      <c r="O478" s="340"/>
      <c r="P478" s="340"/>
      <c r="Q478" s="340"/>
      <c r="R478" s="340"/>
      <c r="S478" s="340"/>
      <c r="T478" s="340"/>
      <c r="U478" s="340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0"/>
      <c r="AI478" s="340"/>
      <c r="AJ478" s="340"/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0"/>
      <c r="AX478" s="340"/>
      <c r="AY478" s="340"/>
      <c r="AZ478" s="340"/>
      <c r="BA478" s="340"/>
      <c r="BB478" s="340"/>
      <c r="BC478" s="340"/>
      <c r="BD478" s="340"/>
      <c r="BE478" s="340"/>
      <c r="BF478" s="340"/>
      <c r="BG478" s="340"/>
      <c r="BH478" s="340"/>
      <c r="BI478" s="340"/>
      <c r="BJ478" s="340"/>
      <c r="BK478" s="340"/>
      <c r="BL478" s="340"/>
      <c r="BM478" s="340"/>
      <c r="BN478" s="340"/>
      <c r="BO478" s="340"/>
      <c r="BP478" s="340"/>
      <c r="BQ478" s="340"/>
      <c r="BR478" s="340"/>
      <c r="BS478" s="340"/>
      <c r="BT478" s="340"/>
      <c r="BU478" s="340"/>
      <c r="BV478" s="340"/>
      <c r="BW478" s="340"/>
      <c r="BX478" s="340"/>
      <c r="BY478" s="340"/>
      <c r="BZ478" s="340"/>
      <c r="CA478" s="340"/>
    </row>
    <row r="479" spans="1:79" ht="15.75" customHeight="1">
      <c r="A479" s="340"/>
      <c r="B479" s="340"/>
      <c r="C479" s="340"/>
      <c r="D479" s="340"/>
      <c r="E479" s="340"/>
      <c r="F479" s="340"/>
      <c r="G479" s="340"/>
      <c r="H479" s="340"/>
      <c r="I479" s="340"/>
      <c r="J479" s="340"/>
      <c r="K479" s="340"/>
      <c r="L479" s="340"/>
      <c r="M479" s="340"/>
      <c r="N479" s="340"/>
      <c r="O479" s="340"/>
      <c r="P479" s="340"/>
      <c r="Q479" s="340"/>
      <c r="R479" s="340"/>
      <c r="S479" s="340"/>
      <c r="T479" s="340"/>
      <c r="U479" s="340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0"/>
      <c r="AI479" s="340"/>
      <c r="AJ479" s="340"/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0"/>
      <c r="AX479" s="340"/>
      <c r="AY479" s="340"/>
      <c r="AZ479" s="340"/>
      <c r="BA479" s="340"/>
      <c r="BB479" s="340"/>
      <c r="BC479" s="340"/>
      <c r="BD479" s="340"/>
      <c r="BE479" s="340"/>
      <c r="BF479" s="340"/>
      <c r="BG479" s="340"/>
      <c r="BH479" s="340"/>
      <c r="BI479" s="340"/>
      <c r="BJ479" s="340"/>
      <c r="BK479" s="340"/>
      <c r="BL479" s="340"/>
      <c r="BM479" s="340"/>
      <c r="BN479" s="340"/>
      <c r="BO479" s="340"/>
      <c r="BP479" s="340"/>
      <c r="BQ479" s="340"/>
      <c r="BR479" s="340"/>
      <c r="BS479" s="340"/>
      <c r="BT479" s="340"/>
      <c r="BU479" s="340"/>
      <c r="BV479" s="340"/>
      <c r="BW479" s="340"/>
      <c r="BX479" s="340"/>
      <c r="BY479" s="340"/>
      <c r="BZ479" s="340"/>
      <c r="CA479" s="340"/>
    </row>
    <row r="480" spans="1:79" ht="15.75" customHeight="1">
      <c r="A480" s="340"/>
      <c r="B480" s="340"/>
      <c r="C480" s="340"/>
      <c r="D480" s="340"/>
      <c r="E480" s="340"/>
      <c r="F480" s="340"/>
      <c r="G480" s="340"/>
      <c r="H480" s="340"/>
      <c r="I480" s="340"/>
      <c r="J480" s="340"/>
      <c r="K480" s="340"/>
      <c r="L480" s="340"/>
      <c r="M480" s="340"/>
      <c r="N480" s="340"/>
      <c r="O480" s="340"/>
      <c r="P480" s="340"/>
      <c r="Q480" s="340"/>
      <c r="R480" s="340"/>
      <c r="S480" s="340"/>
      <c r="T480" s="340"/>
      <c r="U480" s="340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0"/>
      <c r="AI480" s="340"/>
      <c r="AJ480" s="340"/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0"/>
      <c r="AX480" s="340"/>
      <c r="AY480" s="340"/>
      <c r="AZ480" s="340"/>
      <c r="BA480" s="340"/>
      <c r="BB480" s="340"/>
      <c r="BC480" s="340"/>
      <c r="BD480" s="340"/>
      <c r="BE480" s="340"/>
      <c r="BF480" s="340"/>
      <c r="BG480" s="340"/>
      <c r="BH480" s="340"/>
      <c r="BI480" s="340"/>
      <c r="BJ480" s="340"/>
      <c r="BK480" s="340"/>
      <c r="BL480" s="340"/>
      <c r="BM480" s="340"/>
      <c r="BN480" s="340"/>
      <c r="BO480" s="340"/>
      <c r="BP480" s="340"/>
      <c r="BQ480" s="340"/>
      <c r="BR480" s="340"/>
      <c r="BS480" s="340"/>
      <c r="BT480" s="340"/>
      <c r="BU480" s="340"/>
      <c r="BV480" s="340"/>
      <c r="BW480" s="340"/>
      <c r="BX480" s="340"/>
      <c r="BY480" s="340"/>
      <c r="BZ480" s="340"/>
      <c r="CA480" s="340"/>
    </row>
    <row r="481" spans="1:79" ht="15.75" customHeight="1">
      <c r="A481" s="340"/>
      <c r="B481" s="340"/>
      <c r="C481" s="340"/>
      <c r="D481" s="340"/>
      <c r="E481" s="340"/>
      <c r="F481" s="340"/>
      <c r="G481" s="340"/>
      <c r="H481" s="340"/>
      <c r="I481" s="340"/>
      <c r="J481" s="340"/>
      <c r="K481" s="340"/>
      <c r="L481" s="340"/>
      <c r="M481" s="340"/>
      <c r="N481" s="340"/>
      <c r="O481" s="340"/>
      <c r="P481" s="340"/>
      <c r="Q481" s="340"/>
      <c r="R481" s="340"/>
      <c r="S481" s="340"/>
      <c r="T481" s="340"/>
      <c r="U481" s="340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0"/>
      <c r="AI481" s="340"/>
      <c r="AJ481" s="340"/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0"/>
      <c r="AX481" s="340"/>
      <c r="AY481" s="340"/>
      <c r="AZ481" s="340"/>
      <c r="BA481" s="340"/>
      <c r="BB481" s="340"/>
      <c r="BC481" s="340"/>
      <c r="BD481" s="340"/>
      <c r="BE481" s="340"/>
      <c r="BF481" s="340"/>
      <c r="BG481" s="340"/>
      <c r="BH481" s="340"/>
      <c r="BI481" s="340"/>
      <c r="BJ481" s="340"/>
      <c r="BK481" s="340"/>
      <c r="BL481" s="340"/>
      <c r="BM481" s="340"/>
      <c r="BN481" s="340"/>
      <c r="BO481" s="340"/>
      <c r="BP481" s="340"/>
      <c r="BQ481" s="340"/>
      <c r="BR481" s="340"/>
      <c r="BS481" s="340"/>
      <c r="BT481" s="340"/>
      <c r="BU481" s="340"/>
      <c r="BV481" s="340"/>
      <c r="BW481" s="340"/>
      <c r="BX481" s="340"/>
      <c r="BY481" s="340"/>
      <c r="BZ481" s="340"/>
      <c r="CA481" s="340"/>
    </row>
    <row r="482" spans="1:79" ht="15.75" customHeight="1">
      <c r="A482" s="340"/>
      <c r="B482" s="340"/>
      <c r="C482" s="340"/>
      <c r="D482" s="340"/>
      <c r="E482" s="340"/>
      <c r="F482" s="340"/>
      <c r="G482" s="340"/>
      <c r="H482" s="340"/>
      <c r="I482" s="340"/>
      <c r="J482" s="340"/>
      <c r="K482" s="340"/>
      <c r="L482" s="340"/>
      <c r="M482" s="340"/>
      <c r="N482" s="340"/>
      <c r="O482" s="340"/>
      <c r="P482" s="340"/>
      <c r="Q482" s="340"/>
      <c r="R482" s="340"/>
      <c r="S482" s="340"/>
      <c r="T482" s="340"/>
      <c r="U482" s="340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0"/>
      <c r="AI482" s="340"/>
      <c r="AJ482" s="340"/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0"/>
      <c r="AX482" s="340"/>
      <c r="AY482" s="340"/>
      <c r="AZ482" s="340"/>
      <c r="BA482" s="340"/>
      <c r="BB482" s="340"/>
      <c r="BC482" s="340"/>
      <c r="BD482" s="340"/>
      <c r="BE482" s="340"/>
      <c r="BF482" s="340"/>
      <c r="BG482" s="340"/>
      <c r="BH482" s="340"/>
      <c r="BI482" s="340"/>
      <c r="BJ482" s="340"/>
      <c r="BK482" s="340"/>
      <c r="BL482" s="340"/>
      <c r="BM482" s="340"/>
      <c r="BN482" s="340"/>
      <c r="BO482" s="340"/>
      <c r="BP482" s="340"/>
      <c r="BQ482" s="340"/>
      <c r="BR482" s="340"/>
      <c r="BS482" s="340"/>
      <c r="BT482" s="340"/>
      <c r="BU482" s="340"/>
      <c r="BV482" s="340"/>
      <c r="BW482" s="340"/>
      <c r="BX482" s="340"/>
      <c r="BY482" s="340"/>
      <c r="BZ482" s="340"/>
      <c r="CA482" s="340"/>
    </row>
    <row r="483" spans="1:79" ht="15.75" customHeight="1">
      <c r="A483" s="340"/>
      <c r="B483" s="340"/>
      <c r="C483" s="340"/>
      <c r="D483" s="340"/>
      <c r="E483" s="340"/>
      <c r="F483" s="340"/>
      <c r="G483" s="340"/>
      <c r="H483" s="340"/>
      <c r="I483" s="340"/>
      <c r="J483" s="340"/>
      <c r="K483" s="340"/>
      <c r="L483" s="340"/>
      <c r="M483" s="340"/>
      <c r="N483" s="340"/>
      <c r="O483" s="340"/>
      <c r="P483" s="340"/>
      <c r="Q483" s="340"/>
      <c r="R483" s="340"/>
      <c r="S483" s="340"/>
      <c r="T483" s="340"/>
      <c r="U483" s="340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0"/>
      <c r="AI483" s="340"/>
      <c r="AJ483" s="340"/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0"/>
      <c r="AX483" s="340"/>
      <c r="AY483" s="340"/>
      <c r="AZ483" s="340"/>
      <c r="BA483" s="340"/>
      <c r="BB483" s="340"/>
      <c r="BC483" s="340"/>
      <c r="BD483" s="340"/>
      <c r="BE483" s="340"/>
      <c r="BF483" s="340"/>
      <c r="BG483" s="340"/>
      <c r="BH483" s="340"/>
      <c r="BI483" s="340"/>
      <c r="BJ483" s="340"/>
      <c r="BK483" s="340"/>
      <c r="BL483" s="340"/>
      <c r="BM483" s="340"/>
      <c r="BN483" s="340"/>
      <c r="BO483" s="340"/>
      <c r="BP483" s="340"/>
      <c r="BQ483" s="340"/>
      <c r="BR483" s="340"/>
      <c r="BS483" s="340"/>
      <c r="BT483" s="340"/>
      <c r="BU483" s="340"/>
      <c r="BV483" s="340"/>
      <c r="BW483" s="340"/>
      <c r="BX483" s="340"/>
      <c r="BY483" s="340"/>
      <c r="BZ483" s="340"/>
      <c r="CA483" s="340"/>
    </row>
    <row r="484" spans="1:79" ht="15.75" customHeight="1">
      <c r="A484" s="340"/>
      <c r="B484" s="340"/>
      <c r="C484" s="340"/>
      <c r="D484" s="340"/>
      <c r="E484" s="340"/>
      <c r="F484" s="340"/>
      <c r="G484" s="340"/>
      <c r="H484" s="340"/>
      <c r="I484" s="340"/>
      <c r="J484" s="340"/>
      <c r="K484" s="340"/>
      <c r="L484" s="340"/>
      <c r="M484" s="340"/>
      <c r="N484" s="340"/>
      <c r="O484" s="340"/>
      <c r="P484" s="340"/>
      <c r="Q484" s="340"/>
      <c r="R484" s="340"/>
      <c r="S484" s="340"/>
      <c r="T484" s="340"/>
      <c r="U484" s="340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0"/>
      <c r="AI484" s="340"/>
      <c r="AJ484" s="340"/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0"/>
      <c r="AX484" s="340"/>
      <c r="AY484" s="340"/>
      <c r="AZ484" s="340"/>
      <c r="BA484" s="340"/>
      <c r="BB484" s="340"/>
      <c r="BC484" s="340"/>
      <c r="BD484" s="340"/>
      <c r="BE484" s="340"/>
      <c r="BF484" s="340"/>
      <c r="BG484" s="340"/>
      <c r="BH484" s="340"/>
      <c r="BI484" s="340"/>
      <c r="BJ484" s="340"/>
      <c r="BK484" s="340"/>
      <c r="BL484" s="340"/>
      <c r="BM484" s="340"/>
      <c r="BN484" s="340"/>
      <c r="BO484" s="340"/>
      <c r="BP484" s="340"/>
      <c r="BQ484" s="340"/>
      <c r="BR484" s="340"/>
      <c r="BS484" s="340"/>
      <c r="BT484" s="340"/>
      <c r="BU484" s="340"/>
      <c r="BV484" s="340"/>
      <c r="BW484" s="340"/>
      <c r="BX484" s="340"/>
      <c r="BY484" s="340"/>
      <c r="BZ484" s="340"/>
      <c r="CA484" s="340"/>
    </row>
    <row r="485" spans="1:79" ht="15.75" customHeight="1">
      <c r="A485" s="340"/>
      <c r="B485" s="340"/>
      <c r="C485" s="340"/>
      <c r="D485" s="340"/>
      <c r="E485" s="340"/>
      <c r="F485" s="340"/>
      <c r="G485" s="340"/>
      <c r="H485" s="340"/>
      <c r="I485" s="340"/>
      <c r="J485" s="340"/>
      <c r="K485" s="340"/>
      <c r="L485" s="340"/>
      <c r="M485" s="340"/>
      <c r="N485" s="340"/>
      <c r="O485" s="340"/>
      <c r="P485" s="340"/>
      <c r="Q485" s="340"/>
      <c r="R485" s="340"/>
      <c r="S485" s="340"/>
      <c r="T485" s="340"/>
      <c r="U485" s="340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0"/>
      <c r="AI485" s="340"/>
      <c r="AJ485" s="340"/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0"/>
      <c r="AX485" s="340"/>
      <c r="AY485" s="340"/>
      <c r="AZ485" s="340"/>
      <c r="BA485" s="340"/>
      <c r="BB485" s="340"/>
      <c r="BC485" s="340"/>
      <c r="BD485" s="340"/>
      <c r="BE485" s="340"/>
      <c r="BF485" s="340"/>
      <c r="BG485" s="340"/>
      <c r="BH485" s="340"/>
      <c r="BI485" s="340"/>
      <c r="BJ485" s="340"/>
      <c r="BK485" s="340"/>
      <c r="BL485" s="340"/>
      <c r="BM485" s="340"/>
      <c r="BN485" s="340"/>
      <c r="BO485" s="340"/>
      <c r="BP485" s="340"/>
      <c r="BQ485" s="340"/>
      <c r="BR485" s="340"/>
      <c r="BS485" s="340"/>
      <c r="BT485" s="340"/>
      <c r="BU485" s="340"/>
      <c r="BV485" s="340"/>
      <c r="BW485" s="340"/>
      <c r="BX485" s="340"/>
      <c r="BY485" s="340"/>
      <c r="BZ485" s="340"/>
      <c r="CA485" s="340"/>
    </row>
    <row r="486" spans="1:79" ht="15.75" customHeight="1">
      <c r="A486" s="340"/>
      <c r="B486" s="340"/>
      <c r="C486" s="340"/>
      <c r="D486" s="340"/>
      <c r="E486" s="340"/>
      <c r="F486" s="340"/>
      <c r="G486" s="340"/>
      <c r="H486" s="340"/>
      <c r="I486" s="340"/>
      <c r="J486" s="340"/>
      <c r="K486" s="340"/>
      <c r="L486" s="340"/>
      <c r="M486" s="340"/>
      <c r="N486" s="340"/>
      <c r="O486" s="340"/>
      <c r="P486" s="340"/>
      <c r="Q486" s="340"/>
      <c r="R486" s="340"/>
      <c r="S486" s="340"/>
      <c r="T486" s="340"/>
      <c r="U486" s="340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0"/>
      <c r="AI486" s="340"/>
      <c r="AJ486" s="340"/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0"/>
      <c r="AX486" s="340"/>
      <c r="AY486" s="340"/>
      <c r="AZ486" s="340"/>
      <c r="BA486" s="340"/>
      <c r="BB486" s="340"/>
      <c r="BC486" s="340"/>
      <c r="BD486" s="340"/>
      <c r="BE486" s="340"/>
      <c r="BF486" s="340"/>
      <c r="BG486" s="340"/>
      <c r="BH486" s="340"/>
      <c r="BI486" s="340"/>
      <c r="BJ486" s="340"/>
      <c r="BK486" s="340"/>
      <c r="BL486" s="340"/>
      <c r="BM486" s="340"/>
      <c r="BN486" s="340"/>
      <c r="BO486" s="340"/>
      <c r="BP486" s="340"/>
      <c r="BQ486" s="340"/>
      <c r="BR486" s="340"/>
      <c r="BS486" s="340"/>
      <c r="BT486" s="340"/>
      <c r="BU486" s="340"/>
      <c r="BV486" s="340"/>
      <c r="BW486" s="340"/>
      <c r="BX486" s="340"/>
      <c r="BY486" s="340"/>
      <c r="BZ486" s="340"/>
      <c r="CA486" s="340"/>
    </row>
    <row r="487" spans="1:79" ht="15.75" customHeight="1">
      <c r="A487" s="340"/>
      <c r="B487" s="340"/>
      <c r="C487" s="340"/>
      <c r="D487" s="340"/>
      <c r="E487" s="340"/>
      <c r="F487" s="340"/>
      <c r="G487" s="340"/>
      <c r="H487" s="340"/>
      <c r="I487" s="340"/>
      <c r="J487" s="340"/>
      <c r="K487" s="340"/>
      <c r="L487" s="340"/>
      <c r="M487" s="340"/>
      <c r="N487" s="340"/>
      <c r="O487" s="340"/>
      <c r="P487" s="340"/>
      <c r="Q487" s="340"/>
      <c r="R487" s="340"/>
      <c r="S487" s="340"/>
      <c r="T487" s="340"/>
      <c r="U487" s="340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0"/>
      <c r="AI487" s="340"/>
      <c r="AJ487" s="340"/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0"/>
      <c r="AX487" s="340"/>
      <c r="AY487" s="340"/>
      <c r="AZ487" s="340"/>
      <c r="BA487" s="340"/>
      <c r="BB487" s="340"/>
      <c r="BC487" s="340"/>
      <c r="BD487" s="340"/>
      <c r="BE487" s="340"/>
      <c r="BF487" s="340"/>
      <c r="BG487" s="340"/>
      <c r="BH487" s="340"/>
      <c r="BI487" s="340"/>
      <c r="BJ487" s="340"/>
      <c r="BK487" s="340"/>
      <c r="BL487" s="340"/>
      <c r="BM487" s="340"/>
      <c r="BN487" s="340"/>
      <c r="BO487" s="340"/>
      <c r="BP487" s="340"/>
      <c r="BQ487" s="340"/>
      <c r="BR487" s="340"/>
      <c r="BS487" s="340"/>
      <c r="BT487" s="340"/>
      <c r="BU487" s="340"/>
      <c r="BV487" s="340"/>
      <c r="BW487" s="340"/>
      <c r="BX487" s="340"/>
      <c r="BY487" s="340"/>
      <c r="BZ487" s="340"/>
      <c r="CA487" s="340"/>
    </row>
    <row r="488" spans="1:79" ht="15.75" customHeight="1">
      <c r="A488" s="340"/>
      <c r="B488" s="340"/>
      <c r="C488" s="340"/>
      <c r="D488" s="340"/>
      <c r="E488" s="340"/>
      <c r="F488" s="340"/>
      <c r="G488" s="340"/>
      <c r="H488" s="340"/>
      <c r="I488" s="340"/>
      <c r="J488" s="340"/>
      <c r="K488" s="340"/>
      <c r="L488" s="340"/>
      <c r="M488" s="340"/>
      <c r="N488" s="340"/>
      <c r="O488" s="340"/>
      <c r="P488" s="340"/>
      <c r="Q488" s="340"/>
      <c r="R488" s="340"/>
      <c r="S488" s="340"/>
      <c r="T488" s="340"/>
      <c r="U488" s="340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0"/>
      <c r="AI488" s="340"/>
      <c r="AJ488" s="340"/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0"/>
      <c r="AX488" s="340"/>
      <c r="AY488" s="340"/>
      <c r="AZ488" s="340"/>
      <c r="BA488" s="340"/>
      <c r="BB488" s="340"/>
      <c r="BC488" s="340"/>
      <c r="BD488" s="340"/>
      <c r="BE488" s="340"/>
      <c r="BF488" s="340"/>
      <c r="BG488" s="340"/>
      <c r="BH488" s="340"/>
      <c r="BI488" s="340"/>
      <c r="BJ488" s="340"/>
      <c r="BK488" s="340"/>
      <c r="BL488" s="340"/>
      <c r="BM488" s="340"/>
      <c r="BN488" s="340"/>
      <c r="BO488" s="340"/>
      <c r="BP488" s="340"/>
      <c r="BQ488" s="340"/>
      <c r="BR488" s="340"/>
      <c r="BS488" s="340"/>
      <c r="BT488" s="340"/>
      <c r="BU488" s="340"/>
      <c r="BV488" s="340"/>
      <c r="BW488" s="340"/>
      <c r="BX488" s="340"/>
      <c r="BY488" s="340"/>
      <c r="BZ488" s="340"/>
      <c r="CA488" s="340"/>
    </row>
    <row r="489" spans="1:79" ht="15.75" customHeight="1">
      <c r="A489" s="340"/>
      <c r="B489" s="340"/>
      <c r="C489" s="340"/>
      <c r="D489" s="340"/>
      <c r="E489" s="340"/>
      <c r="F489" s="340"/>
      <c r="G489" s="340"/>
      <c r="H489" s="340"/>
      <c r="I489" s="340"/>
      <c r="J489" s="340"/>
      <c r="K489" s="340"/>
      <c r="L489" s="340"/>
      <c r="M489" s="340"/>
      <c r="N489" s="340"/>
      <c r="O489" s="340"/>
      <c r="P489" s="340"/>
      <c r="Q489" s="340"/>
      <c r="R489" s="340"/>
      <c r="S489" s="340"/>
      <c r="T489" s="340"/>
      <c r="U489" s="340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0"/>
      <c r="AI489" s="340"/>
      <c r="AJ489" s="340"/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0"/>
      <c r="AX489" s="340"/>
      <c r="AY489" s="340"/>
      <c r="AZ489" s="340"/>
      <c r="BA489" s="340"/>
      <c r="BB489" s="340"/>
      <c r="BC489" s="340"/>
      <c r="BD489" s="340"/>
      <c r="BE489" s="340"/>
      <c r="BF489" s="340"/>
      <c r="BG489" s="340"/>
      <c r="BH489" s="340"/>
      <c r="BI489" s="340"/>
      <c r="BJ489" s="340"/>
      <c r="BK489" s="340"/>
      <c r="BL489" s="340"/>
      <c r="BM489" s="340"/>
      <c r="BN489" s="340"/>
      <c r="BO489" s="340"/>
      <c r="BP489" s="340"/>
      <c r="BQ489" s="340"/>
      <c r="BR489" s="340"/>
      <c r="BS489" s="340"/>
      <c r="BT489" s="340"/>
      <c r="BU489" s="340"/>
      <c r="BV489" s="340"/>
      <c r="BW489" s="340"/>
      <c r="BX489" s="340"/>
      <c r="BY489" s="340"/>
      <c r="BZ489" s="340"/>
      <c r="CA489" s="340"/>
    </row>
    <row r="490" spans="1:79" ht="15.75" customHeight="1">
      <c r="A490" s="340"/>
      <c r="B490" s="340"/>
      <c r="C490" s="340"/>
      <c r="D490" s="340"/>
      <c r="E490" s="340"/>
      <c r="F490" s="340"/>
      <c r="G490" s="340"/>
      <c r="H490" s="340"/>
      <c r="I490" s="340"/>
      <c r="J490" s="340"/>
      <c r="K490" s="340"/>
      <c r="L490" s="340"/>
      <c r="M490" s="340"/>
      <c r="N490" s="340"/>
      <c r="O490" s="340"/>
      <c r="P490" s="340"/>
      <c r="Q490" s="340"/>
      <c r="R490" s="340"/>
      <c r="S490" s="340"/>
      <c r="T490" s="340"/>
      <c r="U490" s="340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0"/>
      <c r="AI490" s="340"/>
      <c r="AJ490" s="340"/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0"/>
      <c r="AX490" s="340"/>
      <c r="AY490" s="340"/>
      <c r="AZ490" s="340"/>
      <c r="BA490" s="340"/>
      <c r="BB490" s="340"/>
      <c r="BC490" s="340"/>
      <c r="BD490" s="340"/>
      <c r="BE490" s="340"/>
      <c r="BF490" s="340"/>
      <c r="BG490" s="340"/>
      <c r="BH490" s="340"/>
      <c r="BI490" s="340"/>
      <c r="BJ490" s="340"/>
      <c r="BK490" s="340"/>
      <c r="BL490" s="340"/>
      <c r="BM490" s="340"/>
      <c r="BN490" s="340"/>
      <c r="BO490" s="340"/>
      <c r="BP490" s="340"/>
      <c r="BQ490" s="340"/>
      <c r="BR490" s="340"/>
      <c r="BS490" s="340"/>
      <c r="BT490" s="340"/>
      <c r="BU490" s="340"/>
      <c r="BV490" s="340"/>
      <c r="BW490" s="340"/>
      <c r="BX490" s="340"/>
      <c r="BY490" s="340"/>
      <c r="BZ490" s="340"/>
      <c r="CA490" s="340"/>
    </row>
    <row r="491" spans="1:79" ht="15.75" customHeight="1">
      <c r="A491" s="340"/>
      <c r="B491" s="340"/>
      <c r="C491" s="340"/>
      <c r="D491" s="340"/>
      <c r="E491" s="340"/>
      <c r="F491" s="340"/>
      <c r="G491" s="340"/>
      <c r="H491" s="340"/>
      <c r="I491" s="340"/>
      <c r="J491" s="340"/>
      <c r="K491" s="340"/>
      <c r="L491" s="340"/>
      <c r="M491" s="340"/>
      <c r="N491" s="340"/>
      <c r="O491" s="340"/>
      <c r="P491" s="340"/>
      <c r="Q491" s="340"/>
      <c r="R491" s="340"/>
      <c r="S491" s="340"/>
      <c r="T491" s="340"/>
      <c r="U491" s="340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0"/>
      <c r="AI491" s="340"/>
      <c r="AJ491" s="340"/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0"/>
      <c r="AX491" s="340"/>
      <c r="AY491" s="340"/>
      <c r="AZ491" s="340"/>
      <c r="BA491" s="340"/>
      <c r="BB491" s="340"/>
      <c r="BC491" s="340"/>
      <c r="BD491" s="340"/>
      <c r="BE491" s="340"/>
      <c r="BF491" s="340"/>
      <c r="BG491" s="340"/>
      <c r="BH491" s="340"/>
      <c r="BI491" s="340"/>
      <c r="BJ491" s="340"/>
      <c r="BK491" s="340"/>
      <c r="BL491" s="340"/>
      <c r="BM491" s="340"/>
      <c r="BN491" s="340"/>
      <c r="BO491" s="340"/>
      <c r="BP491" s="340"/>
      <c r="BQ491" s="340"/>
      <c r="BR491" s="340"/>
      <c r="BS491" s="340"/>
      <c r="BT491" s="340"/>
      <c r="BU491" s="340"/>
      <c r="BV491" s="340"/>
      <c r="BW491" s="340"/>
      <c r="BX491" s="340"/>
      <c r="BY491" s="340"/>
      <c r="BZ491" s="340"/>
      <c r="CA491" s="340"/>
    </row>
    <row r="492" spans="1:79" ht="15.75" customHeight="1">
      <c r="A492" s="340"/>
      <c r="B492" s="340"/>
      <c r="C492" s="340"/>
      <c r="D492" s="340"/>
      <c r="E492" s="340"/>
      <c r="F492" s="340"/>
      <c r="G492" s="340"/>
      <c r="H492" s="340"/>
      <c r="I492" s="340"/>
      <c r="J492" s="340"/>
      <c r="K492" s="340"/>
      <c r="L492" s="340"/>
      <c r="M492" s="340"/>
      <c r="N492" s="340"/>
      <c r="O492" s="340"/>
      <c r="P492" s="340"/>
      <c r="Q492" s="340"/>
      <c r="R492" s="340"/>
      <c r="S492" s="340"/>
      <c r="T492" s="340"/>
      <c r="U492" s="340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0"/>
      <c r="AI492" s="340"/>
      <c r="AJ492" s="340"/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0"/>
      <c r="AX492" s="340"/>
      <c r="AY492" s="340"/>
      <c r="AZ492" s="340"/>
      <c r="BA492" s="340"/>
      <c r="BB492" s="340"/>
      <c r="BC492" s="340"/>
      <c r="BD492" s="340"/>
      <c r="BE492" s="340"/>
      <c r="BF492" s="340"/>
      <c r="BG492" s="340"/>
      <c r="BH492" s="340"/>
      <c r="BI492" s="340"/>
      <c r="BJ492" s="340"/>
      <c r="BK492" s="340"/>
      <c r="BL492" s="340"/>
      <c r="BM492" s="340"/>
      <c r="BN492" s="340"/>
      <c r="BO492" s="340"/>
      <c r="BP492" s="340"/>
      <c r="BQ492" s="340"/>
      <c r="BR492" s="340"/>
      <c r="BS492" s="340"/>
      <c r="BT492" s="340"/>
      <c r="BU492" s="340"/>
      <c r="BV492" s="340"/>
      <c r="BW492" s="340"/>
      <c r="BX492" s="340"/>
      <c r="BY492" s="340"/>
      <c r="BZ492" s="340"/>
      <c r="CA492" s="340"/>
    </row>
    <row r="493" spans="1:79" ht="15.75" customHeight="1">
      <c r="A493" s="340"/>
      <c r="B493" s="340"/>
      <c r="C493" s="340"/>
      <c r="D493" s="340"/>
      <c r="E493" s="340"/>
      <c r="F493" s="340"/>
      <c r="G493" s="340"/>
      <c r="H493" s="340"/>
      <c r="I493" s="340"/>
      <c r="J493" s="340"/>
      <c r="K493" s="340"/>
      <c r="L493" s="340"/>
      <c r="M493" s="340"/>
      <c r="N493" s="340"/>
      <c r="O493" s="340"/>
      <c r="P493" s="340"/>
      <c r="Q493" s="340"/>
      <c r="R493" s="340"/>
      <c r="S493" s="340"/>
      <c r="T493" s="340"/>
      <c r="U493" s="340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0"/>
      <c r="AI493" s="340"/>
      <c r="AJ493" s="340"/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0"/>
      <c r="AX493" s="340"/>
      <c r="AY493" s="340"/>
      <c r="AZ493" s="340"/>
      <c r="BA493" s="340"/>
      <c r="BB493" s="340"/>
      <c r="BC493" s="340"/>
      <c r="BD493" s="340"/>
      <c r="BE493" s="340"/>
      <c r="BF493" s="340"/>
      <c r="BG493" s="340"/>
      <c r="BH493" s="340"/>
      <c r="BI493" s="340"/>
      <c r="BJ493" s="340"/>
      <c r="BK493" s="340"/>
      <c r="BL493" s="340"/>
      <c r="BM493" s="340"/>
      <c r="BN493" s="340"/>
      <c r="BO493" s="340"/>
      <c r="BP493" s="340"/>
      <c r="BQ493" s="340"/>
      <c r="BR493" s="340"/>
      <c r="BS493" s="340"/>
      <c r="BT493" s="340"/>
      <c r="BU493" s="340"/>
      <c r="BV493" s="340"/>
      <c r="BW493" s="340"/>
      <c r="BX493" s="340"/>
      <c r="BY493" s="340"/>
      <c r="BZ493" s="340"/>
      <c r="CA493" s="340"/>
    </row>
    <row r="494" spans="1:79" ht="15.75" customHeight="1">
      <c r="A494" s="340"/>
      <c r="B494" s="340"/>
      <c r="C494" s="340"/>
      <c r="D494" s="340"/>
      <c r="E494" s="340"/>
      <c r="F494" s="340"/>
      <c r="G494" s="340"/>
      <c r="H494" s="340"/>
      <c r="I494" s="340"/>
      <c r="J494" s="340"/>
      <c r="K494" s="340"/>
      <c r="L494" s="340"/>
      <c r="M494" s="340"/>
      <c r="N494" s="340"/>
      <c r="O494" s="340"/>
      <c r="P494" s="340"/>
      <c r="Q494" s="340"/>
      <c r="R494" s="340"/>
      <c r="S494" s="340"/>
      <c r="T494" s="340"/>
      <c r="U494" s="340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0"/>
      <c r="AI494" s="340"/>
      <c r="AJ494" s="340"/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0"/>
      <c r="AX494" s="340"/>
      <c r="AY494" s="340"/>
      <c r="AZ494" s="340"/>
      <c r="BA494" s="340"/>
      <c r="BB494" s="340"/>
      <c r="BC494" s="340"/>
      <c r="BD494" s="340"/>
      <c r="BE494" s="340"/>
      <c r="BF494" s="340"/>
      <c r="BG494" s="340"/>
      <c r="BH494" s="340"/>
      <c r="BI494" s="340"/>
      <c r="BJ494" s="340"/>
      <c r="BK494" s="340"/>
      <c r="BL494" s="340"/>
      <c r="BM494" s="340"/>
      <c r="BN494" s="340"/>
      <c r="BO494" s="340"/>
      <c r="BP494" s="340"/>
      <c r="BQ494" s="340"/>
      <c r="BR494" s="340"/>
      <c r="BS494" s="340"/>
      <c r="BT494" s="340"/>
      <c r="BU494" s="340"/>
      <c r="BV494" s="340"/>
      <c r="BW494" s="340"/>
      <c r="BX494" s="340"/>
      <c r="BY494" s="340"/>
      <c r="BZ494" s="340"/>
      <c r="CA494" s="340"/>
    </row>
    <row r="495" spans="1:79" ht="15.75" customHeight="1">
      <c r="A495" s="340"/>
      <c r="B495" s="340"/>
      <c r="C495" s="340"/>
      <c r="D495" s="340"/>
      <c r="E495" s="340"/>
      <c r="F495" s="340"/>
      <c r="G495" s="340"/>
      <c r="H495" s="340"/>
      <c r="I495" s="340"/>
      <c r="J495" s="340"/>
      <c r="K495" s="340"/>
      <c r="L495" s="340"/>
      <c r="M495" s="340"/>
      <c r="N495" s="340"/>
      <c r="O495" s="340"/>
      <c r="P495" s="340"/>
      <c r="Q495" s="340"/>
      <c r="R495" s="340"/>
      <c r="S495" s="340"/>
      <c r="T495" s="340"/>
      <c r="U495" s="340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0"/>
      <c r="AI495" s="340"/>
      <c r="AJ495" s="340"/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0"/>
      <c r="AX495" s="340"/>
      <c r="AY495" s="340"/>
      <c r="AZ495" s="340"/>
      <c r="BA495" s="340"/>
      <c r="BB495" s="340"/>
      <c r="BC495" s="340"/>
      <c r="BD495" s="340"/>
      <c r="BE495" s="340"/>
      <c r="BF495" s="340"/>
      <c r="BG495" s="340"/>
      <c r="BH495" s="340"/>
      <c r="BI495" s="340"/>
      <c r="BJ495" s="340"/>
      <c r="BK495" s="340"/>
      <c r="BL495" s="340"/>
      <c r="BM495" s="340"/>
      <c r="BN495" s="340"/>
      <c r="BO495" s="340"/>
      <c r="BP495" s="340"/>
      <c r="BQ495" s="340"/>
      <c r="BR495" s="340"/>
      <c r="BS495" s="340"/>
      <c r="BT495" s="340"/>
      <c r="BU495" s="340"/>
      <c r="BV495" s="340"/>
      <c r="BW495" s="340"/>
      <c r="BX495" s="340"/>
      <c r="BY495" s="340"/>
      <c r="BZ495" s="340"/>
      <c r="CA495" s="340"/>
    </row>
    <row r="496" spans="1:79" ht="15.75" customHeight="1">
      <c r="A496" s="340"/>
      <c r="B496" s="340"/>
      <c r="C496" s="340"/>
      <c r="D496" s="340"/>
      <c r="E496" s="340"/>
      <c r="F496" s="340"/>
      <c r="G496" s="340"/>
      <c r="H496" s="340"/>
      <c r="I496" s="340"/>
      <c r="J496" s="340"/>
      <c r="K496" s="340"/>
      <c r="L496" s="340"/>
      <c r="M496" s="340"/>
      <c r="N496" s="340"/>
      <c r="O496" s="340"/>
      <c r="P496" s="340"/>
      <c r="Q496" s="340"/>
      <c r="R496" s="340"/>
      <c r="S496" s="340"/>
      <c r="T496" s="340"/>
      <c r="U496" s="340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0"/>
      <c r="AI496" s="340"/>
      <c r="AJ496" s="340"/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0"/>
      <c r="AX496" s="340"/>
      <c r="AY496" s="340"/>
      <c r="AZ496" s="340"/>
      <c r="BA496" s="340"/>
      <c r="BB496" s="340"/>
      <c r="BC496" s="340"/>
      <c r="BD496" s="340"/>
      <c r="BE496" s="340"/>
      <c r="BF496" s="340"/>
      <c r="BG496" s="340"/>
      <c r="BH496" s="340"/>
      <c r="BI496" s="340"/>
      <c r="BJ496" s="340"/>
      <c r="BK496" s="340"/>
      <c r="BL496" s="340"/>
      <c r="BM496" s="340"/>
      <c r="BN496" s="340"/>
      <c r="BO496" s="340"/>
      <c r="BP496" s="340"/>
      <c r="BQ496" s="340"/>
      <c r="BR496" s="340"/>
      <c r="BS496" s="340"/>
      <c r="BT496" s="340"/>
      <c r="BU496" s="340"/>
      <c r="BV496" s="340"/>
      <c r="BW496" s="340"/>
      <c r="BX496" s="340"/>
      <c r="BY496" s="340"/>
      <c r="BZ496" s="340"/>
      <c r="CA496" s="340"/>
    </row>
    <row r="497" spans="1:79" ht="15.75" customHeight="1">
      <c r="A497" s="340"/>
      <c r="B497" s="340"/>
      <c r="C497" s="340"/>
      <c r="D497" s="340"/>
      <c r="E497" s="340"/>
      <c r="F497" s="340"/>
      <c r="G497" s="340"/>
      <c r="H497" s="340"/>
      <c r="I497" s="340"/>
      <c r="J497" s="340"/>
      <c r="K497" s="340"/>
      <c r="L497" s="340"/>
      <c r="M497" s="340"/>
      <c r="N497" s="340"/>
      <c r="O497" s="340"/>
      <c r="P497" s="340"/>
      <c r="Q497" s="340"/>
      <c r="R497" s="340"/>
      <c r="S497" s="340"/>
      <c r="T497" s="340"/>
      <c r="U497" s="340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0"/>
      <c r="AI497" s="340"/>
      <c r="AJ497" s="340"/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0"/>
      <c r="AX497" s="340"/>
      <c r="AY497" s="340"/>
      <c r="AZ497" s="340"/>
      <c r="BA497" s="340"/>
      <c r="BB497" s="340"/>
      <c r="BC497" s="340"/>
      <c r="BD497" s="340"/>
      <c r="BE497" s="340"/>
      <c r="BF497" s="340"/>
      <c r="BG497" s="340"/>
      <c r="BH497" s="340"/>
      <c r="BI497" s="340"/>
      <c r="BJ497" s="340"/>
      <c r="BK497" s="340"/>
      <c r="BL497" s="340"/>
      <c r="BM497" s="340"/>
      <c r="BN497" s="340"/>
      <c r="BO497" s="340"/>
      <c r="BP497" s="340"/>
      <c r="BQ497" s="340"/>
      <c r="BR497" s="340"/>
      <c r="BS497" s="340"/>
      <c r="BT497" s="340"/>
      <c r="BU497" s="340"/>
      <c r="BV497" s="340"/>
      <c r="BW497" s="340"/>
      <c r="BX497" s="340"/>
      <c r="BY497" s="340"/>
      <c r="BZ497" s="340"/>
      <c r="CA497" s="340"/>
    </row>
    <row r="498" spans="1:79" ht="15.75" customHeight="1">
      <c r="A498" s="340"/>
      <c r="B498" s="340"/>
      <c r="C498" s="340"/>
      <c r="D498" s="340"/>
      <c r="E498" s="340"/>
      <c r="F498" s="340"/>
      <c r="G498" s="340"/>
      <c r="H498" s="340"/>
      <c r="I498" s="340"/>
      <c r="J498" s="340"/>
      <c r="K498" s="340"/>
      <c r="L498" s="340"/>
      <c r="M498" s="340"/>
      <c r="N498" s="340"/>
      <c r="O498" s="340"/>
      <c r="P498" s="340"/>
      <c r="Q498" s="340"/>
      <c r="R498" s="340"/>
      <c r="S498" s="340"/>
      <c r="T498" s="340"/>
      <c r="U498" s="340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0"/>
      <c r="AI498" s="340"/>
      <c r="AJ498" s="340"/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0"/>
      <c r="AX498" s="340"/>
      <c r="AY498" s="340"/>
      <c r="AZ498" s="340"/>
      <c r="BA498" s="340"/>
      <c r="BB498" s="340"/>
      <c r="BC498" s="340"/>
      <c r="BD498" s="340"/>
      <c r="BE498" s="340"/>
      <c r="BF498" s="340"/>
      <c r="BG498" s="340"/>
      <c r="BH498" s="340"/>
      <c r="BI498" s="340"/>
      <c r="BJ498" s="340"/>
      <c r="BK498" s="340"/>
      <c r="BL498" s="340"/>
      <c r="BM498" s="340"/>
      <c r="BN498" s="340"/>
      <c r="BO498" s="340"/>
      <c r="BP498" s="340"/>
      <c r="BQ498" s="340"/>
      <c r="BR498" s="340"/>
      <c r="BS498" s="340"/>
      <c r="BT498" s="340"/>
      <c r="BU498" s="340"/>
      <c r="BV498" s="340"/>
      <c r="BW498" s="340"/>
      <c r="BX498" s="340"/>
      <c r="BY498" s="340"/>
      <c r="BZ498" s="340"/>
      <c r="CA498" s="340"/>
    </row>
    <row r="499" spans="1:79" ht="15.75" customHeight="1">
      <c r="A499" s="340"/>
      <c r="B499" s="340"/>
      <c r="C499" s="340"/>
      <c r="D499" s="340"/>
      <c r="E499" s="340"/>
      <c r="F499" s="340"/>
      <c r="G499" s="340"/>
      <c r="H499" s="340"/>
      <c r="I499" s="340"/>
      <c r="J499" s="340"/>
      <c r="K499" s="340"/>
      <c r="L499" s="340"/>
      <c r="M499" s="340"/>
      <c r="N499" s="340"/>
      <c r="O499" s="340"/>
      <c r="P499" s="340"/>
      <c r="Q499" s="340"/>
      <c r="R499" s="340"/>
      <c r="S499" s="340"/>
      <c r="T499" s="340"/>
      <c r="U499" s="340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0"/>
      <c r="AI499" s="340"/>
      <c r="AJ499" s="340"/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0"/>
      <c r="AX499" s="340"/>
      <c r="AY499" s="340"/>
      <c r="AZ499" s="340"/>
      <c r="BA499" s="340"/>
      <c r="BB499" s="340"/>
      <c r="BC499" s="340"/>
      <c r="BD499" s="340"/>
      <c r="BE499" s="340"/>
      <c r="BF499" s="340"/>
      <c r="BG499" s="340"/>
      <c r="BH499" s="340"/>
      <c r="BI499" s="340"/>
      <c r="BJ499" s="340"/>
      <c r="BK499" s="340"/>
      <c r="BL499" s="340"/>
      <c r="BM499" s="340"/>
      <c r="BN499" s="340"/>
      <c r="BO499" s="340"/>
      <c r="BP499" s="340"/>
      <c r="BQ499" s="340"/>
      <c r="BR499" s="340"/>
      <c r="BS499" s="340"/>
      <c r="BT499" s="340"/>
      <c r="BU499" s="340"/>
      <c r="BV499" s="340"/>
      <c r="BW499" s="340"/>
      <c r="BX499" s="340"/>
      <c r="BY499" s="340"/>
      <c r="BZ499" s="340"/>
      <c r="CA499" s="340"/>
    </row>
    <row r="500" spans="1:79" ht="15.75" customHeight="1">
      <c r="A500" s="340"/>
      <c r="B500" s="340"/>
      <c r="C500" s="340"/>
      <c r="D500" s="340"/>
      <c r="E500" s="340"/>
      <c r="F500" s="340"/>
      <c r="G500" s="340"/>
      <c r="H500" s="340"/>
      <c r="I500" s="340"/>
      <c r="J500" s="340"/>
      <c r="K500" s="340"/>
      <c r="L500" s="340"/>
      <c r="M500" s="340"/>
      <c r="N500" s="340"/>
      <c r="O500" s="340"/>
      <c r="P500" s="340"/>
      <c r="Q500" s="340"/>
      <c r="R500" s="340"/>
      <c r="S500" s="340"/>
      <c r="T500" s="340"/>
      <c r="U500" s="340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0"/>
      <c r="AI500" s="340"/>
      <c r="AJ500" s="340"/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0"/>
      <c r="AX500" s="340"/>
      <c r="AY500" s="340"/>
      <c r="AZ500" s="340"/>
      <c r="BA500" s="340"/>
      <c r="BB500" s="340"/>
      <c r="BC500" s="340"/>
      <c r="BD500" s="340"/>
      <c r="BE500" s="340"/>
      <c r="BF500" s="340"/>
      <c r="BG500" s="340"/>
      <c r="BH500" s="340"/>
      <c r="BI500" s="340"/>
      <c r="BJ500" s="340"/>
      <c r="BK500" s="340"/>
      <c r="BL500" s="340"/>
      <c r="BM500" s="340"/>
      <c r="BN500" s="340"/>
      <c r="BO500" s="340"/>
      <c r="BP500" s="340"/>
      <c r="BQ500" s="340"/>
      <c r="BR500" s="340"/>
      <c r="BS500" s="340"/>
      <c r="BT500" s="340"/>
      <c r="BU500" s="340"/>
      <c r="BV500" s="340"/>
      <c r="BW500" s="340"/>
      <c r="BX500" s="340"/>
      <c r="BY500" s="340"/>
      <c r="BZ500" s="340"/>
      <c r="CA500" s="340"/>
    </row>
    <row r="501" spans="1:79" ht="15.75" customHeight="1">
      <c r="A501" s="340"/>
      <c r="B501" s="340"/>
      <c r="C501" s="340"/>
      <c r="D501" s="340"/>
      <c r="E501" s="340"/>
      <c r="F501" s="340"/>
      <c r="G501" s="340"/>
      <c r="H501" s="340"/>
      <c r="I501" s="340"/>
      <c r="J501" s="340"/>
      <c r="K501" s="340"/>
      <c r="L501" s="340"/>
      <c r="M501" s="340"/>
      <c r="N501" s="340"/>
      <c r="O501" s="340"/>
      <c r="P501" s="340"/>
      <c r="Q501" s="340"/>
      <c r="R501" s="340"/>
      <c r="S501" s="340"/>
      <c r="T501" s="340"/>
      <c r="U501" s="340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0"/>
      <c r="AI501" s="340"/>
      <c r="AJ501" s="340"/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0"/>
      <c r="AX501" s="340"/>
      <c r="AY501" s="340"/>
      <c r="AZ501" s="340"/>
      <c r="BA501" s="340"/>
      <c r="BB501" s="340"/>
      <c r="BC501" s="340"/>
      <c r="BD501" s="340"/>
      <c r="BE501" s="340"/>
      <c r="BF501" s="340"/>
      <c r="BG501" s="340"/>
      <c r="BH501" s="340"/>
      <c r="BI501" s="340"/>
      <c r="BJ501" s="340"/>
      <c r="BK501" s="340"/>
      <c r="BL501" s="340"/>
      <c r="BM501" s="340"/>
      <c r="BN501" s="340"/>
      <c r="BO501" s="340"/>
      <c r="BP501" s="340"/>
      <c r="BQ501" s="340"/>
      <c r="BR501" s="340"/>
      <c r="BS501" s="340"/>
      <c r="BT501" s="340"/>
      <c r="BU501" s="340"/>
      <c r="BV501" s="340"/>
      <c r="BW501" s="340"/>
      <c r="BX501" s="340"/>
      <c r="BY501" s="340"/>
      <c r="BZ501" s="340"/>
      <c r="CA501" s="340"/>
    </row>
    <row r="502" spans="1:79" ht="15.75" customHeight="1">
      <c r="A502" s="340"/>
      <c r="B502" s="340"/>
      <c r="C502" s="340"/>
      <c r="D502" s="340"/>
      <c r="E502" s="340"/>
      <c r="F502" s="340"/>
      <c r="G502" s="340"/>
      <c r="H502" s="340"/>
      <c r="I502" s="340"/>
      <c r="J502" s="340"/>
      <c r="K502" s="340"/>
      <c r="L502" s="340"/>
      <c r="M502" s="340"/>
      <c r="N502" s="340"/>
      <c r="O502" s="340"/>
      <c r="P502" s="340"/>
      <c r="Q502" s="340"/>
      <c r="R502" s="340"/>
      <c r="S502" s="340"/>
      <c r="T502" s="340"/>
      <c r="U502" s="340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0"/>
      <c r="AI502" s="340"/>
      <c r="AJ502" s="340"/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0"/>
      <c r="AX502" s="340"/>
      <c r="AY502" s="340"/>
      <c r="AZ502" s="340"/>
      <c r="BA502" s="340"/>
      <c r="BB502" s="340"/>
      <c r="BC502" s="340"/>
      <c r="BD502" s="340"/>
      <c r="BE502" s="340"/>
      <c r="BF502" s="340"/>
      <c r="BG502" s="340"/>
      <c r="BH502" s="340"/>
      <c r="BI502" s="340"/>
      <c r="BJ502" s="340"/>
      <c r="BK502" s="340"/>
      <c r="BL502" s="340"/>
      <c r="BM502" s="340"/>
      <c r="BN502" s="340"/>
      <c r="BO502" s="340"/>
      <c r="BP502" s="340"/>
      <c r="BQ502" s="340"/>
      <c r="BR502" s="340"/>
      <c r="BS502" s="340"/>
      <c r="BT502" s="340"/>
      <c r="BU502" s="340"/>
      <c r="BV502" s="340"/>
      <c r="BW502" s="340"/>
      <c r="BX502" s="340"/>
      <c r="BY502" s="340"/>
      <c r="BZ502" s="340"/>
      <c r="CA502" s="340"/>
    </row>
    <row r="503" spans="1:79" ht="15.75" customHeight="1">
      <c r="A503" s="340"/>
      <c r="B503" s="340"/>
      <c r="C503" s="340"/>
      <c r="D503" s="340"/>
      <c r="E503" s="340"/>
      <c r="F503" s="340"/>
      <c r="G503" s="340"/>
      <c r="H503" s="340"/>
      <c r="I503" s="340"/>
      <c r="J503" s="340"/>
      <c r="K503" s="340"/>
      <c r="L503" s="340"/>
      <c r="M503" s="340"/>
      <c r="N503" s="340"/>
      <c r="O503" s="340"/>
      <c r="P503" s="340"/>
      <c r="Q503" s="340"/>
      <c r="R503" s="340"/>
      <c r="S503" s="340"/>
      <c r="T503" s="340"/>
      <c r="U503" s="340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0"/>
      <c r="AI503" s="340"/>
      <c r="AJ503" s="340"/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0"/>
      <c r="AX503" s="340"/>
      <c r="AY503" s="340"/>
      <c r="AZ503" s="340"/>
      <c r="BA503" s="340"/>
      <c r="BB503" s="340"/>
      <c r="BC503" s="340"/>
      <c r="BD503" s="340"/>
      <c r="BE503" s="340"/>
      <c r="BF503" s="340"/>
      <c r="BG503" s="340"/>
      <c r="BH503" s="340"/>
      <c r="BI503" s="340"/>
      <c r="BJ503" s="340"/>
      <c r="BK503" s="340"/>
      <c r="BL503" s="340"/>
      <c r="BM503" s="340"/>
      <c r="BN503" s="340"/>
      <c r="BO503" s="340"/>
      <c r="BP503" s="340"/>
      <c r="BQ503" s="340"/>
      <c r="BR503" s="340"/>
      <c r="BS503" s="340"/>
      <c r="BT503" s="340"/>
      <c r="BU503" s="340"/>
      <c r="BV503" s="340"/>
      <c r="BW503" s="340"/>
      <c r="BX503" s="340"/>
      <c r="BY503" s="340"/>
      <c r="BZ503" s="340"/>
      <c r="CA503" s="340"/>
    </row>
    <row r="504" spans="1:79" ht="15.75" customHeight="1">
      <c r="A504" s="340"/>
      <c r="B504" s="340"/>
      <c r="C504" s="340"/>
      <c r="D504" s="340"/>
      <c r="E504" s="340"/>
      <c r="F504" s="340"/>
      <c r="G504" s="340"/>
      <c r="H504" s="340"/>
      <c r="I504" s="340"/>
      <c r="J504" s="340"/>
      <c r="K504" s="340"/>
      <c r="L504" s="340"/>
      <c r="M504" s="340"/>
      <c r="N504" s="340"/>
      <c r="O504" s="340"/>
      <c r="P504" s="340"/>
      <c r="Q504" s="340"/>
      <c r="R504" s="340"/>
      <c r="S504" s="340"/>
      <c r="T504" s="340"/>
      <c r="U504" s="340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0"/>
      <c r="AI504" s="340"/>
      <c r="AJ504" s="340"/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0"/>
      <c r="AX504" s="340"/>
      <c r="AY504" s="340"/>
      <c r="AZ504" s="340"/>
      <c r="BA504" s="340"/>
      <c r="BB504" s="340"/>
      <c r="BC504" s="340"/>
      <c r="BD504" s="340"/>
      <c r="BE504" s="340"/>
      <c r="BF504" s="340"/>
      <c r="BG504" s="340"/>
      <c r="BH504" s="340"/>
      <c r="BI504" s="340"/>
      <c r="BJ504" s="340"/>
      <c r="BK504" s="340"/>
      <c r="BL504" s="340"/>
      <c r="BM504" s="340"/>
      <c r="BN504" s="340"/>
      <c r="BO504" s="340"/>
      <c r="BP504" s="340"/>
      <c r="BQ504" s="340"/>
      <c r="BR504" s="340"/>
      <c r="BS504" s="340"/>
      <c r="BT504" s="340"/>
      <c r="BU504" s="340"/>
      <c r="BV504" s="340"/>
      <c r="BW504" s="340"/>
      <c r="BX504" s="340"/>
      <c r="BY504" s="340"/>
      <c r="BZ504" s="340"/>
      <c r="CA504" s="340"/>
    </row>
    <row r="505" spans="1:79" ht="15.75" customHeight="1">
      <c r="A505" s="340"/>
      <c r="B505" s="340"/>
      <c r="C505" s="340"/>
      <c r="D505" s="340"/>
      <c r="E505" s="340"/>
      <c r="F505" s="340"/>
      <c r="G505" s="340"/>
      <c r="H505" s="340"/>
      <c r="I505" s="340"/>
      <c r="J505" s="340"/>
      <c r="K505" s="340"/>
      <c r="L505" s="340"/>
      <c r="M505" s="340"/>
      <c r="N505" s="340"/>
      <c r="O505" s="340"/>
      <c r="P505" s="340"/>
      <c r="Q505" s="340"/>
      <c r="R505" s="340"/>
      <c r="S505" s="340"/>
      <c r="T505" s="340"/>
      <c r="U505" s="340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0"/>
      <c r="AI505" s="340"/>
      <c r="AJ505" s="340"/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0"/>
      <c r="AX505" s="340"/>
      <c r="AY505" s="340"/>
      <c r="AZ505" s="340"/>
      <c r="BA505" s="340"/>
      <c r="BB505" s="340"/>
      <c r="BC505" s="340"/>
      <c r="BD505" s="340"/>
      <c r="BE505" s="340"/>
      <c r="BF505" s="340"/>
      <c r="BG505" s="340"/>
      <c r="BH505" s="340"/>
      <c r="BI505" s="340"/>
      <c r="BJ505" s="340"/>
      <c r="BK505" s="340"/>
      <c r="BL505" s="340"/>
      <c r="BM505" s="340"/>
      <c r="BN505" s="340"/>
      <c r="BO505" s="340"/>
      <c r="BP505" s="340"/>
      <c r="BQ505" s="340"/>
      <c r="BR505" s="340"/>
      <c r="BS505" s="340"/>
      <c r="BT505" s="340"/>
      <c r="BU505" s="340"/>
      <c r="BV505" s="340"/>
      <c r="BW505" s="340"/>
      <c r="BX505" s="340"/>
      <c r="BY505" s="340"/>
      <c r="BZ505" s="340"/>
      <c r="CA505" s="340"/>
    </row>
    <row r="506" spans="1:79" ht="15.75" customHeight="1">
      <c r="A506" s="340"/>
      <c r="B506" s="340"/>
      <c r="C506" s="340"/>
      <c r="D506" s="340"/>
      <c r="E506" s="340"/>
      <c r="F506" s="340"/>
      <c r="G506" s="340"/>
      <c r="H506" s="340"/>
      <c r="I506" s="340"/>
      <c r="J506" s="340"/>
      <c r="K506" s="340"/>
      <c r="L506" s="340"/>
      <c r="M506" s="340"/>
      <c r="N506" s="340"/>
      <c r="O506" s="340"/>
      <c r="P506" s="340"/>
      <c r="Q506" s="340"/>
      <c r="R506" s="340"/>
      <c r="S506" s="340"/>
      <c r="T506" s="340"/>
      <c r="U506" s="340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0"/>
      <c r="AI506" s="340"/>
      <c r="AJ506" s="340"/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0"/>
      <c r="AX506" s="340"/>
      <c r="AY506" s="340"/>
      <c r="AZ506" s="340"/>
      <c r="BA506" s="340"/>
      <c r="BB506" s="340"/>
      <c r="BC506" s="340"/>
      <c r="BD506" s="340"/>
      <c r="BE506" s="340"/>
      <c r="BF506" s="340"/>
      <c r="BG506" s="340"/>
      <c r="BH506" s="340"/>
      <c r="BI506" s="340"/>
      <c r="BJ506" s="340"/>
      <c r="BK506" s="340"/>
      <c r="BL506" s="340"/>
      <c r="BM506" s="340"/>
      <c r="BN506" s="340"/>
      <c r="BO506" s="340"/>
      <c r="BP506" s="340"/>
      <c r="BQ506" s="340"/>
      <c r="BR506" s="340"/>
      <c r="BS506" s="340"/>
      <c r="BT506" s="340"/>
      <c r="BU506" s="340"/>
      <c r="BV506" s="340"/>
      <c r="BW506" s="340"/>
      <c r="BX506" s="340"/>
      <c r="BY506" s="340"/>
      <c r="BZ506" s="340"/>
      <c r="CA506" s="340"/>
    </row>
    <row r="507" spans="1:79" ht="15.75" customHeight="1">
      <c r="A507" s="340"/>
      <c r="B507" s="340"/>
      <c r="C507" s="340"/>
      <c r="D507" s="340"/>
      <c r="E507" s="340"/>
      <c r="F507" s="340"/>
      <c r="G507" s="340"/>
      <c r="H507" s="340"/>
      <c r="I507" s="340"/>
      <c r="J507" s="340"/>
      <c r="K507" s="340"/>
      <c r="L507" s="340"/>
      <c r="M507" s="340"/>
      <c r="N507" s="340"/>
      <c r="O507" s="340"/>
      <c r="P507" s="340"/>
      <c r="Q507" s="340"/>
      <c r="R507" s="340"/>
      <c r="S507" s="340"/>
      <c r="T507" s="340"/>
      <c r="U507" s="340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0"/>
      <c r="AI507" s="340"/>
      <c r="AJ507" s="340"/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0"/>
      <c r="AX507" s="340"/>
      <c r="AY507" s="340"/>
      <c r="AZ507" s="340"/>
      <c r="BA507" s="340"/>
      <c r="BB507" s="340"/>
      <c r="BC507" s="340"/>
      <c r="BD507" s="340"/>
      <c r="BE507" s="340"/>
      <c r="BF507" s="340"/>
      <c r="BG507" s="340"/>
      <c r="BH507" s="340"/>
      <c r="BI507" s="340"/>
      <c r="BJ507" s="340"/>
      <c r="BK507" s="340"/>
      <c r="BL507" s="340"/>
      <c r="BM507" s="340"/>
      <c r="BN507" s="340"/>
      <c r="BO507" s="340"/>
      <c r="BP507" s="340"/>
      <c r="BQ507" s="340"/>
      <c r="BR507" s="340"/>
      <c r="BS507" s="340"/>
      <c r="BT507" s="340"/>
      <c r="BU507" s="340"/>
      <c r="BV507" s="340"/>
      <c r="BW507" s="340"/>
      <c r="BX507" s="340"/>
      <c r="BY507" s="340"/>
      <c r="BZ507" s="340"/>
      <c r="CA507" s="340"/>
    </row>
    <row r="508" spans="1:79" ht="15.75" customHeight="1">
      <c r="A508" s="340"/>
      <c r="B508" s="340"/>
      <c r="C508" s="340"/>
      <c r="D508" s="340"/>
      <c r="E508" s="340"/>
      <c r="F508" s="340"/>
      <c r="G508" s="340"/>
      <c r="H508" s="340"/>
      <c r="I508" s="340"/>
      <c r="J508" s="340"/>
      <c r="K508" s="340"/>
      <c r="L508" s="340"/>
      <c r="M508" s="340"/>
      <c r="N508" s="340"/>
      <c r="O508" s="340"/>
      <c r="P508" s="340"/>
      <c r="Q508" s="340"/>
      <c r="R508" s="340"/>
      <c r="S508" s="340"/>
      <c r="T508" s="340"/>
      <c r="U508" s="340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0"/>
      <c r="AI508" s="340"/>
      <c r="AJ508" s="340"/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0"/>
      <c r="AX508" s="340"/>
      <c r="AY508" s="340"/>
      <c r="AZ508" s="340"/>
      <c r="BA508" s="340"/>
      <c r="BB508" s="340"/>
      <c r="BC508" s="340"/>
      <c r="BD508" s="340"/>
      <c r="BE508" s="340"/>
      <c r="BF508" s="340"/>
      <c r="BG508" s="340"/>
      <c r="BH508" s="340"/>
      <c r="BI508" s="340"/>
      <c r="BJ508" s="340"/>
      <c r="BK508" s="340"/>
      <c r="BL508" s="340"/>
      <c r="BM508" s="340"/>
      <c r="BN508" s="340"/>
      <c r="BO508" s="340"/>
      <c r="BP508" s="340"/>
      <c r="BQ508" s="340"/>
      <c r="BR508" s="340"/>
      <c r="BS508" s="340"/>
      <c r="BT508" s="340"/>
      <c r="BU508" s="340"/>
      <c r="BV508" s="340"/>
      <c r="BW508" s="340"/>
      <c r="BX508" s="340"/>
      <c r="BY508" s="340"/>
      <c r="BZ508" s="340"/>
      <c r="CA508" s="340"/>
    </row>
    <row r="509" spans="1:79" ht="15.75" customHeight="1">
      <c r="A509" s="340"/>
      <c r="B509" s="340"/>
      <c r="C509" s="340"/>
      <c r="D509" s="340"/>
      <c r="E509" s="340"/>
      <c r="F509" s="340"/>
      <c r="G509" s="340"/>
      <c r="H509" s="340"/>
      <c r="I509" s="340"/>
      <c r="J509" s="340"/>
      <c r="K509" s="340"/>
      <c r="L509" s="340"/>
      <c r="M509" s="340"/>
      <c r="N509" s="340"/>
      <c r="O509" s="340"/>
      <c r="P509" s="340"/>
      <c r="Q509" s="340"/>
      <c r="R509" s="340"/>
      <c r="S509" s="340"/>
      <c r="T509" s="340"/>
      <c r="U509" s="340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0"/>
      <c r="AI509" s="340"/>
      <c r="AJ509" s="340"/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0"/>
      <c r="AX509" s="340"/>
      <c r="AY509" s="340"/>
      <c r="AZ509" s="340"/>
      <c r="BA509" s="340"/>
      <c r="BB509" s="340"/>
      <c r="BC509" s="340"/>
      <c r="BD509" s="340"/>
      <c r="BE509" s="340"/>
      <c r="BF509" s="340"/>
      <c r="BG509" s="340"/>
      <c r="BH509" s="340"/>
      <c r="BI509" s="340"/>
      <c r="BJ509" s="340"/>
      <c r="BK509" s="340"/>
      <c r="BL509" s="340"/>
      <c r="BM509" s="340"/>
      <c r="BN509" s="340"/>
      <c r="BO509" s="340"/>
      <c r="BP509" s="340"/>
      <c r="BQ509" s="340"/>
      <c r="BR509" s="340"/>
      <c r="BS509" s="340"/>
      <c r="BT509" s="340"/>
      <c r="BU509" s="340"/>
      <c r="BV509" s="340"/>
      <c r="BW509" s="340"/>
      <c r="BX509" s="340"/>
      <c r="BY509" s="340"/>
      <c r="BZ509" s="340"/>
      <c r="CA509" s="340"/>
    </row>
    <row r="510" spans="1:79" ht="15.75" customHeight="1">
      <c r="A510" s="340"/>
      <c r="B510" s="340"/>
      <c r="C510" s="340"/>
      <c r="D510" s="340"/>
      <c r="E510" s="340"/>
      <c r="F510" s="340"/>
      <c r="G510" s="340"/>
      <c r="H510" s="340"/>
      <c r="I510" s="340"/>
      <c r="J510" s="340"/>
      <c r="K510" s="340"/>
      <c r="L510" s="340"/>
      <c r="M510" s="340"/>
      <c r="N510" s="340"/>
      <c r="O510" s="340"/>
      <c r="P510" s="340"/>
      <c r="Q510" s="340"/>
      <c r="R510" s="340"/>
      <c r="S510" s="340"/>
      <c r="T510" s="340"/>
      <c r="U510" s="340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0"/>
      <c r="AI510" s="340"/>
      <c r="AJ510" s="340"/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0"/>
      <c r="AX510" s="340"/>
      <c r="AY510" s="340"/>
      <c r="AZ510" s="340"/>
      <c r="BA510" s="340"/>
      <c r="BB510" s="340"/>
      <c r="BC510" s="340"/>
      <c r="BD510" s="340"/>
      <c r="BE510" s="340"/>
      <c r="BF510" s="340"/>
      <c r="BG510" s="340"/>
      <c r="BH510" s="340"/>
      <c r="BI510" s="340"/>
      <c r="BJ510" s="340"/>
      <c r="BK510" s="340"/>
      <c r="BL510" s="340"/>
      <c r="BM510" s="340"/>
      <c r="BN510" s="340"/>
      <c r="BO510" s="340"/>
      <c r="BP510" s="340"/>
      <c r="BQ510" s="340"/>
      <c r="BR510" s="340"/>
      <c r="BS510" s="340"/>
      <c r="BT510" s="340"/>
      <c r="BU510" s="340"/>
      <c r="BV510" s="340"/>
      <c r="BW510" s="340"/>
      <c r="BX510" s="340"/>
      <c r="BY510" s="340"/>
      <c r="BZ510" s="340"/>
      <c r="CA510" s="340"/>
    </row>
    <row r="511" spans="1:79" ht="15.75" customHeight="1">
      <c r="A511" s="340"/>
      <c r="B511" s="340"/>
      <c r="C511" s="340"/>
      <c r="D511" s="340"/>
      <c r="E511" s="340"/>
      <c r="F511" s="340"/>
      <c r="G511" s="340"/>
      <c r="H511" s="340"/>
      <c r="I511" s="340"/>
      <c r="J511" s="340"/>
      <c r="K511" s="340"/>
      <c r="L511" s="340"/>
      <c r="M511" s="340"/>
      <c r="N511" s="340"/>
      <c r="O511" s="340"/>
      <c r="P511" s="340"/>
      <c r="Q511" s="340"/>
      <c r="R511" s="340"/>
      <c r="S511" s="340"/>
      <c r="T511" s="340"/>
      <c r="U511" s="340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0"/>
      <c r="AI511" s="340"/>
      <c r="AJ511" s="340"/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0"/>
      <c r="AX511" s="340"/>
      <c r="AY511" s="340"/>
      <c r="AZ511" s="340"/>
      <c r="BA511" s="340"/>
      <c r="BB511" s="340"/>
      <c r="BC511" s="340"/>
      <c r="BD511" s="340"/>
      <c r="BE511" s="340"/>
      <c r="BF511" s="340"/>
      <c r="BG511" s="340"/>
      <c r="BH511" s="340"/>
      <c r="BI511" s="340"/>
      <c r="BJ511" s="340"/>
      <c r="BK511" s="340"/>
      <c r="BL511" s="340"/>
      <c r="BM511" s="340"/>
      <c r="BN511" s="340"/>
      <c r="BO511" s="340"/>
      <c r="BP511" s="340"/>
      <c r="BQ511" s="340"/>
      <c r="BR511" s="340"/>
      <c r="BS511" s="340"/>
      <c r="BT511" s="340"/>
      <c r="BU511" s="340"/>
      <c r="BV511" s="340"/>
      <c r="BW511" s="340"/>
      <c r="BX511" s="340"/>
      <c r="BY511" s="340"/>
      <c r="BZ511" s="340"/>
      <c r="CA511" s="340"/>
    </row>
    <row r="512" spans="1:79" ht="15.75" customHeight="1">
      <c r="A512" s="340"/>
      <c r="B512" s="340"/>
      <c r="C512" s="340"/>
      <c r="D512" s="340"/>
      <c r="E512" s="340"/>
      <c r="F512" s="340"/>
      <c r="G512" s="340"/>
      <c r="H512" s="340"/>
      <c r="I512" s="340"/>
      <c r="J512" s="340"/>
      <c r="K512" s="340"/>
      <c r="L512" s="340"/>
      <c r="M512" s="340"/>
      <c r="N512" s="340"/>
      <c r="O512" s="340"/>
      <c r="P512" s="340"/>
      <c r="Q512" s="340"/>
      <c r="R512" s="340"/>
      <c r="S512" s="340"/>
      <c r="T512" s="340"/>
      <c r="U512" s="340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0"/>
      <c r="AI512" s="340"/>
      <c r="AJ512" s="340"/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0"/>
      <c r="AX512" s="340"/>
      <c r="AY512" s="340"/>
      <c r="AZ512" s="340"/>
      <c r="BA512" s="340"/>
      <c r="BB512" s="340"/>
      <c r="BC512" s="340"/>
      <c r="BD512" s="340"/>
      <c r="BE512" s="340"/>
      <c r="BF512" s="340"/>
      <c r="BG512" s="340"/>
      <c r="BH512" s="340"/>
      <c r="BI512" s="340"/>
      <c r="BJ512" s="340"/>
      <c r="BK512" s="340"/>
      <c r="BL512" s="340"/>
      <c r="BM512" s="340"/>
      <c r="BN512" s="340"/>
      <c r="BO512" s="340"/>
      <c r="BP512" s="340"/>
      <c r="BQ512" s="340"/>
      <c r="BR512" s="340"/>
      <c r="BS512" s="340"/>
      <c r="BT512" s="340"/>
      <c r="BU512" s="340"/>
      <c r="BV512" s="340"/>
      <c r="BW512" s="340"/>
      <c r="BX512" s="340"/>
      <c r="BY512" s="340"/>
      <c r="BZ512" s="340"/>
      <c r="CA512" s="340"/>
    </row>
    <row r="513" spans="1:79" ht="15.75" customHeight="1">
      <c r="A513" s="340"/>
      <c r="B513" s="340"/>
      <c r="C513" s="340"/>
      <c r="D513" s="340"/>
      <c r="E513" s="340"/>
      <c r="F513" s="340"/>
      <c r="G513" s="340"/>
      <c r="H513" s="340"/>
      <c r="I513" s="340"/>
      <c r="J513" s="340"/>
      <c r="K513" s="340"/>
      <c r="L513" s="340"/>
      <c r="M513" s="340"/>
      <c r="N513" s="340"/>
      <c r="O513" s="340"/>
      <c r="P513" s="340"/>
      <c r="Q513" s="340"/>
      <c r="R513" s="340"/>
      <c r="S513" s="340"/>
      <c r="T513" s="340"/>
      <c r="U513" s="340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0"/>
      <c r="AI513" s="340"/>
      <c r="AJ513" s="340"/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0"/>
      <c r="AX513" s="340"/>
      <c r="AY513" s="340"/>
      <c r="AZ513" s="340"/>
      <c r="BA513" s="340"/>
      <c r="BB513" s="340"/>
      <c r="BC513" s="340"/>
      <c r="BD513" s="340"/>
      <c r="BE513" s="340"/>
      <c r="BF513" s="340"/>
      <c r="BG513" s="340"/>
      <c r="BH513" s="340"/>
      <c r="BI513" s="340"/>
      <c r="BJ513" s="340"/>
      <c r="BK513" s="340"/>
      <c r="BL513" s="340"/>
      <c r="BM513" s="340"/>
      <c r="BN513" s="340"/>
      <c r="BO513" s="340"/>
      <c r="BP513" s="340"/>
      <c r="BQ513" s="340"/>
      <c r="BR513" s="340"/>
      <c r="BS513" s="340"/>
      <c r="BT513" s="340"/>
      <c r="BU513" s="340"/>
      <c r="BV513" s="340"/>
      <c r="BW513" s="340"/>
      <c r="BX513" s="340"/>
      <c r="BY513" s="340"/>
      <c r="BZ513" s="340"/>
      <c r="CA513" s="340"/>
    </row>
    <row r="514" spans="1:79" ht="15.75" customHeight="1">
      <c r="A514" s="340"/>
      <c r="B514" s="340"/>
      <c r="C514" s="340"/>
      <c r="D514" s="340"/>
      <c r="E514" s="340"/>
      <c r="F514" s="340"/>
      <c r="G514" s="340"/>
      <c r="H514" s="340"/>
      <c r="I514" s="340"/>
      <c r="J514" s="340"/>
      <c r="K514" s="340"/>
      <c r="L514" s="340"/>
      <c r="M514" s="340"/>
      <c r="N514" s="340"/>
      <c r="O514" s="340"/>
      <c r="P514" s="340"/>
      <c r="Q514" s="340"/>
      <c r="R514" s="340"/>
      <c r="S514" s="340"/>
      <c r="T514" s="340"/>
      <c r="U514" s="340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0"/>
      <c r="AI514" s="340"/>
      <c r="AJ514" s="340"/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0"/>
      <c r="AX514" s="340"/>
      <c r="AY514" s="340"/>
      <c r="AZ514" s="340"/>
      <c r="BA514" s="340"/>
      <c r="BB514" s="340"/>
      <c r="BC514" s="340"/>
      <c r="BD514" s="340"/>
      <c r="BE514" s="340"/>
      <c r="BF514" s="340"/>
      <c r="BG514" s="340"/>
      <c r="BH514" s="340"/>
      <c r="BI514" s="340"/>
      <c r="BJ514" s="340"/>
      <c r="BK514" s="340"/>
      <c r="BL514" s="340"/>
      <c r="BM514" s="340"/>
      <c r="BN514" s="340"/>
      <c r="BO514" s="340"/>
      <c r="BP514" s="340"/>
      <c r="BQ514" s="340"/>
      <c r="BR514" s="340"/>
      <c r="BS514" s="340"/>
      <c r="BT514" s="340"/>
      <c r="BU514" s="340"/>
      <c r="BV514" s="340"/>
      <c r="BW514" s="340"/>
      <c r="BX514" s="340"/>
      <c r="BY514" s="340"/>
      <c r="BZ514" s="340"/>
      <c r="CA514" s="340"/>
    </row>
    <row r="515" spans="1:79" ht="15.75" customHeight="1">
      <c r="A515" s="340"/>
      <c r="B515" s="340"/>
      <c r="C515" s="340"/>
      <c r="D515" s="340"/>
      <c r="E515" s="340"/>
      <c r="F515" s="340"/>
      <c r="G515" s="340"/>
      <c r="H515" s="340"/>
      <c r="I515" s="340"/>
      <c r="J515" s="340"/>
      <c r="K515" s="340"/>
      <c r="L515" s="340"/>
      <c r="M515" s="340"/>
      <c r="N515" s="340"/>
      <c r="O515" s="340"/>
      <c r="P515" s="340"/>
      <c r="Q515" s="340"/>
      <c r="R515" s="340"/>
      <c r="S515" s="340"/>
      <c r="T515" s="340"/>
      <c r="U515" s="340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0"/>
      <c r="AI515" s="340"/>
      <c r="AJ515" s="340"/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0"/>
      <c r="AX515" s="340"/>
      <c r="AY515" s="340"/>
      <c r="AZ515" s="340"/>
      <c r="BA515" s="340"/>
      <c r="BB515" s="340"/>
      <c r="BC515" s="340"/>
      <c r="BD515" s="340"/>
      <c r="BE515" s="340"/>
      <c r="BF515" s="340"/>
      <c r="BG515" s="340"/>
      <c r="BH515" s="340"/>
      <c r="BI515" s="340"/>
      <c r="BJ515" s="340"/>
      <c r="BK515" s="340"/>
      <c r="BL515" s="340"/>
      <c r="BM515" s="340"/>
      <c r="BN515" s="340"/>
      <c r="BO515" s="340"/>
      <c r="BP515" s="340"/>
      <c r="BQ515" s="340"/>
      <c r="BR515" s="340"/>
      <c r="BS515" s="340"/>
      <c r="BT515" s="340"/>
      <c r="BU515" s="340"/>
      <c r="BV515" s="340"/>
      <c r="BW515" s="340"/>
      <c r="BX515" s="340"/>
      <c r="BY515" s="340"/>
      <c r="BZ515" s="340"/>
      <c r="CA515" s="340"/>
    </row>
    <row r="516" spans="1:79" ht="15.75" customHeight="1">
      <c r="A516" s="340"/>
      <c r="B516" s="340"/>
      <c r="C516" s="340"/>
      <c r="D516" s="340"/>
      <c r="E516" s="340"/>
      <c r="F516" s="340"/>
      <c r="G516" s="340"/>
      <c r="H516" s="340"/>
      <c r="I516" s="340"/>
      <c r="J516" s="340"/>
      <c r="K516" s="340"/>
      <c r="L516" s="340"/>
      <c r="M516" s="340"/>
      <c r="N516" s="340"/>
      <c r="O516" s="340"/>
      <c r="P516" s="340"/>
      <c r="Q516" s="340"/>
      <c r="R516" s="340"/>
      <c r="S516" s="340"/>
      <c r="T516" s="340"/>
      <c r="U516" s="340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0"/>
      <c r="AI516" s="340"/>
      <c r="AJ516" s="340"/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0"/>
      <c r="AX516" s="340"/>
      <c r="AY516" s="340"/>
      <c r="AZ516" s="340"/>
      <c r="BA516" s="340"/>
      <c r="BB516" s="340"/>
      <c r="BC516" s="340"/>
      <c r="BD516" s="340"/>
      <c r="BE516" s="340"/>
      <c r="BF516" s="340"/>
      <c r="BG516" s="340"/>
      <c r="BH516" s="340"/>
      <c r="BI516" s="340"/>
      <c r="BJ516" s="340"/>
      <c r="BK516" s="340"/>
      <c r="BL516" s="340"/>
      <c r="BM516" s="340"/>
      <c r="BN516" s="340"/>
      <c r="BO516" s="340"/>
      <c r="BP516" s="340"/>
      <c r="BQ516" s="340"/>
      <c r="BR516" s="340"/>
      <c r="BS516" s="340"/>
      <c r="BT516" s="340"/>
      <c r="BU516" s="340"/>
      <c r="BV516" s="340"/>
      <c r="BW516" s="340"/>
      <c r="BX516" s="340"/>
      <c r="BY516" s="340"/>
      <c r="BZ516" s="340"/>
      <c r="CA516" s="340"/>
    </row>
    <row r="517" spans="1:79" ht="15.75" customHeight="1">
      <c r="A517" s="340"/>
      <c r="B517" s="340"/>
      <c r="C517" s="340"/>
      <c r="D517" s="340"/>
      <c r="E517" s="340"/>
      <c r="F517" s="340"/>
      <c r="G517" s="340"/>
      <c r="H517" s="340"/>
      <c r="I517" s="340"/>
      <c r="J517" s="340"/>
      <c r="K517" s="340"/>
      <c r="L517" s="340"/>
      <c r="M517" s="340"/>
      <c r="N517" s="340"/>
      <c r="O517" s="340"/>
      <c r="P517" s="340"/>
      <c r="Q517" s="340"/>
      <c r="R517" s="340"/>
      <c r="S517" s="340"/>
      <c r="T517" s="340"/>
      <c r="U517" s="340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0"/>
      <c r="AI517" s="340"/>
      <c r="AJ517" s="340"/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0"/>
      <c r="AX517" s="340"/>
      <c r="AY517" s="340"/>
      <c r="AZ517" s="340"/>
      <c r="BA517" s="340"/>
      <c r="BB517" s="340"/>
      <c r="BC517" s="340"/>
      <c r="BD517" s="340"/>
      <c r="BE517" s="340"/>
      <c r="BF517" s="340"/>
      <c r="BG517" s="340"/>
      <c r="BH517" s="340"/>
      <c r="BI517" s="340"/>
      <c r="BJ517" s="340"/>
      <c r="BK517" s="340"/>
      <c r="BL517" s="340"/>
      <c r="BM517" s="340"/>
      <c r="BN517" s="340"/>
      <c r="BO517" s="340"/>
      <c r="BP517" s="340"/>
      <c r="BQ517" s="340"/>
      <c r="BR517" s="340"/>
      <c r="BS517" s="340"/>
      <c r="BT517" s="340"/>
      <c r="BU517" s="340"/>
      <c r="BV517" s="340"/>
      <c r="BW517" s="340"/>
      <c r="BX517" s="340"/>
      <c r="BY517" s="340"/>
      <c r="BZ517" s="340"/>
      <c r="CA517" s="340"/>
    </row>
    <row r="518" spans="1:79" ht="15.75" customHeight="1">
      <c r="A518" s="340"/>
      <c r="B518" s="340"/>
      <c r="C518" s="340"/>
      <c r="D518" s="340"/>
      <c r="E518" s="340"/>
      <c r="F518" s="340"/>
      <c r="G518" s="340"/>
      <c r="H518" s="340"/>
      <c r="I518" s="340"/>
      <c r="J518" s="340"/>
      <c r="K518" s="340"/>
      <c r="L518" s="340"/>
      <c r="M518" s="340"/>
      <c r="N518" s="340"/>
      <c r="O518" s="340"/>
      <c r="P518" s="340"/>
      <c r="Q518" s="340"/>
      <c r="R518" s="340"/>
      <c r="S518" s="340"/>
      <c r="T518" s="340"/>
      <c r="U518" s="340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0"/>
      <c r="AI518" s="340"/>
      <c r="AJ518" s="340"/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0"/>
      <c r="AX518" s="340"/>
      <c r="AY518" s="340"/>
      <c r="AZ518" s="340"/>
      <c r="BA518" s="340"/>
      <c r="BB518" s="340"/>
      <c r="BC518" s="340"/>
      <c r="BD518" s="340"/>
      <c r="BE518" s="340"/>
      <c r="BF518" s="340"/>
      <c r="BG518" s="340"/>
      <c r="BH518" s="340"/>
      <c r="BI518" s="340"/>
      <c r="BJ518" s="340"/>
      <c r="BK518" s="340"/>
      <c r="BL518" s="340"/>
      <c r="BM518" s="340"/>
      <c r="BN518" s="340"/>
      <c r="BO518" s="340"/>
      <c r="BP518" s="340"/>
      <c r="BQ518" s="340"/>
      <c r="BR518" s="340"/>
      <c r="BS518" s="340"/>
      <c r="BT518" s="340"/>
      <c r="BU518" s="340"/>
      <c r="BV518" s="340"/>
      <c r="BW518" s="340"/>
      <c r="BX518" s="340"/>
      <c r="BY518" s="340"/>
      <c r="BZ518" s="340"/>
      <c r="CA518" s="340"/>
    </row>
    <row r="519" spans="1:79" ht="15.75" customHeight="1">
      <c r="A519" s="340"/>
      <c r="B519" s="340"/>
      <c r="C519" s="340"/>
      <c r="D519" s="340"/>
      <c r="E519" s="340"/>
      <c r="F519" s="340"/>
      <c r="G519" s="340"/>
      <c r="H519" s="340"/>
      <c r="I519" s="340"/>
      <c r="J519" s="340"/>
      <c r="K519" s="340"/>
      <c r="L519" s="340"/>
      <c r="M519" s="340"/>
      <c r="N519" s="340"/>
      <c r="O519" s="340"/>
      <c r="P519" s="340"/>
      <c r="Q519" s="340"/>
      <c r="R519" s="340"/>
      <c r="S519" s="340"/>
      <c r="T519" s="340"/>
      <c r="U519" s="340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0"/>
      <c r="AI519" s="340"/>
      <c r="AJ519" s="340"/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0"/>
      <c r="AX519" s="340"/>
      <c r="AY519" s="340"/>
      <c r="AZ519" s="340"/>
      <c r="BA519" s="340"/>
      <c r="BB519" s="340"/>
      <c r="BC519" s="340"/>
      <c r="BD519" s="340"/>
      <c r="BE519" s="340"/>
      <c r="BF519" s="340"/>
      <c r="BG519" s="340"/>
      <c r="BH519" s="340"/>
      <c r="BI519" s="340"/>
      <c r="BJ519" s="340"/>
      <c r="BK519" s="340"/>
      <c r="BL519" s="340"/>
      <c r="BM519" s="340"/>
      <c r="BN519" s="340"/>
      <c r="BO519" s="340"/>
      <c r="BP519" s="340"/>
      <c r="BQ519" s="340"/>
      <c r="BR519" s="340"/>
      <c r="BS519" s="340"/>
      <c r="BT519" s="340"/>
      <c r="BU519" s="340"/>
      <c r="BV519" s="340"/>
      <c r="BW519" s="340"/>
      <c r="BX519" s="340"/>
      <c r="BY519" s="340"/>
      <c r="BZ519" s="340"/>
      <c r="CA519" s="340"/>
    </row>
    <row r="520" spans="1:79" ht="15.75" customHeight="1">
      <c r="A520" s="340"/>
      <c r="B520" s="340"/>
      <c r="C520" s="340"/>
      <c r="D520" s="340"/>
      <c r="E520" s="340"/>
      <c r="F520" s="340"/>
      <c r="G520" s="340"/>
      <c r="H520" s="340"/>
      <c r="I520" s="340"/>
      <c r="J520" s="340"/>
      <c r="K520" s="340"/>
      <c r="L520" s="340"/>
      <c r="M520" s="340"/>
      <c r="N520" s="340"/>
      <c r="O520" s="340"/>
      <c r="P520" s="340"/>
      <c r="Q520" s="340"/>
      <c r="R520" s="340"/>
      <c r="S520" s="340"/>
      <c r="T520" s="340"/>
      <c r="U520" s="340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0"/>
      <c r="AI520" s="340"/>
      <c r="AJ520" s="340"/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0"/>
      <c r="AX520" s="340"/>
      <c r="AY520" s="340"/>
      <c r="AZ520" s="340"/>
      <c r="BA520" s="340"/>
      <c r="BB520" s="340"/>
      <c r="BC520" s="340"/>
      <c r="BD520" s="340"/>
      <c r="BE520" s="340"/>
      <c r="BF520" s="340"/>
      <c r="BG520" s="340"/>
      <c r="BH520" s="340"/>
      <c r="BI520" s="340"/>
      <c r="BJ520" s="340"/>
      <c r="BK520" s="340"/>
      <c r="BL520" s="340"/>
      <c r="BM520" s="340"/>
      <c r="BN520" s="340"/>
      <c r="BO520" s="340"/>
      <c r="BP520" s="340"/>
      <c r="BQ520" s="340"/>
      <c r="BR520" s="340"/>
      <c r="BS520" s="340"/>
      <c r="BT520" s="340"/>
      <c r="BU520" s="340"/>
      <c r="BV520" s="340"/>
      <c r="BW520" s="340"/>
      <c r="BX520" s="340"/>
      <c r="BY520" s="340"/>
      <c r="BZ520" s="340"/>
      <c r="CA520" s="340"/>
    </row>
    <row r="521" spans="1:79" ht="15.75" customHeight="1">
      <c r="A521" s="340"/>
      <c r="B521" s="340"/>
      <c r="C521" s="340"/>
      <c r="D521" s="340"/>
      <c r="E521" s="340"/>
      <c r="F521" s="340"/>
      <c r="G521" s="340"/>
      <c r="H521" s="340"/>
      <c r="I521" s="340"/>
      <c r="J521" s="340"/>
      <c r="K521" s="340"/>
      <c r="L521" s="340"/>
      <c r="M521" s="340"/>
      <c r="N521" s="340"/>
      <c r="O521" s="340"/>
      <c r="P521" s="340"/>
      <c r="Q521" s="340"/>
      <c r="R521" s="340"/>
      <c r="S521" s="340"/>
      <c r="T521" s="340"/>
      <c r="U521" s="340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0"/>
      <c r="AI521" s="340"/>
      <c r="AJ521" s="340"/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0"/>
      <c r="AX521" s="340"/>
      <c r="AY521" s="340"/>
      <c r="AZ521" s="340"/>
      <c r="BA521" s="340"/>
      <c r="BB521" s="340"/>
      <c r="BC521" s="340"/>
      <c r="BD521" s="340"/>
      <c r="BE521" s="340"/>
      <c r="BF521" s="340"/>
      <c r="BG521" s="340"/>
      <c r="BH521" s="340"/>
      <c r="BI521" s="340"/>
      <c r="BJ521" s="340"/>
      <c r="BK521" s="340"/>
      <c r="BL521" s="340"/>
      <c r="BM521" s="340"/>
      <c r="BN521" s="340"/>
      <c r="BO521" s="340"/>
      <c r="BP521" s="340"/>
      <c r="BQ521" s="340"/>
      <c r="BR521" s="340"/>
      <c r="BS521" s="340"/>
      <c r="BT521" s="340"/>
      <c r="BU521" s="340"/>
      <c r="BV521" s="340"/>
      <c r="BW521" s="340"/>
      <c r="BX521" s="340"/>
      <c r="BY521" s="340"/>
      <c r="BZ521" s="340"/>
      <c r="CA521" s="340"/>
    </row>
    <row r="522" spans="1:79" ht="15.75" customHeight="1">
      <c r="A522" s="340"/>
      <c r="B522" s="340"/>
      <c r="C522" s="340"/>
      <c r="D522" s="340"/>
      <c r="E522" s="340"/>
      <c r="F522" s="340"/>
      <c r="G522" s="340"/>
      <c r="H522" s="340"/>
      <c r="I522" s="340"/>
      <c r="J522" s="340"/>
      <c r="K522" s="340"/>
      <c r="L522" s="340"/>
      <c r="M522" s="340"/>
      <c r="N522" s="340"/>
      <c r="O522" s="340"/>
      <c r="P522" s="340"/>
      <c r="Q522" s="340"/>
      <c r="R522" s="340"/>
      <c r="S522" s="340"/>
      <c r="T522" s="340"/>
      <c r="U522" s="340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0"/>
      <c r="AI522" s="340"/>
      <c r="AJ522" s="340"/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0"/>
      <c r="AX522" s="340"/>
      <c r="AY522" s="340"/>
      <c r="AZ522" s="340"/>
      <c r="BA522" s="340"/>
      <c r="BB522" s="340"/>
      <c r="BC522" s="340"/>
      <c r="BD522" s="340"/>
      <c r="BE522" s="340"/>
      <c r="BF522" s="340"/>
      <c r="BG522" s="340"/>
      <c r="BH522" s="340"/>
      <c r="BI522" s="340"/>
      <c r="BJ522" s="340"/>
      <c r="BK522" s="340"/>
      <c r="BL522" s="340"/>
      <c r="BM522" s="340"/>
      <c r="BN522" s="340"/>
      <c r="BO522" s="340"/>
      <c r="BP522" s="340"/>
      <c r="BQ522" s="340"/>
      <c r="BR522" s="340"/>
      <c r="BS522" s="340"/>
      <c r="BT522" s="340"/>
      <c r="BU522" s="340"/>
      <c r="BV522" s="340"/>
      <c r="BW522" s="340"/>
      <c r="BX522" s="340"/>
      <c r="BY522" s="340"/>
      <c r="BZ522" s="340"/>
      <c r="CA522" s="340"/>
    </row>
    <row r="523" spans="1:79" ht="15.75" customHeight="1">
      <c r="A523" s="340"/>
      <c r="B523" s="340"/>
      <c r="C523" s="340"/>
      <c r="D523" s="340"/>
      <c r="E523" s="340"/>
      <c r="F523" s="340"/>
      <c r="G523" s="340"/>
      <c r="H523" s="340"/>
      <c r="I523" s="340"/>
      <c r="J523" s="340"/>
      <c r="K523" s="340"/>
      <c r="L523" s="340"/>
      <c r="M523" s="340"/>
      <c r="N523" s="340"/>
      <c r="O523" s="340"/>
      <c r="P523" s="340"/>
      <c r="Q523" s="340"/>
      <c r="R523" s="340"/>
      <c r="S523" s="340"/>
      <c r="T523" s="340"/>
      <c r="U523" s="340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0"/>
      <c r="AI523" s="340"/>
      <c r="AJ523" s="340"/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0"/>
      <c r="AX523" s="340"/>
      <c r="AY523" s="340"/>
      <c r="AZ523" s="340"/>
      <c r="BA523" s="340"/>
      <c r="BB523" s="340"/>
      <c r="BC523" s="340"/>
      <c r="BD523" s="340"/>
      <c r="BE523" s="340"/>
      <c r="BF523" s="340"/>
      <c r="BG523" s="340"/>
      <c r="BH523" s="340"/>
      <c r="BI523" s="340"/>
      <c r="BJ523" s="340"/>
      <c r="BK523" s="340"/>
      <c r="BL523" s="340"/>
      <c r="BM523" s="340"/>
      <c r="BN523" s="340"/>
      <c r="BO523" s="340"/>
      <c r="BP523" s="340"/>
      <c r="BQ523" s="340"/>
      <c r="BR523" s="340"/>
      <c r="BS523" s="340"/>
      <c r="BT523" s="340"/>
      <c r="BU523" s="340"/>
      <c r="BV523" s="340"/>
      <c r="BW523" s="340"/>
      <c r="BX523" s="340"/>
      <c r="BY523" s="340"/>
      <c r="BZ523" s="340"/>
      <c r="CA523" s="340"/>
    </row>
    <row r="524" spans="1:79" ht="15.75" customHeight="1">
      <c r="A524" s="340"/>
      <c r="B524" s="340"/>
      <c r="C524" s="340"/>
      <c r="D524" s="340"/>
      <c r="E524" s="340"/>
      <c r="F524" s="340"/>
      <c r="G524" s="340"/>
      <c r="H524" s="340"/>
      <c r="I524" s="340"/>
      <c r="J524" s="340"/>
      <c r="K524" s="340"/>
      <c r="L524" s="340"/>
      <c r="M524" s="340"/>
      <c r="N524" s="340"/>
      <c r="O524" s="340"/>
      <c r="P524" s="340"/>
      <c r="Q524" s="340"/>
      <c r="R524" s="340"/>
      <c r="S524" s="340"/>
      <c r="T524" s="340"/>
      <c r="U524" s="340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0"/>
      <c r="AI524" s="340"/>
      <c r="AJ524" s="340"/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0"/>
      <c r="AX524" s="340"/>
      <c r="AY524" s="340"/>
      <c r="AZ524" s="340"/>
      <c r="BA524" s="340"/>
      <c r="BB524" s="340"/>
      <c r="BC524" s="340"/>
      <c r="BD524" s="340"/>
      <c r="BE524" s="340"/>
      <c r="BF524" s="340"/>
      <c r="BG524" s="340"/>
      <c r="BH524" s="340"/>
      <c r="BI524" s="340"/>
      <c r="BJ524" s="340"/>
      <c r="BK524" s="340"/>
      <c r="BL524" s="340"/>
      <c r="BM524" s="340"/>
      <c r="BN524" s="340"/>
      <c r="BO524" s="340"/>
      <c r="BP524" s="340"/>
      <c r="BQ524" s="340"/>
      <c r="BR524" s="340"/>
      <c r="BS524" s="340"/>
      <c r="BT524" s="340"/>
      <c r="BU524" s="340"/>
      <c r="BV524" s="340"/>
      <c r="BW524" s="340"/>
      <c r="BX524" s="340"/>
      <c r="BY524" s="340"/>
      <c r="BZ524" s="340"/>
      <c r="CA524" s="340"/>
    </row>
    <row r="525" spans="1:79" ht="15.75" customHeight="1">
      <c r="A525" s="340"/>
      <c r="B525" s="340"/>
      <c r="C525" s="340"/>
      <c r="D525" s="340"/>
      <c r="E525" s="340"/>
      <c r="F525" s="340"/>
      <c r="G525" s="340"/>
      <c r="H525" s="340"/>
      <c r="I525" s="340"/>
      <c r="J525" s="340"/>
      <c r="K525" s="340"/>
      <c r="L525" s="340"/>
      <c r="M525" s="340"/>
      <c r="N525" s="340"/>
      <c r="O525" s="340"/>
      <c r="P525" s="340"/>
      <c r="Q525" s="340"/>
      <c r="R525" s="340"/>
      <c r="S525" s="340"/>
      <c r="T525" s="340"/>
      <c r="U525" s="340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0"/>
      <c r="AI525" s="340"/>
      <c r="AJ525" s="340"/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0"/>
      <c r="AX525" s="340"/>
      <c r="AY525" s="340"/>
      <c r="AZ525" s="340"/>
      <c r="BA525" s="340"/>
      <c r="BB525" s="340"/>
      <c r="BC525" s="340"/>
      <c r="BD525" s="340"/>
      <c r="BE525" s="340"/>
      <c r="BF525" s="340"/>
      <c r="BG525" s="340"/>
      <c r="BH525" s="340"/>
      <c r="BI525" s="340"/>
      <c r="BJ525" s="340"/>
      <c r="BK525" s="340"/>
      <c r="BL525" s="340"/>
      <c r="BM525" s="340"/>
      <c r="BN525" s="340"/>
      <c r="BO525" s="340"/>
      <c r="BP525" s="340"/>
      <c r="BQ525" s="340"/>
      <c r="BR525" s="340"/>
      <c r="BS525" s="340"/>
      <c r="BT525" s="340"/>
      <c r="BU525" s="340"/>
      <c r="BV525" s="340"/>
      <c r="BW525" s="340"/>
      <c r="BX525" s="340"/>
      <c r="BY525" s="340"/>
      <c r="BZ525" s="340"/>
      <c r="CA525" s="340"/>
    </row>
    <row r="526" spans="1:79" ht="15.75" customHeight="1">
      <c r="A526" s="340"/>
      <c r="B526" s="340"/>
      <c r="C526" s="340"/>
      <c r="D526" s="340"/>
      <c r="E526" s="340"/>
      <c r="F526" s="340"/>
      <c r="G526" s="340"/>
      <c r="H526" s="340"/>
      <c r="I526" s="340"/>
      <c r="J526" s="340"/>
      <c r="K526" s="340"/>
      <c r="L526" s="340"/>
      <c r="M526" s="340"/>
      <c r="N526" s="340"/>
      <c r="O526" s="340"/>
      <c r="P526" s="340"/>
      <c r="Q526" s="340"/>
      <c r="R526" s="340"/>
      <c r="S526" s="340"/>
      <c r="T526" s="340"/>
      <c r="U526" s="340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0"/>
      <c r="AI526" s="340"/>
      <c r="AJ526" s="340"/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0"/>
      <c r="AX526" s="340"/>
      <c r="AY526" s="340"/>
      <c r="AZ526" s="340"/>
      <c r="BA526" s="340"/>
      <c r="BB526" s="340"/>
      <c r="BC526" s="340"/>
      <c r="BD526" s="340"/>
      <c r="BE526" s="340"/>
      <c r="BF526" s="340"/>
      <c r="BG526" s="340"/>
      <c r="BH526" s="340"/>
      <c r="BI526" s="340"/>
      <c r="BJ526" s="340"/>
      <c r="BK526" s="340"/>
      <c r="BL526" s="340"/>
      <c r="BM526" s="340"/>
      <c r="BN526" s="340"/>
      <c r="BO526" s="340"/>
      <c r="BP526" s="340"/>
      <c r="BQ526" s="340"/>
      <c r="BR526" s="340"/>
      <c r="BS526" s="340"/>
      <c r="BT526" s="340"/>
      <c r="BU526" s="340"/>
      <c r="BV526" s="340"/>
      <c r="BW526" s="340"/>
      <c r="BX526" s="340"/>
      <c r="BY526" s="340"/>
      <c r="BZ526" s="340"/>
      <c r="CA526" s="340"/>
    </row>
    <row r="527" spans="1:79" ht="15.75" customHeight="1">
      <c r="A527" s="340"/>
      <c r="B527" s="340"/>
      <c r="C527" s="340"/>
      <c r="D527" s="340"/>
      <c r="E527" s="340"/>
      <c r="F527" s="340"/>
      <c r="G527" s="340"/>
      <c r="H527" s="340"/>
      <c r="I527" s="340"/>
      <c r="J527" s="340"/>
      <c r="K527" s="340"/>
      <c r="L527" s="340"/>
      <c r="M527" s="340"/>
      <c r="N527" s="340"/>
      <c r="O527" s="340"/>
      <c r="P527" s="340"/>
      <c r="Q527" s="340"/>
      <c r="R527" s="340"/>
      <c r="S527" s="340"/>
      <c r="T527" s="340"/>
      <c r="U527" s="340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0"/>
      <c r="AI527" s="340"/>
      <c r="AJ527" s="340"/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0"/>
      <c r="AX527" s="340"/>
      <c r="AY527" s="340"/>
      <c r="AZ527" s="340"/>
      <c r="BA527" s="340"/>
      <c r="BB527" s="340"/>
      <c r="BC527" s="340"/>
      <c r="BD527" s="340"/>
      <c r="BE527" s="340"/>
      <c r="BF527" s="340"/>
      <c r="BG527" s="340"/>
      <c r="BH527" s="340"/>
      <c r="BI527" s="340"/>
      <c r="BJ527" s="340"/>
      <c r="BK527" s="340"/>
      <c r="BL527" s="340"/>
      <c r="BM527" s="340"/>
      <c r="BN527" s="340"/>
      <c r="BO527" s="340"/>
      <c r="BP527" s="340"/>
      <c r="BQ527" s="340"/>
      <c r="BR527" s="340"/>
      <c r="BS527" s="340"/>
      <c r="BT527" s="340"/>
      <c r="BU527" s="340"/>
      <c r="BV527" s="340"/>
      <c r="BW527" s="340"/>
      <c r="BX527" s="340"/>
      <c r="BY527" s="340"/>
      <c r="BZ527" s="340"/>
      <c r="CA527" s="340"/>
    </row>
    <row r="528" spans="1:79" ht="15.75" customHeight="1">
      <c r="A528" s="340"/>
      <c r="B528" s="340"/>
      <c r="C528" s="340"/>
      <c r="D528" s="340"/>
      <c r="E528" s="340"/>
      <c r="F528" s="340"/>
      <c r="G528" s="340"/>
      <c r="H528" s="340"/>
      <c r="I528" s="340"/>
      <c r="J528" s="340"/>
      <c r="K528" s="340"/>
      <c r="L528" s="340"/>
      <c r="M528" s="340"/>
      <c r="N528" s="340"/>
      <c r="O528" s="340"/>
      <c r="P528" s="340"/>
      <c r="Q528" s="340"/>
      <c r="R528" s="340"/>
      <c r="S528" s="340"/>
      <c r="T528" s="340"/>
      <c r="U528" s="340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0"/>
      <c r="AI528" s="340"/>
      <c r="AJ528" s="340"/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0"/>
      <c r="AX528" s="340"/>
      <c r="AY528" s="340"/>
      <c r="AZ528" s="340"/>
      <c r="BA528" s="340"/>
      <c r="BB528" s="340"/>
      <c r="BC528" s="340"/>
      <c r="BD528" s="340"/>
      <c r="BE528" s="340"/>
      <c r="BF528" s="340"/>
      <c r="BG528" s="340"/>
      <c r="BH528" s="340"/>
      <c r="BI528" s="340"/>
      <c r="BJ528" s="340"/>
      <c r="BK528" s="340"/>
      <c r="BL528" s="340"/>
      <c r="BM528" s="340"/>
      <c r="BN528" s="340"/>
      <c r="BO528" s="340"/>
      <c r="BP528" s="340"/>
      <c r="BQ528" s="340"/>
      <c r="BR528" s="340"/>
      <c r="BS528" s="340"/>
      <c r="BT528" s="340"/>
      <c r="BU528" s="340"/>
      <c r="BV528" s="340"/>
      <c r="BW528" s="340"/>
      <c r="BX528" s="340"/>
      <c r="BY528" s="340"/>
      <c r="BZ528" s="340"/>
      <c r="CA528" s="340"/>
    </row>
    <row r="529" spans="1:79" ht="15.75" customHeight="1">
      <c r="A529" s="340"/>
      <c r="B529" s="340"/>
      <c r="C529" s="340"/>
      <c r="D529" s="340"/>
      <c r="E529" s="340"/>
      <c r="F529" s="340"/>
      <c r="G529" s="340"/>
      <c r="H529" s="340"/>
      <c r="I529" s="340"/>
      <c r="J529" s="340"/>
      <c r="K529" s="340"/>
      <c r="L529" s="340"/>
      <c r="M529" s="340"/>
      <c r="N529" s="340"/>
      <c r="O529" s="340"/>
      <c r="P529" s="340"/>
      <c r="Q529" s="340"/>
      <c r="R529" s="340"/>
      <c r="S529" s="340"/>
      <c r="T529" s="340"/>
      <c r="U529" s="340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0"/>
      <c r="AI529" s="340"/>
      <c r="AJ529" s="340"/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0"/>
      <c r="AX529" s="340"/>
      <c r="AY529" s="340"/>
      <c r="AZ529" s="340"/>
      <c r="BA529" s="340"/>
      <c r="BB529" s="340"/>
      <c r="BC529" s="340"/>
      <c r="BD529" s="340"/>
      <c r="BE529" s="340"/>
      <c r="BF529" s="340"/>
      <c r="BG529" s="340"/>
      <c r="BH529" s="340"/>
      <c r="BI529" s="340"/>
      <c r="BJ529" s="340"/>
      <c r="BK529" s="340"/>
      <c r="BL529" s="340"/>
      <c r="BM529" s="340"/>
      <c r="BN529" s="340"/>
      <c r="BO529" s="340"/>
      <c r="BP529" s="340"/>
      <c r="BQ529" s="340"/>
      <c r="BR529" s="340"/>
      <c r="BS529" s="340"/>
      <c r="BT529" s="340"/>
      <c r="BU529" s="340"/>
      <c r="BV529" s="340"/>
      <c r="BW529" s="340"/>
      <c r="BX529" s="340"/>
      <c r="BY529" s="340"/>
      <c r="BZ529" s="340"/>
      <c r="CA529" s="340"/>
    </row>
    <row r="530" spans="1:79" ht="15.75" customHeight="1">
      <c r="A530" s="340"/>
      <c r="B530" s="340"/>
      <c r="C530" s="340"/>
      <c r="D530" s="340"/>
      <c r="E530" s="340"/>
      <c r="F530" s="340"/>
      <c r="G530" s="340"/>
      <c r="H530" s="340"/>
      <c r="I530" s="340"/>
      <c r="J530" s="340"/>
      <c r="K530" s="340"/>
      <c r="L530" s="340"/>
      <c r="M530" s="340"/>
      <c r="N530" s="340"/>
      <c r="O530" s="340"/>
      <c r="P530" s="340"/>
      <c r="Q530" s="340"/>
      <c r="R530" s="340"/>
      <c r="S530" s="340"/>
      <c r="T530" s="340"/>
      <c r="U530" s="340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0"/>
      <c r="AI530" s="340"/>
      <c r="AJ530" s="340"/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0"/>
      <c r="AX530" s="340"/>
      <c r="AY530" s="340"/>
      <c r="AZ530" s="340"/>
      <c r="BA530" s="340"/>
      <c r="BB530" s="340"/>
      <c r="BC530" s="340"/>
      <c r="BD530" s="340"/>
      <c r="BE530" s="340"/>
      <c r="BF530" s="340"/>
      <c r="BG530" s="340"/>
      <c r="BH530" s="340"/>
      <c r="BI530" s="340"/>
      <c r="BJ530" s="340"/>
      <c r="BK530" s="340"/>
      <c r="BL530" s="340"/>
      <c r="BM530" s="340"/>
      <c r="BN530" s="340"/>
      <c r="BO530" s="340"/>
      <c r="BP530" s="340"/>
      <c r="BQ530" s="340"/>
      <c r="BR530" s="340"/>
      <c r="BS530" s="340"/>
      <c r="BT530" s="340"/>
      <c r="BU530" s="340"/>
      <c r="BV530" s="340"/>
      <c r="BW530" s="340"/>
      <c r="BX530" s="340"/>
      <c r="BY530" s="340"/>
      <c r="BZ530" s="340"/>
      <c r="CA530" s="340"/>
    </row>
    <row r="531" spans="1:79" ht="15.75" customHeight="1">
      <c r="A531" s="340"/>
      <c r="B531" s="340"/>
      <c r="C531" s="340"/>
      <c r="D531" s="340"/>
      <c r="E531" s="340"/>
      <c r="F531" s="340"/>
      <c r="G531" s="340"/>
      <c r="H531" s="340"/>
      <c r="I531" s="340"/>
      <c r="J531" s="340"/>
      <c r="K531" s="340"/>
      <c r="L531" s="340"/>
      <c r="M531" s="340"/>
      <c r="N531" s="340"/>
      <c r="O531" s="340"/>
      <c r="P531" s="340"/>
      <c r="Q531" s="340"/>
      <c r="R531" s="340"/>
      <c r="S531" s="340"/>
      <c r="T531" s="340"/>
      <c r="U531" s="340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0"/>
      <c r="AI531" s="340"/>
      <c r="AJ531" s="340"/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0"/>
      <c r="AX531" s="340"/>
      <c r="AY531" s="340"/>
      <c r="AZ531" s="340"/>
      <c r="BA531" s="340"/>
      <c r="BB531" s="340"/>
      <c r="BC531" s="340"/>
      <c r="BD531" s="340"/>
      <c r="BE531" s="340"/>
      <c r="BF531" s="340"/>
      <c r="BG531" s="340"/>
      <c r="BH531" s="340"/>
      <c r="BI531" s="340"/>
      <c r="BJ531" s="340"/>
      <c r="BK531" s="340"/>
      <c r="BL531" s="340"/>
      <c r="BM531" s="340"/>
      <c r="BN531" s="340"/>
      <c r="BO531" s="340"/>
      <c r="BP531" s="340"/>
      <c r="BQ531" s="340"/>
      <c r="BR531" s="340"/>
      <c r="BS531" s="340"/>
      <c r="BT531" s="340"/>
      <c r="BU531" s="340"/>
      <c r="BV531" s="340"/>
      <c r="BW531" s="340"/>
      <c r="BX531" s="340"/>
      <c r="BY531" s="340"/>
      <c r="BZ531" s="340"/>
      <c r="CA531" s="340"/>
    </row>
    <row r="532" spans="1:79" ht="15.75" customHeight="1">
      <c r="A532" s="340"/>
      <c r="B532" s="340"/>
      <c r="C532" s="340"/>
      <c r="D532" s="340"/>
      <c r="E532" s="340"/>
      <c r="F532" s="340"/>
      <c r="G532" s="340"/>
      <c r="H532" s="340"/>
      <c r="I532" s="340"/>
      <c r="J532" s="340"/>
      <c r="K532" s="340"/>
      <c r="L532" s="340"/>
      <c r="M532" s="340"/>
      <c r="N532" s="340"/>
      <c r="O532" s="340"/>
      <c r="P532" s="340"/>
      <c r="Q532" s="340"/>
      <c r="R532" s="340"/>
      <c r="S532" s="340"/>
      <c r="T532" s="340"/>
      <c r="U532" s="340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0"/>
      <c r="AI532" s="340"/>
      <c r="AJ532" s="340"/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0"/>
      <c r="AX532" s="340"/>
      <c r="AY532" s="340"/>
      <c r="AZ532" s="340"/>
      <c r="BA532" s="340"/>
      <c r="BB532" s="340"/>
      <c r="BC532" s="340"/>
      <c r="BD532" s="340"/>
      <c r="BE532" s="340"/>
      <c r="BF532" s="340"/>
      <c r="BG532" s="340"/>
      <c r="BH532" s="340"/>
      <c r="BI532" s="340"/>
      <c r="BJ532" s="340"/>
      <c r="BK532" s="340"/>
      <c r="BL532" s="340"/>
      <c r="BM532" s="340"/>
      <c r="BN532" s="340"/>
      <c r="BO532" s="340"/>
      <c r="BP532" s="340"/>
      <c r="BQ532" s="340"/>
      <c r="BR532" s="340"/>
      <c r="BS532" s="340"/>
      <c r="BT532" s="340"/>
      <c r="BU532" s="340"/>
      <c r="BV532" s="340"/>
      <c r="BW532" s="340"/>
      <c r="BX532" s="340"/>
      <c r="BY532" s="340"/>
      <c r="BZ532" s="340"/>
      <c r="CA532" s="340"/>
    </row>
    <row r="533" spans="1:79" ht="15.75" customHeight="1">
      <c r="A533" s="340"/>
      <c r="B533" s="340"/>
      <c r="C533" s="340"/>
      <c r="D533" s="340"/>
      <c r="E533" s="340"/>
      <c r="F533" s="340"/>
      <c r="G533" s="340"/>
      <c r="H533" s="340"/>
      <c r="I533" s="340"/>
      <c r="J533" s="340"/>
      <c r="K533" s="340"/>
      <c r="L533" s="340"/>
      <c r="M533" s="340"/>
      <c r="N533" s="340"/>
      <c r="O533" s="340"/>
      <c r="P533" s="340"/>
      <c r="Q533" s="340"/>
      <c r="R533" s="340"/>
      <c r="S533" s="340"/>
      <c r="T533" s="340"/>
      <c r="U533" s="340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0"/>
      <c r="AI533" s="340"/>
      <c r="AJ533" s="340"/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0"/>
      <c r="AX533" s="340"/>
      <c r="AY533" s="340"/>
      <c r="AZ533" s="340"/>
      <c r="BA533" s="340"/>
      <c r="BB533" s="340"/>
      <c r="BC533" s="340"/>
      <c r="BD533" s="340"/>
      <c r="BE533" s="340"/>
      <c r="BF533" s="340"/>
      <c r="BG533" s="340"/>
      <c r="BH533" s="340"/>
      <c r="BI533" s="340"/>
      <c r="BJ533" s="340"/>
      <c r="BK533" s="340"/>
      <c r="BL533" s="340"/>
      <c r="BM533" s="340"/>
      <c r="BN533" s="340"/>
      <c r="BO533" s="340"/>
      <c r="BP533" s="340"/>
      <c r="BQ533" s="340"/>
      <c r="BR533" s="340"/>
      <c r="BS533" s="340"/>
      <c r="BT533" s="340"/>
      <c r="BU533" s="340"/>
      <c r="BV533" s="340"/>
      <c r="BW533" s="340"/>
      <c r="BX533" s="340"/>
      <c r="BY533" s="340"/>
      <c r="BZ533" s="340"/>
      <c r="CA533" s="340"/>
    </row>
    <row r="534" spans="1:79" ht="15.75" customHeight="1">
      <c r="A534" s="340"/>
      <c r="B534" s="340"/>
      <c r="C534" s="340"/>
      <c r="D534" s="340"/>
      <c r="E534" s="340"/>
      <c r="F534" s="340"/>
      <c r="G534" s="340"/>
      <c r="H534" s="340"/>
      <c r="I534" s="340"/>
      <c r="J534" s="340"/>
      <c r="K534" s="340"/>
      <c r="L534" s="340"/>
      <c r="M534" s="340"/>
      <c r="N534" s="340"/>
      <c r="O534" s="340"/>
      <c r="P534" s="340"/>
      <c r="Q534" s="340"/>
      <c r="R534" s="340"/>
      <c r="S534" s="340"/>
      <c r="T534" s="340"/>
      <c r="U534" s="340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0"/>
      <c r="AI534" s="340"/>
      <c r="AJ534" s="340"/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0"/>
      <c r="AX534" s="340"/>
      <c r="AY534" s="340"/>
      <c r="AZ534" s="340"/>
      <c r="BA534" s="340"/>
      <c r="BB534" s="340"/>
      <c r="BC534" s="340"/>
      <c r="BD534" s="340"/>
      <c r="BE534" s="340"/>
      <c r="BF534" s="340"/>
      <c r="BG534" s="340"/>
      <c r="BH534" s="340"/>
      <c r="BI534" s="340"/>
      <c r="BJ534" s="340"/>
      <c r="BK534" s="340"/>
      <c r="BL534" s="340"/>
      <c r="BM534" s="340"/>
      <c r="BN534" s="340"/>
      <c r="BO534" s="340"/>
      <c r="BP534" s="340"/>
      <c r="BQ534" s="340"/>
      <c r="BR534" s="340"/>
      <c r="BS534" s="340"/>
      <c r="BT534" s="340"/>
      <c r="BU534" s="340"/>
      <c r="BV534" s="340"/>
      <c r="BW534" s="340"/>
      <c r="BX534" s="340"/>
      <c r="BY534" s="340"/>
      <c r="BZ534" s="340"/>
      <c r="CA534" s="340"/>
    </row>
    <row r="535" spans="1:79" ht="15.75" customHeight="1">
      <c r="A535" s="340"/>
      <c r="B535" s="340"/>
      <c r="C535" s="340"/>
      <c r="D535" s="340"/>
      <c r="E535" s="340"/>
      <c r="F535" s="340"/>
      <c r="G535" s="340"/>
      <c r="H535" s="340"/>
      <c r="I535" s="340"/>
      <c r="J535" s="340"/>
      <c r="K535" s="340"/>
      <c r="L535" s="340"/>
      <c r="M535" s="340"/>
      <c r="N535" s="340"/>
      <c r="O535" s="340"/>
      <c r="P535" s="340"/>
      <c r="Q535" s="340"/>
      <c r="R535" s="340"/>
      <c r="S535" s="340"/>
      <c r="T535" s="340"/>
      <c r="U535" s="340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0"/>
      <c r="AI535" s="340"/>
      <c r="AJ535" s="340"/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0"/>
      <c r="AX535" s="340"/>
      <c r="AY535" s="340"/>
      <c r="AZ535" s="340"/>
      <c r="BA535" s="340"/>
      <c r="BB535" s="340"/>
      <c r="BC535" s="340"/>
      <c r="BD535" s="340"/>
      <c r="BE535" s="340"/>
      <c r="BF535" s="340"/>
      <c r="BG535" s="340"/>
      <c r="BH535" s="340"/>
      <c r="BI535" s="340"/>
      <c r="BJ535" s="340"/>
      <c r="BK535" s="340"/>
      <c r="BL535" s="340"/>
      <c r="BM535" s="340"/>
      <c r="BN535" s="340"/>
      <c r="BO535" s="340"/>
      <c r="BP535" s="340"/>
      <c r="BQ535" s="340"/>
      <c r="BR535" s="340"/>
      <c r="BS535" s="340"/>
      <c r="BT535" s="340"/>
      <c r="BU535" s="340"/>
      <c r="BV535" s="340"/>
      <c r="BW535" s="340"/>
      <c r="BX535" s="340"/>
      <c r="BY535" s="340"/>
      <c r="BZ535" s="340"/>
      <c r="CA535" s="340"/>
    </row>
    <row r="536" spans="1:79" ht="15.75" customHeight="1">
      <c r="A536" s="340"/>
      <c r="B536" s="340"/>
      <c r="C536" s="340"/>
      <c r="D536" s="340"/>
      <c r="E536" s="340"/>
      <c r="F536" s="340"/>
      <c r="G536" s="340"/>
      <c r="H536" s="340"/>
      <c r="I536" s="340"/>
      <c r="J536" s="340"/>
      <c r="K536" s="340"/>
      <c r="L536" s="340"/>
      <c r="M536" s="340"/>
      <c r="N536" s="340"/>
      <c r="O536" s="340"/>
      <c r="P536" s="340"/>
      <c r="Q536" s="340"/>
      <c r="R536" s="340"/>
      <c r="S536" s="340"/>
      <c r="T536" s="340"/>
      <c r="U536" s="340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0"/>
      <c r="AI536" s="340"/>
      <c r="AJ536" s="340"/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0"/>
      <c r="AX536" s="340"/>
      <c r="AY536" s="340"/>
      <c r="AZ536" s="340"/>
      <c r="BA536" s="340"/>
      <c r="BB536" s="340"/>
      <c r="BC536" s="340"/>
      <c r="BD536" s="340"/>
      <c r="BE536" s="340"/>
      <c r="BF536" s="340"/>
      <c r="BG536" s="340"/>
      <c r="BH536" s="340"/>
      <c r="BI536" s="340"/>
      <c r="BJ536" s="340"/>
      <c r="BK536" s="340"/>
      <c r="BL536" s="340"/>
      <c r="BM536" s="340"/>
      <c r="BN536" s="340"/>
      <c r="BO536" s="340"/>
      <c r="BP536" s="340"/>
      <c r="BQ536" s="340"/>
      <c r="BR536" s="340"/>
      <c r="BS536" s="340"/>
      <c r="BT536" s="340"/>
      <c r="BU536" s="340"/>
      <c r="BV536" s="340"/>
      <c r="BW536" s="340"/>
      <c r="BX536" s="340"/>
      <c r="BY536" s="340"/>
      <c r="BZ536" s="340"/>
      <c r="CA536" s="340"/>
    </row>
    <row r="537" spans="1:79" ht="15.75" customHeight="1">
      <c r="A537" s="340"/>
      <c r="B537" s="340"/>
      <c r="C537" s="340"/>
      <c r="D537" s="340"/>
      <c r="E537" s="340"/>
      <c r="F537" s="340"/>
      <c r="G537" s="340"/>
      <c r="H537" s="340"/>
      <c r="I537" s="340"/>
      <c r="J537" s="340"/>
      <c r="K537" s="340"/>
      <c r="L537" s="340"/>
      <c r="M537" s="340"/>
      <c r="N537" s="340"/>
      <c r="O537" s="340"/>
      <c r="P537" s="340"/>
      <c r="Q537" s="340"/>
      <c r="R537" s="340"/>
      <c r="S537" s="340"/>
      <c r="T537" s="340"/>
      <c r="U537" s="340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0"/>
      <c r="AI537" s="340"/>
      <c r="AJ537" s="340"/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0"/>
      <c r="AX537" s="340"/>
      <c r="AY537" s="340"/>
      <c r="AZ537" s="340"/>
      <c r="BA537" s="340"/>
      <c r="BB537" s="340"/>
      <c r="BC537" s="340"/>
      <c r="BD537" s="340"/>
      <c r="BE537" s="340"/>
      <c r="BF537" s="340"/>
      <c r="BG537" s="340"/>
      <c r="BH537" s="340"/>
      <c r="BI537" s="340"/>
      <c r="BJ537" s="340"/>
      <c r="BK537" s="340"/>
      <c r="BL537" s="340"/>
      <c r="BM537" s="340"/>
      <c r="BN537" s="340"/>
      <c r="BO537" s="340"/>
      <c r="BP537" s="340"/>
      <c r="BQ537" s="340"/>
      <c r="BR537" s="340"/>
      <c r="BS537" s="340"/>
      <c r="BT537" s="340"/>
      <c r="BU537" s="340"/>
      <c r="BV537" s="340"/>
      <c r="BW537" s="340"/>
      <c r="BX537" s="340"/>
      <c r="BY537" s="340"/>
      <c r="BZ537" s="340"/>
      <c r="CA537" s="340"/>
    </row>
    <row r="538" spans="1:79" ht="15.75" customHeight="1">
      <c r="A538" s="340"/>
      <c r="B538" s="340"/>
      <c r="C538" s="340"/>
      <c r="D538" s="340"/>
      <c r="E538" s="340"/>
      <c r="F538" s="340"/>
      <c r="G538" s="340"/>
      <c r="H538" s="340"/>
      <c r="I538" s="340"/>
      <c r="J538" s="340"/>
      <c r="K538" s="340"/>
      <c r="L538" s="340"/>
      <c r="M538" s="340"/>
      <c r="N538" s="340"/>
      <c r="O538" s="340"/>
      <c r="P538" s="340"/>
      <c r="Q538" s="340"/>
      <c r="R538" s="340"/>
      <c r="S538" s="340"/>
      <c r="T538" s="340"/>
      <c r="U538" s="340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0"/>
      <c r="AI538" s="340"/>
      <c r="AJ538" s="340"/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0"/>
      <c r="AX538" s="340"/>
      <c r="AY538" s="340"/>
      <c r="AZ538" s="340"/>
      <c r="BA538" s="340"/>
      <c r="BB538" s="340"/>
      <c r="BC538" s="340"/>
      <c r="BD538" s="340"/>
      <c r="BE538" s="340"/>
      <c r="BF538" s="340"/>
      <c r="BG538" s="340"/>
      <c r="BH538" s="340"/>
      <c r="BI538" s="340"/>
      <c r="BJ538" s="340"/>
      <c r="BK538" s="340"/>
      <c r="BL538" s="340"/>
      <c r="BM538" s="340"/>
      <c r="BN538" s="340"/>
      <c r="BO538" s="340"/>
      <c r="BP538" s="340"/>
      <c r="BQ538" s="340"/>
      <c r="BR538" s="340"/>
      <c r="BS538" s="340"/>
      <c r="BT538" s="340"/>
      <c r="BU538" s="340"/>
      <c r="BV538" s="340"/>
      <c r="BW538" s="340"/>
      <c r="BX538" s="340"/>
      <c r="BY538" s="340"/>
      <c r="BZ538" s="340"/>
      <c r="CA538" s="340"/>
    </row>
    <row r="539" spans="1:79" ht="15.75" customHeight="1">
      <c r="A539" s="340"/>
      <c r="B539" s="340"/>
      <c r="C539" s="340"/>
      <c r="D539" s="340"/>
      <c r="E539" s="340"/>
      <c r="F539" s="340"/>
      <c r="G539" s="340"/>
      <c r="H539" s="340"/>
      <c r="I539" s="340"/>
      <c r="J539" s="340"/>
      <c r="K539" s="340"/>
      <c r="L539" s="340"/>
      <c r="M539" s="340"/>
      <c r="N539" s="340"/>
      <c r="O539" s="340"/>
      <c r="P539" s="340"/>
      <c r="Q539" s="340"/>
      <c r="R539" s="340"/>
      <c r="S539" s="340"/>
      <c r="T539" s="340"/>
      <c r="U539" s="340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0"/>
      <c r="AI539" s="340"/>
      <c r="AJ539" s="340"/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0"/>
      <c r="AX539" s="340"/>
      <c r="AY539" s="340"/>
      <c r="AZ539" s="340"/>
      <c r="BA539" s="340"/>
      <c r="BB539" s="340"/>
      <c r="BC539" s="340"/>
      <c r="BD539" s="340"/>
      <c r="BE539" s="340"/>
      <c r="BF539" s="340"/>
      <c r="BG539" s="340"/>
      <c r="BH539" s="340"/>
      <c r="BI539" s="340"/>
      <c r="BJ539" s="340"/>
      <c r="BK539" s="340"/>
      <c r="BL539" s="340"/>
      <c r="BM539" s="340"/>
      <c r="BN539" s="340"/>
      <c r="BO539" s="340"/>
      <c r="BP539" s="340"/>
      <c r="BQ539" s="340"/>
      <c r="BR539" s="340"/>
      <c r="BS539" s="340"/>
      <c r="BT539" s="340"/>
      <c r="BU539" s="340"/>
      <c r="BV539" s="340"/>
      <c r="BW539" s="340"/>
      <c r="BX539" s="340"/>
      <c r="BY539" s="340"/>
      <c r="BZ539" s="340"/>
      <c r="CA539" s="340"/>
    </row>
    <row r="540" spans="1:79" ht="15.75" customHeight="1">
      <c r="A540" s="340"/>
      <c r="B540" s="340"/>
      <c r="C540" s="340"/>
      <c r="D540" s="340"/>
      <c r="E540" s="340"/>
      <c r="F540" s="340"/>
      <c r="G540" s="340"/>
      <c r="H540" s="340"/>
      <c r="I540" s="340"/>
      <c r="J540" s="340"/>
      <c r="K540" s="340"/>
      <c r="L540" s="340"/>
      <c r="M540" s="340"/>
      <c r="N540" s="340"/>
      <c r="O540" s="340"/>
      <c r="P540" s="340"/>
      <c r="Q540" s="340"/>
      <c r="R540" s="340"/>
      <c r="S540" s="340"/>
      <c r="T540" s="340"/>
      <c r="U540" s="340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0"/>
      <c r="AI540" s="340"/>
      <c r="AJ540" s="340"/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0"/>
      <c r="AX540" s="340"/>
      <c r="AY540" s="340"/>
      <c r="AZ540" s="340"/>
      <c r="BA540" s="340"/>
      <c r="BB540" s="340"/>
      <c r="BC540" s="340"/>
      <c r="BD540" s="340"/>
      <c r="BE540" s="340"/>
      <c r="BF540" s="340"/>
      <c r="BG540" s="340"/>
      <c r="BH540" s="340"/>
      <c r="BI540" s="340"/>
      <c r="BJ540" s="340"/>
      <c r="BK540" s="340"/>
      <c r="BL540" s="340"/>
      <c r="BM540" s="340"/>
      <c r="BN540" s="340"/>
      <c r="BO540" s="340"/>
      <c r="BP540" s="340"/>
      <c r="BQ540" s="340"/>
      <c r="BR540" s="340"/>
      <c r="BS540" s="340"/>
      <c r="BT540" s="340"/>
      <c r="BU540" s="340"/>
      <c r="BV540" s="340"/>
      <c r="BW540" s="340"/>
      <c r="BX540" s="340"/>
      <c r="BY540" s="340"/>
      <c r="BZ540" s="340"/>
      <c r="CA540" s="340"/>
    </row>
    <row r="541" spans="1:79" ht="15.75" customHeight="1">
      <c r="A541" s="340"/>
      <c r="B541" s="340"/>
      <c r="C541" s="340"/>
      <c r="D541" s="340"/>
      <c r="E541" s="340"/>
      <c r="F541" s="340"/>
      <c r="G541" s="340"/>
      <c r="H541" s="340"/>
      <c r="I541" s="340"/>
      <c r="J541" s="340"/>
      <c r="K541" s="340"/>
      <c r="L541" s="340"/>
      <c r="M541" s="340"/>
      <c r="N541" s="340"/>
      <c r="O541" s="340"/>
      <c r="P541" s="340"/>
      <c r="Q541" s="340"/>
      <c r="R541" s="340"/>
      <c r="S541" s="340"/>
      <c r="T541" s="340"/>
      <c r="U541" s="340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0"/>
      <c r="AI541" s="340"/>
      <c r="AJ541" s="340"/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0"/>
      <c r="AX541" s="340"/>
      <c r="AY541" s="340"/>
      <c r="AZ541" s="340"/>
      <c r="BA541" s="340"/>
      <c r="BB541" s="340"/>
      <c r="BC541" s="340"/>
      <c r="BD541" s="340"/>
      <c r="BE541" s="340"/>
      <c r="BF541" s="340"/>
      <c r="BG541" s="340"/>
      <c r="BH541" s="340"/>
      <c r="BI541" s="340"/>
      <c r="BJ541" s="340"/>
      <c r="BK541" s="340"/>
      <c r="BL541" s="340"/>
      <c r="BM541" s="340"/>
      <c r="BN541" s="340"/>
      <c r="BO541" s="340"/>
      <c r="BP541" s="340"/>
      <c r="BQ541" s="340"/>
      <c r="BR541" s="340"/>
      <c r="BS541" s="340"/>
      <c r="BT541" s="340"/>
      <c r="BU541" s="340"/>
      <c r="BV541" s="340"/>
      <c r="BW541" s="340"/>
      <c r="BX541" s="340"/>
      <c r="BY541" s="340"/>
      <c r="BZ541" s="340"/>
      <c r="CA541" s="340"/>
    </row>
    <row r="542" spans="1:79" ht="15.75" customHeight="1">
      <c r="A542" s="340"/>
      <c r="B542" s="340"/>
      <c r="C542" s="340"/>
      <c r="D542" s="340"/>
      <c r="E542" s="340"/>
      <c r="F542" s="340"/>
      <c r="G542" s="340"/>
      <c r="H542" s="340"/>
      <c r="I542" s="340"/>
      <c r="J542" s="340"/>
      <c r="K542" s="340"/>
      <c r="L542" s="340"/>
      <c r="M542" s="340"/>
      <c r="N542" s="340"/>
      <c r="O542" s="340"/>
      <c r="P542" s="340"/>
      <c r="Q542" s="340"/>
      <c r="R542" s="340"/>
      <c r="S542" s="340"/>
      <c r="T542" s="340"/>
      <c r="U542" s="340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0"/>
      <c r="AI542" s="340"/>
      <c r="AJ542" s="340"/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0"/>
      <c r="AX542" s="340"/>
      <c r="AY542" s="340"/>
      <c r="AZ542" s="340"/>
      <c r="BA542" s="340"/>
      <c r="BB542" s="340"/>
      <c r="BC542" s="340"/>
      <c r="BD542" s="340"/>
      <c r="BE542" s="340"/>
      <c r="BF542" s="340"/>
      <c r="BG542" s="340"/>
      <c r="BH542" s="340"/>
      <c r="BI542" s="340"/>
      <c r="BJ542" s="340"/>
      <c r="BK542" s="340"/>
      <c r="BL542" s="340"/>
      <c r="BM542" s="340"/>
      <c r="BN542" s="340"/>
      <c r="BO542" s="340"/>
      <c r="BP542" s="340"/>
      <c r="BQ542" s="340"/>
      <c r="BR542" s="340"/>
      <c r="BS542" s="340"/>
      <c r="BT542" s="340"/>
      <c r="BU542" s="340"/>
      <c r="BV542" s="340"/>
      <c r="BW542" s="340"/>
      <c r="BX542" s="340"/>
      <c r="BY542" s="340"/>
      <c r="BZ542" s="340"/>
      <c r="CA542" s="340"/>
    </row>
    <row r="543" spans="1:79" ht="15.75" customHeight="1">
      <c r="A543" s="340"/>
      <c r="B543" s="340"/>
      <c r="C543" s="340"/>
      <c r="D543" s="340"/>
      <c r="E543" s="340"/>
      <c r="F543" s="340"/>
      <c r="G543" s="340"/>
      <c r="H543" s="340"/>
      <c r="I543" s="340"/>
      <c r="J543" s="340"/>
      <c r="K543" s="340"/>
      <c r="L543" s="340"/>
      <c r="M543" s="340"/>
      <c r="N543" s="340"/>
      <c r="O543" s="340"/>
      <c r="P543" s="340"/>
      <c r="Q543" s="340"/>
      <c r="R543" s="340"/>
      <c r="S543" s="340"/>
      <c r="T543" s="340"/>
      <c r="U543" s="340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0"/>
      <c r="AI543" s="340"/>
      <c r="AJ543" s="340"/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0"/>
      <c r="AX543" s="340"/>
      <c r="AY543" s="340"/>
      <c r="AZ543" s="340"/>
      <c r="BA543" s="340"/>
      <c r="BB543" s="340"/>
      <c r="BC543" s="340"/>
      <c r="BD543" s="340"/>
      <c r="BE543" s="340"/>
      <c r="BF543" s="340"/>
      <c r="BG543" s="340"/>
      <c r="BH543" s="340"/>
      <c r="BI543" s="340"/>
      <c r="BJ543" s="340"/>
      <c r="BK543" s="340"/>
      <c r="BL543" s="340"/>
      <c r="BM543" s="340"/>
      <c r="BN543" s="340"/>
      <c r="BO543" s="340"/>
      <c r="BP543" s="340"/>
      <c r="BQ543" s="340"/>
      <c r="BR543" s="340"/>
      <c r="BS543" s="340"/>
      <c r="BT543" s="340"/>
      <c r="BU543" s="340"/>
      <c r="BV543" s="340"/>
      <c r="BW543" s="340"/>
      <c r="BX543" s="340"/>
      <c r="BY543" s="340"/>
      <c r="BZ543" s="340"/>
      <c r="CA543" s="340"/>
    </row>
    <row r="544" spans="1:79" ht="15.75" customHeight="1">
      <c r="A544" s="340"/>
      <c r="B544" s="340"/>
      <c r="C544" s="340"/>
      <c r="D544" s="340"/>
      <c r="E544" s="340"/>
      <c r="F544" s="340"/>
      <c r="G544" s="340"/>
      <c r="H544" s="340"/>
      <c r="I544" s="340"/>
      <c r="J544" s="340"/>
      <c r="K544" s="340"/>
      <c r="L544" s="340"/>
      <c r="M544" s="340"/>
      <c r="N544" s="340"/>
      <c r="O544" s="340"/>
      <c r="P544" s="340"/>
      <c r="Q544" s="340"/>
      <c r="R544" s="340"/>
      <c r="S544" s="340"/>
      <c r="T544" s="340"/>
      <c r="U544" s="340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0"/>
      <c r="AI544" s="340"/>
      <c r="AJ544" s="340"/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0"/>
      <c r="AX544" s="340"/>
      <c r="AY544" s="340"/>
      <c r="AZ544" s="340"/>
      <c r="BA544" s="340"/>
      <c r="BB544" s="340"/>
      <c r="BC544" s="340"/>
      <c r="BD544" s="340"/>
      <c r="BE544" s="340"/>
      <c r="BF544" s="340"/>
      <c r="BG544" s="340"/>
      <c r="BH544" s="340"/>
      <c r="BI544" s="340"/>
      <c r="BJ544" s="340"/>
      <c r="BK544" s="340"/>
      <c r="BL544" s="340"/>
      <c r="BM544" s="340"/>
      <c r="BN544" s="340"/>
      <c r="BO544" s="340"/>
      <c r="BP544" s="340"/>
      <c r="BQ544" s="340"/>
      <c r="BR544" s="340"/>
      <c r="BS544" s="340"/>
      <c r="BT544" s="340"/>
      <c r="BU544" s="340"/>
      <c r="BV544" s="340"/>
      <c r="BW544" s="340"/>
      <c r="BX544" s="340"/>
      <c r="BY544" s="340"/>
      <c r="BZ544" s="340"/>
      <c r="CA544" s="340"/>
    </row>
    <row r="545" spans="1:79" ht="15.75" customHeight="1">
      <c r="A545" s="340"/>
      <c r="B545" s="340"/>
      <c r="C545" s="340"/>
      <c r="D545" s="340"/>
      <c r="E545" s="340"/>
      <c r="F545" s="340"/>
      <c r="G545" s="340"/>
      <c r="H545" s="340"/>
      <c r="I545" s="340"/>
      <c r="J545" s="340"/>
      <c r="K545" s="340"/>
      <c r="L545" s="340"/>
      <c r="M545" s="340"/>
      <c r="N545" s="340"/>
      <c r="O545" s="340"/>
      <c r="P545" s="340"/>
      <c r="Q545" s="340"/>
      <c r="R545" s="340"/>
      <c r="S545" s="340"/>
      <c r="T545" s="340"/>
      <c r="U545" s="340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0"/>
      <c r="AI545" s="340"/>
      <c r="AJ545" s="340"/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0"/>
      <c r="AX545" s="340"/>
      <c r="AY545" s="340"/>
      <c r="AZ545" s="340"/>
      <c r="BA545" s="340"/>
      <c r="BB545" s="340"/>
      <c r="BC545" s="340"/>
      <c r="BD545" s="340"/>
      <c r="BE545" s="340"/>
      <c r="BF545" s="340"/>
      <c r="BG545" s="340"/>
      <c r="BH545" s="340"/>
      <c r="BI545" s="340"/>
      <c r="BJ545" s="340"/>
      <c r="BK545" s="340"/>
      <c r="BL545" s="340"/>
      <c r="BM545" s="340"/>
      <c r="BN545" s="340"/>
      <c r="BO545" s="340"/>
      <c r="BP545" s="340"/>
      <c r="BQ545" s="340"/>
      <c r="BR545" s="340"/>
      <c r="BS545" s="340"/>
      <c r="BT545" s="340"/>
      <c r="BU545" s="340"/>
      <c r="BV545" s="340"/>
      <c r="BW545" s="340"/>
      <c r="BX545" s="340"/>
      <c r="BY545" s="340"/>
      <c r="BZ545" s="340"/>
      <c r="CA545" s="340"/>
    </row>
    <row r="546" spans="1:79" ht="15.75" customHeight="1">
      <c r="A546" s="340"/>
      <c r="B546" s="340"/>
      <c r="C546" s="340"/>
      <c r="D546" s="340"/>
      <c r="E546" s="340"/>
      <c r="F546" s="340"/>
      <c r="G546" s="340"/>
      <c r="H546" s="340"/>
      <c r="I546" s="340"/>
      <c r="J546" s="340"/>
      <c r="K546" s="340"/>
      <c r="L546" s="340"/>
      <c r="M546" s="340"/>
      <c r="N546" s="340"/>
      <c r="O546" s="340"/>
      <c r="P546" s="340"/>
      <c r="Q546" s="340"/>
      <c r="R546" s="340"/>
      <c r="S546" s="340"/>
      <c r="T546" s="340"/>
      <c r="U546" s="340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0"/>
      <c r="AI546" s="340"/>
      <c r="AJ546" s="340"/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0"/>
      <c r="AX546" s="340"/>
      <c r="AY546" s="340"/>
      <c r="AZ546" s="340"/>
      <c r="BA546" s="340"/>
      <c r="BB546" s="340"/>
      <c r="BC546" s="340"/>
      <c r="BD546" s="340"/>
      <c r="BE546" s="340"/>
      <c r="BF546" s="340"/>
      <c r="BG546" s="340"/>
      <c r="BH546" s="340"/>
      <c r="BI546" s="340"/>
      <c r="BJ546" s="340"/>
      <c r="BK546" s="340"/>
      <c r="BL546" s="340"/>
      <c r="BM546" s="340"/>
      <c r="BN546" s="340"/>
      <c r="BO546" s="340"/>
      <c r="BP546" s="340"/>
      <c r="BQ546" s="340"/>
      <c r="BR546" s="340"/>
      <c r="BS546" s="340"/>
      <c r="BT546" s="340"/>
      <c r="BU546" s="340"/>
      <c r="BV546" s="340"/>
      <c r="BW546" s="340"/>
      <c r="BX546" s="340"/>
      <c r="BY546" s="340"/>
      <c r="BZ546" s="340"/>
      <c r="CA546" s="340"/>
    </row>
    <row r="547" spans="1:79" ht="15.75" customHeight="1">
      <c r="A547" s="340"/>
      <c r="B547" s="340"/>
      <c r="C547" s="340"/>
      <c r="D547" s="340"/>
      <c r="E547" s="340"/>
      <c r="F547" s="340"/>
      <c r="G547" s="340"/>
      <c r="H547" s="340"/>
      <c r="I547" s="340"/>
      <c r="J547" s="340"/>
      <c r="K547" s="340"/>
      <c r="L547" s="340"/>
      <c r="M547" s="340"/>
      <c r="N547" s="340"/>
      <c r="O547" s="340"/>
      <c r="P547" s="340"/>
      <c r="Q547" s="340"/>
      <c r="R547" s="340"/>
      <c r="S547" s="340"/>
      <c r="T547" s="340"/>
      <c r="U547" s="340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0"/>
      <c r="AI547" s="340"/>
      <c r="AJ547" s="340"/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0"/>
      <c r="AX547" s="340"/>
      <c r="AY547" s="340"/>
      <c r="AZ547" s="340"/>
      <c r="BA547" s="340"/>
      <c r="BB547" s="340"/>
      <c r="BC547" s="340"/>
      <c r="BD547" s="340"/>
      <c r="BE547" s="340"/>
      <c r="BF547" s="340"/>
      <c r="BG547" s="340"/>
      <c r="BH547" s="340"/>
      <c r="BI547" s="340"/>
      <c r="BJ547" s="340"/>
      <c r="BK547" s="340"/>
      <c r="BL547" s="340"/>
      <c r="BM547" s="340"/>
      <c r="BN547" s="340"/>
      <c r="BO547" s="340"/>
      <c r="BP547" s="340"/>
      <c r="BQ547" s="340"/>
      <c r="BR547" s="340"/>
      <c r="BS547" s="340"/>
      <c r="BT547" s="340"/>
      <c r="BU547" s="340"/>
      <c r="BV547" s="340"/>
      <c r="BW547" s="340"/>
      <c r="BX547" s="340"/>
      <c r="BY547" s="340"/>
      <c r="BZ547" s="340"/>
      <c r="CA547" s="340"/>
    </row>
    <row r="548" spans="1:79" ht="15.75" customHeight="1">
      <c r="A548" s="340"/>
      <c r="B548" s="340"/>
      <c r="C548" s="340"/>
      <c r="D548" s="340"/>
      <c r="E548" s="340"/>
      <c r="F548" s="340"/>
      <c r="G548" s="340"/>
      <c r="H548" s="340"/>
      <c r="I548" s="340"/>
      <c r="J548" s="340"/>
      <c r="K548" s="340"/>
      <c r="L548" s="340"/>
      <c r="M548" s="340"/>
      <c r="N548" s="340"/>
      <c r="O548" s="340"/>
      <c r="P548" s="340"/>
      <c r="Q548" s="340"/>
      <c r="R548" s="340"/>
      <c r="S548" s="340"/>
      <c r="T548" s="340"/>
      <c r="U548" s="340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0"/>
      <c r="AI548" s="340"/>
      <c r="AJ548" s="340"/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0"/>
      <c r="AX548" s="340"/>
      <c r="AY548" s="340"/>
      <c r="AZ548" s="340"/>
      <c r="BA548" s="340"/>
      <c r="BB548" s="340"/>
      <c r="BC548" s="340"/>
      <c r="BD548" s="340"/>
      <c r="BE548" s="340"/>
      <c r="BF548" s="340"/>
      <c r="BG548" s="340"/>
      <c r="BH548" s="340"/>
      <c r="BI548" s="340"/>
      <c r="BJ548" s="340"/>
      <c r="BK548" s="340"/>
      <c r="BL548" s="340"/>
      <c r="BM548" s="340"/>
      <c r="BN548" s="340"/>
      <c r="BO548" s="340"/>
      <c r="BP548" s="340"/>
      <c r="BQ548" s="340"/>
      <c r="BR548" s="340"/>
      <c r="BS548" s="340"/>
      <c r="BT548" s="340"/>
      <c r="BU548" s="340"/>
      <c r="BV548" s="340"/>
      <c r="BW548" s="340"/>
      <c r="BX548" s="340"/>
      <c r="BY548" s="340"/>
      <c r="BZ548" s="340"/>
      <c r="CA548" s="340"/>
    </row>
    <row r="549" spans="1:79" ht="15.75" customHeight="1">
      <c r="A549" s="340"/>
      <c r="B549" s="340"/>
      <c r="C549" s="340"/>
      <c r="D549" s="340"/>
      <c r="E549" s="340"/>
      <c r="F549" s="340"/>
      <c r="G549" s="340"/>
      <c r="H549" s="340"/>
      <c r="I549" s="340"/>
      <c r="J549" s="340"/>
      <c r="K549" s="340"/>
      <c r="L549" s="340"/>
      <c r="M549" s="340"/>
      <c r="N549" s="340"/>
      <c r="O549" s="340"/>
      <c r="P549" s="340"/>
      <c r="Q549" s="340"/>
      <c r="R549" s="340"/>
      <c r="S549" s="340"/>
      <c r="T549" s="340"/>
      <c r="U549" s="340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0"/>
      <c r="AI549" s="340"/>
      <c r="AJ549" s="340"/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0"/>
      <c r="AX549" s="340"/>
      <c r="AY549" s="340"/>
      <c r="AZ549" s="340"/>
      <c r="BA549" s="340"/>
      <c r="BB549" s="340"/>
      <c r="BC549" s="340"/>
      <c r="BD549" s="340"/>
      <c r="BE549" s="340"/>
      <c r="BF549" s="340"/>
      <c r="BG549" s="340"/>
      <c r="BH549" s="340"/>
      <c r="BI549" s="340"/>
      <c r="BJ549" s="340"/>
      <c r="BK549" s="340"/>
      <c r="BL549" s="340"/>
      <c r="BM549" s="340"/>
      <c r="BN549" s="340"/>
      <c r="BO549" s="340"/>
      <c r="BP549" s="340"/>
      <c r="BQ549" s="340"/>
      <c r="BR549" s="340"/>
      <c r="BS549" s="340"/>
      <c r="BT549" s="340"/>
      <c r="BU549" s="340"/>
      <c r="BV549" s="340"/>
      <c r="BW549" s="340"/>
      <c r="BX549" s="340"/>
      <c r="BY549" s="340"/>
      <c r="BZ549" s="340"/>
      <c r="CA549" s="340"/>
    </row>
    <row r="550" spans="1:79" ht="15.75" customHeight="1">
      <c r="A550" s="340"/>
      <c r="B550" s="340"/>
      <c r="C550" s="340"/>
      <c r="D550" s="340"/>
      <c r="E550" s="340"/>
      <c r="F550" s="340"/>
      <c r="G550" s="340"/>
      <c r="H550" s="340"/>
      <c r="I550" s="340"/>
      <c r="J550" s="340"/>
      <c r="K550" s="340"/>
      <c r="L550" s="340"/>
      <c r="M550" s="340"/>
      <c r="N550" s="340"/>
      <c r="O550" s="340"/>
      <c r="P550" s="340"/>
      <c r="Q550" s="340"/>
      <c r="R550" s="340"/>
      <c r="S550" s="340"/>
      <c r="T550" s="340"/>
      <c r="U550" s="340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0"/>
      <c r="AI550" s="340"/>
      <c r="AJ550" s="340"/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0"/>
      <c r="AX550" s="340"/>
      <c r="AY550" s="340"/>
      <c r="AZ550" s="340"/>
      <c r="BA550" s="340"/>
      <c r="BB550" s="340"/>
      <c r="BC550" s="340"/>
      <c r="BD550" s="340"/>
      <c r="BE550" s="340"/>
      <c r="BF550" s="340"/>
      <c r="BG550" s="340"/>
      <c r="BH550" s="340"/>
      <c r="BI550" s="340"/>
      <c r="BJ550" s="340"/>
      <c r="BK550" s="340"/>
      <c r="BL550" s="340"/>
      <c r="BM550" s="340"/>
      <c r="BN550" s="340"/>
      <c r="BO550" s="340"/>
      <c r="BP550" s="340"/>
      <c r="BQ550" s="340"/>
      <c r="BR550" s="340"/>
      <c r="BS550" s="340"/>
      <c r="BT550" s="340"/>
      <c r="BU550" s="340"/>
      <c r="BV550" s="340"/>
      <c r="BW550" s="340"/>
      <c r="BX550" s="340"/>
      <c r="BY550" s="340"/>
      <c r="BZ550" s="340"/>
      <c r="CA550" s="340"/>
    </row>
    <row r="551" spans="1:79" ht="15.75" customHeight="1">
      <c r="A551" s="340"/>
      <c r="B551" s="340"/>
      <c r="C551" s="340"/>
      <c r="D551" s="340"/>
      <c r="E551" s="340"/>
      <c r="F551" s="340"/>
      <c r="G551" s="340"/>
      <c r="H551" s="340"/>
      <c r="I551" s="340"/>
      <c r="J551" s="340"/>
      <c r="K551" s="340"/>
      <c r="L551" s="340"/>
      <c r="M551" s="340"/>
      <c r="N551" s="340"/>
      <c r="O551" s="340"/>
      <c r="P551" s="340"/>
      <c r="Q551" s="340"/>
      <c r="R551" s="340"/>
      <c r="S551" s="340"/>
      <c r="T551" s="340"/>
      <c r="U551" s="340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0"/>
      <c r="AI551" s="340"/>
      <c r="AJ551" s="340"/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0"/>
      <c r="AX551" s="340"/>
      <c r="AY551" s="340"/>
      <c r="AZ551" s="340"/>
      <c r="BA551" s="340"/>
      <c r="BB551" s="340"/>
      <c r="BC551" s="340"/>
      <c r="BD551" s="340"/>
      <c r="BE551" s="340"/>
      <c r="BF551" s="340"/>
      <c r="BG551" s="340"/>
      <c r="BH551" s="340"/>
      <c r="BI551" s="340"/>
      <c r="BJ551" s="340"/>
      <c r="BK551" s="340"/>
      <c r="BL551" s="340"/>
      <c r="BM551" s="340"/>
      <c r="BN551" s="340"/>
      <c r="BO551" s="340"/>
      <c r="BP551" s="340"/>
      <c r="BQ551" s="340"/>
      <c r="BR551" s="340"/>
      <c r="BS551" s="340"/>
      <c r="BT551" s="340"/>
      <c r="BU551" s="340"/>
      <c r="BV551" s="340"/>
      <c r="BW551" s="340"/>
      <c r="BX551" s="340"/>
      <c r="BY551" s="340"/>
      <c r="BZ551" s="340"/>
      <c r="CA551" s="340"/>
    </row>
    <row r="552" spans="1:79" ht="15.75" customHeight="1">
      <c r="A552" s="340"/>
      <c r="B552" s="340"/>
      <c r="C552" s="340"/>
      <c r="D552" s="340"/>
      <c r="E552" s="340"/>
      <c r="F552" s="340"/>
      <c r="G552" s="340"/>
      <c r="H552" s="340"/>
      <c r="I552" s="340"/>
      <c r="J552" s="340"/>
      <c r="K552" s="340"/>
      <c r="L552" s="340"/>
      <c r="M552" s="340"/>
      <c r="N552" s="340"/>
      <c r="O552" s="340"/>
      <c r="P552" s="340"/>
      <c r="Q552" s="340"/>
      <c r="R552" s="340"/>
      <c r="S552" s="340"/>
      <c r="T552" s="340"/>
      <c r="U552" s="340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0"/>
      <c r="AI552" s="340"/>
      <c r="AJ552" s="340"/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0"/>
      <c r="AX552" s="340"/>
      <c r="AY552" s="340"/>
      <c r="AZ552" s="340"/>
      <c r="BA552" s="340"/>
      <c r="BB552" s="340"/>
      <c r="BC552" s="340"/>
      <c r="BD552" s="340"/>
      <c r="BE552" s="340"/>
      <c r="BF552" s="340"/>
      <c r="BG552" s="340"/>
      <c r="BH552" s="340"/>
      <c r="BI552" s="340"/>
      <c r="BJ552" s="340"/>
      <c r="BK552" s="340"/>
      <c r="BL552" s="340"/>
      <c r="BM552" s="340"/>
      <c r="BN552" s="340"/>
      <c r="BO552" s="340"/>
      <c r="BP552" s="340"/>
      <c r="BQ552" s="340"/>
      <c r="BR552" s="340"/>
      <c r="BS552" s="340"/>
      <c r="BT552" s="340"/>
      <c r="BU552" s="340"/>
      <c r="BV552" s="340"/>
      <c r="BW552" s="340"/>
      <c r="BX552" s="340"/>
      <c r="BY552" s="340"/>
      <c r="BZ552" s="340"/>
      <c r="CA552" s="340"/>
    </row>
    <row r="553" spans="1:79" ht="15.75" customHeight="1">
      <c r="A553" s="340"/>
      <c r="B553" s="340"/>
      <c r="C553" s="340"/>
      <c r="D553" s="340"/>
      <c r="E553" s="340"/>
      <c r="F553" s="340"/>
      <c r="G553" s="340"/>
      <c r="H553" s="340"/>
      <c r="I553" s="340"/>
      <c r="J553" s="340"/>
      <c r="K553" s="340"/>
      <c r="L553" s="340"/>
      <c r="M553" s="340"/>
      <c r="N553" s="340"/>
      <c r="O553" s="340"/>
      <c r="P553" s="340"/>
      <c r="Q553" s="340"/>
      <c r="R553" s="340"/>
      <c r="S553" s="340"/>
      <c r="T553" s="340"/>
      <c r="U553" s="340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0"/>
      <c r="AI553" s="340"/>
      <c r="AJ553" s="340"/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0"/>
      <c r="AX553" s="340"/>
      <c r="AY553" s="340"/>
      <c r="AZ553" s="340"/>
      <c r="BA553" s="340"/>
      <c r="BB553" s="340"/>
      <c r="BC553" s="340"/>
      <c r="BD553" s="340"/>
      <c r="BE553" s="340"/>
      <c r="BF553" s="340"/>
      <c r="BG553" s="340"/>
      <c r="BH553" s="340"/>
      <c r="BI553" s="340"/>
      <c r="BJ553" s="340"/>
      <c r="BK553" s="340"/>
      <c r="BL553" s="340"/>
      <c r="BM553" s="340"/>
      <c r="BN553" s="340"/>
      <c r="BO553" s="340"/>
      <c r="BP553" s="340"/>
      <c r="BQ553" s="340"/>
      <c r="BR553" s="340"/>
      <c r="BS553" s="340"/>
      <c r="BT553" s="340"/>
      <c r="BU553" s="340"/>
      <c r="BV553" s="340"/>
      <c r="BW553" s="340"/>
      <c r="BX553" s="340"/>
      <c r="BY553" s="340"/>
      <c r="BZ553" s="340"/>
      <c r="CA553" s="340"/>
    </row>
    <row r="554" spans="1:79" ht="15.75" customHeight="1">
      <c r="A554" s="340"/>
      <c r="B554" s="340"/>
      <c r="C554" s="340"/>
      <c r="D554" s="340"/>
      <c r="E554" s="340"/>
      <c r="F554" s="340"/>
      <c r="G554" s="340"/>
      <c r="H554" s="340"/>
      <c r="I554" s="340"/>
      <c r="J554" s="340"/>
      <c r="K554" s="340"/>
      <c r="L554" s="340"/>
      <c r="M554" s="340"/>
      <c r="N554" s="340"/>
      <c r="O554" s="340"/>
      <c r="P554" s="340"/>
      <c r="Q554" s="340"/>
      <c r="R554" s="340"/>
      <c r="S554" s="340"/>
      <c r="T554" s="340"/>
      <c r="U554" s="340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0"/>
      <c r="AI554" s="340"/>
      <c r="AJ554" s="340"/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0"/>
      <c r="AX554" s="340"/>
      <c r="AY554" s="340"/>
      <c r="AZ554" s="340"/>
      <c r="BA554" s="340"/>
      <c r="BB554" s="340"/>
      <c r="BC554" s="340"/>
      <c r="BD554" s="340"/>
      <c r="BE554" s="340"/>
      <c r="BF554" s="340"/>
      <c r="BG554" s="340"/>
      <c r="BH554" s="340"/>
      <c r="BI554" s="340"/>
      <c r="BJ554" s="340"/>
      <c r="BK554" s="340"/>
      <c r="BL554" s="340"/>
      <c r="BM554" s="340"/>
      <c r="BN554" s="340"/>
      <c r="BO554" s="340"/>
      <c r="BP554" s="340"/>
      <c r="BQ554" s="340"/>
      <c r="BR554" s="340"/>
      <c r="BS554" s="340"/>
      <c r="BT554" s="340"/>
      <c r="BU554" s="340"/>
      <c r="BV554" s="340"/>
      <c r="BW554" s="340"/>
      <c r="BX554" s="340"/>
      <c r="BY554" s="340"/>
      <c r="BZ554" s="340"/>
      <c r="CA554" s="340"/>
    </row>
    <row r="555" spans="1:79" ht="15.75" customHeight="1">
      <c r="A555" s="340"/>
      <c r="B555" s="340"/>
      <c r="C555" s="340"/>
      <c r="D555" s="340"/>
      <c r="E555" s="340"/>
      <c r="F555" s="340"/>
      <c r="G555" s="340"/>
      <c r="H555" s="340"/>
      <c r="I555" s="340"/>
      <c r="J555" s="340"/>
      <c r="K555" s="340"/>
      <c r="L555" s="340"/>
      <c r="M555" s="340"/>
      <c r="N555" s="340"/>
      <c r="O555" s="340"/>
      <c r="P555" s="340"/>
      <c r="Q555" s="340"/>
      <c r="R555" s="340"/>
      <c r="S555" s="340"/>
      <c r="T555" s="340"/>
      <c r="U555" s="340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0"/>
      <c r="AI555" s="340"/>
      <c r="AJ555" s="340"/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0"/>
      <c r="AX555" s="340"/>
      <c r="AY555" s="340"/>
      <c r="AZ555" s="340"/>
      <c r="BA555" s="340"/>
      <c r="BB555" s="340"/>
      <c r="BC555" s="340"/>
      <c r="BD555" s="340"/>
      <c r="BE555" s="340"/>
      <c r="BF555" s="340"/>
      <c r="BG555" s="340"/>
      <c r="BH555" s="340"/>
      <c r="BI555" s="340"/>
      <c r="BJ555" s="340"/>
      <c r="BK555" s="340"/>
      <c r="BL555" s="340"/>
      <c r="BM555" s="340"/>
      <c r="BN555" s="340"/>
      <c r="BO555" s="340"/>
      <c r="BP555" s="340"/>
      <c r="BQ555" s="340"/>
      <c r="BR555" s="340"/>
      <c r="BS555" s="340"/>
      <c r="BT555" s="340"/>
      <c r="BU555" s="340"/>
      <c r="BV555" s="340"/>
      <c r="BW555" s="340"/>
      <c r="BX555" s="340"/>
      <c r="BY555" s="340"/>
      <c r="BZ555" s="340"/>
      <c r="CA555" s="340"/>
    </row>
    <row r="556" spans="1:79" ht="15.75" customHeight="1">
      <c r="A556" s="340"/>
      <c r="B556" s="340"/>
      <c r="C556" s="340"/>
      <c r="D556" s="340"/>
      <c r="E556" s="340"/>
      <c r="F556" s="340"/>
      <c r="G556" s="340"/>
      <c r="H556" s="340"/>
      <c r="I556" s="340"/>
      <c r="J556" s="340"/>
      <c r="K556" s="340"/>
      <c r="L556" s="340"/>
      <c r="M556" s="340"/>
      <c r="N556" s="340"/>
      <c r="O556" s="340"/>
      <c r="P556" s="340"/>
      <c r="Q556" s="340"/>
      <c r="R556" s="340"/>
      <c r="S556" s="340"/>
      <c r="T556" s="340"/>
      <c r="U556" s="340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0"/>
      <c r="AI556" s="340"/>
      <c r="AJ556" s="340"/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0"/>
      <c r="AX556" s="340"/>
      <c r="AY556" s="340"/>
      <c r="AZ556" s="340"/>
      <c r="BA556" s="340"/>
      <c r="BB556" s="340"/>
      <c r="BC556" s="340"/>
      <c r="BD556" s="340"/>
      <c r="BE556" s="340"/>
      <c r="BF556" s="340"/>
      <c r="BG556" s="340"/>
      <c r="BH556" s="340"/>
      <c r="BI556" s="340"/>
      <c r="BJ556" s="340"/>
      <c r="BK556" s="340"/>
      <c r="BL556" s="340"/>
      <c r="BM556" s="340"/>
      <c r="BN556" s="340"/>
      <c r="BO556" s="340"/>
      <c r="BP556" s="340"/>
      <c r="BQ556" s="340"/>
      <c r="BR556" s="340"/>
      <c r="BS556" s="340"/>
      <c r="BT556" s="340"/>
      <c r="BU556" s="340"/>
      <c r="BV556" s="340"/>
      <c r="BW556" s="340"/>
      <c r="BX556" s="340"/>
      <c r="BY556" s="340"/>
      <c r="BZ556" s="340"/>
      <c r="CA556" s="340"/>
    </row>
    <row r="557" spans="1:79" ht="15.75" customHeight="1">
      <c r="A557" s="340"/>
      <c r="B557" s="340"/>
      <c r="C557" s="340"/>
      <c r="D557" s="340"/>
      <c r="E557" s="340"/>
      <c r="F557" s="340"/>
      <c r="G557" s="340"/>
      <c r="H557" s="340"/>
      <c r="I557" s="340"/>
      <c r="J557" s="340"/>
      <c r="K557" s="340"/>
      <c r="L557" s="340"/>
      <c r="M557" s="340"/>
      <c r="N557" s="340"/>
      <c r="O557" s="340"/>
      <c r="P557" s="340"/>
      <c r="Q557" s="340"/>
      <c r="R557" s="340"/>
      <c r="S557" s="340"/>
      <c r="T557" s="340"/>
      <c r="U557" s="340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0"/>
      <c r="AI557" s="340"/>
      <c r="AJ557" s="340"/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0"/>
      <c r="AX557" s="340"/>
      <c r="AY557" s="340"/>
      <c r="AZ557" s="340"/>
      <c r="BA557" s="340"/>
      <c r="BB557" s="340"/>
      <c r="BC557" s="340"/>
      <c r="BD557" s="340"/>
      <c r="BE557" s="340"/>
      <c r="BF557" s="340"/>
      <c r="BG557" s="340"/>
      <c r="BH557" s="340"/>
      <c r="BI557" s="340"/>
      <c r="BJ557" s="340"/>
      <c r="BK557" s="340"/>
      <c r="BL557" s="340"/>
      <c r="BM557" s="340"/>
      <c r="BN557" s="340"/>
      <c r="BO557" s="340"/>
      <c r="BP557" s="340"/>
      <c r="BQ557" s="340"/>
      <c r="BR557" s="340"/>
      <c r="BS557" s="340"/>
      <c r="BT557" s="340"/>
      <c r="BU557" s="340"/>
      <c r="BV557" s="340"/>
      <c r="BW557" s="340"/>
      <c r="BX557" s="340"/>
      <c r="BY557" s="340"/>
      <c r="BZ557" s="340"/>
      <c r="CA557" s="340"/>
    </row>
    <row r="558" spans="1:79" ht="15.75" customHeight="1">
      <c r="A558" s="340"/>
      <c r="B558" s="340"/>
      <c r="C558" s="340"/>
      <c r="D558" s="340"/>
      <c r="E558" s="340"/>
      <c r="F558" s="340"/>
      <c r="G558" s="340"/>
      <c r="H558" s="340"/>
      <c r="I558" s="340"/>
      <c r="J558" s="340"/>
      <c r="K558" s="340"/>
      <c r="L558" s="340"/>
      <c r="M558" s="340"/>
      <c r="N558" s="340"/>
      <c r="O558" s="340"/>
      <c r="P558" s="340"/>
      <c r="Q558" s="340"/>
      <c r="R558" s="340"/>
      <c r="S558" s="340"/>
      <c r="T558" s="340"/>
      <c r="U558" s="340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0"/>
      <c r="AI558" s="340"/>
      <c r="AJ558" s="340"/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0"/>
      <c r="AX558" s="340"/>
      <c r="AY558" s="340"/>
      <c r="AZ558" s="340"/>
      <c r="BA558" s="340"/>
      <c r="BB558" s="340"/>
      <c r="BC558" s="340"/>
      <c r="BD558" s="340"/>
      <c r="BE558" s="340"/>
      <c r="BF558" s="340"/>
      <c r="BG558" s="340"/>
      <c r="BH558" s="340"/>
      <c r="BI558" s="340"/>
      <c r="BJ558" s="340"/>
      <c r="BK558" s="340"/>
      <c r="BL558" s="340"/>
      <c r="BM558" s="340"/>
      <c r="BN558" s="340"/>
      <c r="BO558" s="340"/>
      <c r="BP558" s="340"/>
      <c r="BQ558" s="340"/>
      <c r="BR558" s="340"/>
      <c r="BS558" s="340"/>
      <c r="BT558" s="340"/>
      <c r="BU558" s="340"/>
      <c r="BV558" s="340"/>
      <c r="BW558" s="340"/>
      <c r="BX558" s="340"/>
      <c r="BY558" s="340"/>
      <c r="BZ558" s="340"/>
      <c r="CA558" s="340"/>
    </row>
    <row r="559" spans="1:79" ht="15.75" customHeight="1">
      <c r="A559" s="340"/>
      <c r="B559" s="340"/>
      <c r="C559" s="340"/>
      <c r="D559" s="340"/>
      <c r="E559" s="340"/>
      <c r="F559" s="340"/>
      <c r="G559" s="340"/>
      <c r="H559" s="340"/>
      <c r="I559" s="340"/>
      <c r="J559" s="340"/>
      <c r="K559" s="340"/>
      <c r="L559" s="340"/>
      <c r="M559" s="340"/>
      <c r="N559" s="340"/>
      <c r="O559" s="340"/>
      <c r="P559" s="340"/>
      <c r="Q559" s="340"/>
      <c r="R559" s="340"/>
      <c r="S559" s="340"/>
      <c r="T559" s="340"/>
      <c r="U559" s="340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0"/>
      <c r="AI559" s="340"/>
      <c r="AJ559" s="340"/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0"/>
      <c r="AX559" s="340"/>
      <c r="AY559" s="340"/>
      <c r="AZ559" s="340"/>
      <c r="BA559" s="340"/>
      <c r="BB559" s="340"/>
      <c r="BC559" s="340"/>
      <c r="BD559" s="340"/>
      <c r="BE559" s="340"/>
      <c r="BF559" s="340"/>
      <c r="BG559" s="340"/>
      <c r="BH559" s="340"/>
      <c r="BI559" s="340"/>
      <c r="BJ559" s="340"/>
      <c r="BK559" s="340"/>
      <c r="BL559" s="340"/>
      <c r="BM559" s="340"/>
      <c r="BN559" s="340"/>
      <c r="BO559" s="340"/>
      <c r="BP559" s="340"/>
      <c r="BQ559" s="340"/>
      <c r="BR559" s="340"/>
      <c r="BS559" s="340"/>
      <c r="BT559" s="340"/>
      <c r="BU559" s="340"/>
      <c r="BV559" s="340"/>
      <c r="BW559" s="340"/>
      <c r="BX559" s="340"/>
      <c r="BY559" s="340"/>
      <c r="BZ559" s="340"/>
      <c r="CA559" s="340"/>
    </row>
    <row r="560" spans="1:79" ht="15.75" customHeight="1">
      <c r="A560" s="340"/>
      <c r="B560" s="340"/>
      <c r="C560" s="340"/>
      <c r="D560" s="340"/>
      <c r="E560" s="340"/>
      <c r="F560" s="340"/>
      <c r="G560" s="340"/>
      <c r="H560" s="340"/>
      <c r="I560" s="340"/>
      <c r="J560" s="340"/>
      <c r="K560" s="340"/>
      <c r="L560" s="340"/>
      <c r="M560" s="340"/>
      <c r="N560" s="340"/>
      <c r="O560" s="340"/>
      <c r="P560" s="340"/>
      <c r="Q560" s="340"/>
      <c r="R560" s="340"/>
      <c r="S560" s="340"/>
      <c r="T560" s="340"/>
      <c r="U560" s="340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0"/>
      <c r="AI560" s="340"/>
      <c r="AJ560" s="340"/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0"/>
      <c r="AX560" s="340"/>
      <c r="AY560" s="340"/>
      <c r="AZ560" s="340"/>
      <c r="BA560" s="340"/>
      <c r="BB560" s="340"/>
      <c r="BC560" s="340"/>
      <c r="BD560" s="340"/>
      <c r="BE560" s="340"/>
      <c r="BF560" s="340"/>
      <c r="BG560" s="340"/>
      <c r="BH560" s="340"/>
      <c r="BI560" s="340"/>
      <c r="BJ560" s="340"/>
      <c r="BK560" s="340"/>
      <c r="BL560" s="340"/>
      <c r="BM560" s="340"/>
      <c r="BN560" s="340"/>
      <c r="BO560" s="340"/>
      <c r="BP560" s="340"/>
      <c r="BQ560" s="340"/>
      <c r="BR560" s="340"/>
      <c r="BS560" s="340"/>
      <c r="BT560" s="340"/>
      <c r="BU560" s="340"/>
      <c r="BV560" s="340"/>
      <c r="BW560" s="340"/>
      <c r="BX560" s="340"/>
      <c r="BY560" s="340"/>
      <c r="BZ560" s="340"/>
      <c r="CA560" s="340"/>
    </row>
    <row r="561" spans="1:79" ht="15.75" customHeight="1">
      <c r="A561" s="340"/>
      <c r="B561" s="340"/>
      <c r="C561" s="340"/>
      <c r="D561" s="340"/>
      <c r="E561" s="340"/>
      <c r="F561" s="340"/>
      <c r="G561" s="340"/>
      <c r="H561" s="340"/>
      <c r="I561" s="340"/>
      <c r="J561" s="340"/>
      <c r="K561" s="340"/>
      <c r="L561" s="340"/>
      <c r="M561" s="340"/>
      <c r="N561" s="340"/>
      <c r="O561" s="340"/>
      <c r="P561" s="340"/>
      <c r="Q561" s="340"/>
      <c r="R561" s="340"/>
      <c r="S561" s="340"/>
      <c r="T561" s="340"/>
      <c r="U561" s="340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0"/>
      <c r="AI561" s="340"/>
      <c r="AJ561" s="340"/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0"/>
      <c r="AX561" s="340"/>
      <c r="AY561" s="340"/>
      <c r="AZ561" s="340"/>
      <c r="BA561" s="340"/>
      <c r="BB561" s="340"/>
      <c r="BC561" s="340"/>
      <c r="BD561" s="340"/>
      <c r="BE561" s="340"/>
      <c r="BF561" s="340"/>
      <c r="BG561" s="340"/>
      <c r="BH561" s="340"/>
      <c r="BI561" s="340"/>
      <c r="BJ561" s="340"/>
      <c r="BK561" s="340"/>
      <c r="BL561" s="340"/>
      <c r="BM561" s="340"/>
      <c r="BN561" s="340"/>
      <c r="BO561" s="340"/>
      <c r="BP561" s="340"/>
      <c r="BQ561" s="340"/>
      <c r="BR561" s="340"/>
      <c r="BS561" s="340"/>
      <c r="BT561" s="340"/>
      <c r="BU561" s="340"/>
      <c r="BV561" s="340"/>
      <c r="BW561" s="340"/>
      <c r="BX561" s="340"/>
      <c r="BY561" s="340"/>
      <c r="BZ561" s="340"/>
      <c r="CA561" s="340"/>
    </row>
    <row r="562" spans="1:79" ht="15.75" customHeight="1">
      <c r="A562" s="340"/>
      <c r="B562" s="340"/>
      <c r="C562" s="340"/>
      <c r="D562" s="340"/>
      <c r="E562" s="340"/>
      <c r="F562" s="340"/>
      <c r="G562" s="340"/>
      <c r="H562" s="340"/>
      <c r="I562" s="340"/>
      <c r="J562" s="340"/>
      <c r="K562" s="340"/>
      <c r="L562" s="340"/>
      <c r="M562" s="340"/>
      <c r="N562" s="340"/>
      <c r="O562" s="340"/>
      <c r="P562" s="340"/>
      <c r="Q562" s="340"/>
      <c r="R562" s="340"/>
      <c r="S562" s="340"/>
      <c r="T562" s="340"/>
      <c r="U562" s="340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0"/>
      <c r="AI562" s="340"/>
      <c r="AJ562" s="340"/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0"/>
      <c r="AX562" s="340"/>
      <c r="AY562" s="340"/>
      <c r="AZ562" s="340"/>
      <c r="BA562" s="340"/>
      <c r="BB562" s="340"/>
      <c r="BC562" s="340"/>
      <c r="BD562" s="340"/>
      <c r="BE562" s="340"/>
      <c r="BF562" s="340"/>
      <c r="BG562" s="340"/>
      <c r="BH562" s="340"/>
      <c r="BI562" s="340"/>
      <c r="BJ562" s="340"/>
      <c r="BK562" s="340"/>
      <c r="BL562" s="340"/>
      <c r="BM562" s="340"/>
      <c r="BN562" s="340"/>
      <c r="BO562" s="340"/>
      <c r="BP562" s="340"/>
      <c r="BQ562" s="340"/>
      <c r="BR562" s="340"/>
      <c r="BS562" s="340"/>
      <c r="BT562" s="340"/>
      <c r="BU562" s="340"/>
      <c r="BV562" s="340"/>
      <c r="BW562" s="340"/>
      <c r="BX562" s="340"/>
      <c r="BY562" s="340"/>
      <c r="BZ562" s="340"/>
      <c r="CA562" s="340"/>
    </row>
    <row r="563" spans="1:79" ht="15.75" customHeight="1">
      <c r="A563" s="340"/>
      <c r="B563" s="340"/>
      <c r="C563" s="340"/>
      <c r="D563" s="340"/>
      <c r="E563" s="340"/>
      <c r="F563" s="340"/>
      <c r="G563" s="340"/>
      <c r="H563" s="340"/>
      <c r="I563" s="340"/>
      <c r="J563" s="340"/>
      <c r="K563" s="340"/>
      <c r="L563" s="340"/>
      <c r="M563" s="340"/>
      <c r="N563" s="340"/>
      <c r="O563" s="340"/>
      <c r="P563" s="340"/>
      <c r="Q563" s="340"/>
      <c r="R563" s="340"/>
      <c r="S563" s="340"/>
      <c r="T563" s="340"/>
      <c r="U563" s="340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0"/>
      <c r="AI563" s="340"/>
      <c r="AJ563" s="340"/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0"/>
      <c r="AX563" s="340"/>
      <c r="AY563" s="340"/>
      <c r="AZ563" s="340"/>
      <c r="BA563" s="340"/>
      <c r="BB563" s="340"/>
      <c r="BC563" s="340"/>
      <c r="BD563" s="340"/>
      <c r="BE563" s="340"/>
      <c r="BF563" s="340"/>
      <c r="BG563" s="340"/>
      <c r="BH563" s="340"/>
      <c r="BI563" s="340"/>
      <c r="BJ563" s="340"/>
      <c r="BK563" s="340"/>
      <c r="BL563" s="340"/>
      <c r="BM563" s="340"/>
      <c r="BN563" s="340"/>
      <c r="BO563" s="340"/>
      <c r="BP563" s="340"/>
      <c r="BQ563" s="340"/>
      <c r="BR563" s="340"/>
      <c r="BS563" s="340"/>
      <c r="BT563" s="340"/>
      <c r="BU563" s="340"/>
      <c r="BV563" s="340"/>
      <c r="BW563" s="340"/>
      <c r="BX563" s="340"/>
      <c r="BY563" s="340"/>
      <c r="BZ563" s="340"/>
      <c r="CA563" s="340"/>
    </row>
    <row r="564" spans="1:79" ht="15.75" customHeight="1">
      <c r="A564" s="340"/>
      <c r="B564" s="340"/>
      <c r="C564" s="340"/>
      <c r="D564" s="340"/>
      <c r="E564" s="340"/>
      <c r="F564" s="340"/>
      <c r="G564" s="340"/>
      <c r="H564" s="340"/>
      <c r="I564" s="340"/>
      <c r="J564" s="340"/>
      <c r="K564" s="340"/>
      <c r="L564" s="340"/>
      <c r="M564" s="340"/>
      <c r="N564" s="340"/>
      <c r="O564" s="340"/>
      <c r="P564" s="340"/>
      <c r="Q564" s="340"/>
      <c r="R564" s="340"/>
      <c r="S564" s="340"/>
      <c r="T564" s="340"/>
      <c r="U564" s="340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0"/>
      <c r="AI564" s="340"/>
      <c r="AJ564" s="340"/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0"/>
      <c r="AX564" s="340"/>
      <c r="AY564" s="340"/>
      <c r="AZ564" s="340"/>
      <c r="BA564" s="340"/>
      <c r="BB564" s="340"/>
      <c r="BC564" s="340"/>
      <c r="BD564" s="340"/>
      <c r="BE564" s="340"/>
      <c r="BF564" s="340"/>
      <c r="BG564" s="340"/>
      <c r="BH564" s="340"/>
      <c r="BI564" s="340"/>
      <c r="BJ564" s="340"/>
      <c r="BK564" s="340"/>
      <c r="BL564" s="340"/>
      <c r="BM564" s="340"/>
      <c r="BN564" s="340"/>
      <c r="BO564" s="340"/>
      <c r="BP564" s="340"/>
      <c r="BQ564" s="340"/>
      <c r="BR564" s="340"/>
      <c r="BS564" s="340"/>
      <c r="BT564" s="340"/>
      <c r="BU564" s="340"/>
      <c r="BV564" s="340"/>
      <c r="BW564" s="340"/>
      <c r="BX564" s="340"/>
      <c r="BY564" s="340"/>
      <c r="BZ564" s="340"/>
      <c r="CA564" s="340"/>
    </row>
    <row r="565" spans="1:79" ht="15.75" customHeight="1">
      <c r="A565" s="340"/>
      <c r="B565" s="340"/>
      <c r="C565" s="340"/>
      <c r="D565" s="340"/>
      <c r="E565" s="340"/>
      <c r="F565" s="340"/>
      <c r="G565" s="340"/>
      <c r="H565" s="340"/>
      <c r="I565" s="340"/>
      <c r="J565" s="340"/>
      <c r="K565" s="340"/>
      <c r="L565" s="340"/>
      <c r="M565" s="340"/>
      <c r="N565" s="340"/>
      <c r="O565" s="340"/>
      <c r="P565" s="340"/>
      <c r="Q565" s="340"/>
      <c r="R565" s="340"/>
      <c r="S565" s="340"/>
      <c r="T565" s="340"/>
      <c r="U565" s="340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0"/>
      <c r="AI565" s="340"/>
      <c r="AJ565" s="340"/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0"/>
      <c r="AX565" s="340"/>
      <c r="AY565" s="340"/>
      <c r="AZ565" s="340"/>
      <c r="BA565" s="340"/>
      <c r="BB565" s="340"/>
      <c r="BC565" s="340"/>
      <c r="BD565" s="340"/>
      <c r="BE565" s="340"/>
      <c r="BF565" s="340"/>
      <c r="BG565" s="340"/>
      <c r="BH565" s="340"/>
      <c r="BI565" s="340"/>
      <c r="BJ565" s="340"/>
      <c r="BK565" s="340"/>
      <c r="BL565" s="340"/>
      <c r="BM565" s="340"/>
      <c r="BN565" s="340"/>
      <c r="BO565" s="340"/>
      <c r="BP565" s="340"/>
      <c r="BQ565" s="340"/>
      <c r="BR565" s="340"/>
      <c r="BS565" s="340"/>
      <c r="BT565" s="340"/>
      <c r="BU565" s="340"/>
      <c r="BV565" s="340"/>
      <c r="BW565" s="340"/>
      <c r="BX565" s="340"/>
      <c r="BY565" s="340"/>
      <c r="BZ565" s="340"/>
      <c r="CA565" s="340"/>
    </row>
    <row r="566" spans="1:79" ht="15.75" customHeight="1">
      <c r="A566" s="340"/>
      <c r="B566" s="340"/>
      <c r="C566" s="340"/>
      <c r="D566" s="340"/>
      <c r="E566" s="340"/>
      <c r="F566" s="340"/>
      <c r="G566" s="340"/>
      <c r="H566" s="340"/>
      <c r="I566" s="340"/>
      <c r="J566" s="340"/>
      <c r="K566" s="340"/>
      <c r="L566" s="340"/>
      <c r="M566" s="340"/>
      <c r="N566" s="340"/>
      <c r="O566" s="340"/>
      <c r="P566" s="340"/>
      <c r="Q566" s="340"/>
      <c r="R566" s="340"/>
      <c r="S566" s="340"/>
      <c r="T566" s="340"/>
      <c r="U566" s="340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0"/>
      <c r="AI566" s="340"/>
      <c r="AJ566" s="340"/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0"/>
      <c r="AX566" s="340"/>
      <c r="AY566" s="340"/>
      <c r="AZ566" s="340"/>
      <c r="BA566" s="340"/>
      <c r="BB566" s="340"/>
      <c r="BC566" s="340"/>
      <c r="BD566" s="340"/>
      <c r="BE566" s="340"/>
      <c r="BF566" s="340"/>
      <c r="BG566" s="340"/>
      <c r="BH566" s="340"/>
      <c r="BI566" s="340"/>
      <c r="BJ566" s="340"/>
      <c r="BK566" s="340"/>
      <c r="BL566" s="340"/>
      <c r="BM566" s="340"/>
      <c r="BN566" s="340"/>
      <c r="BO566" s="340"/>
      <c r="BP566" s="340"/>
      <c r="BQ566" s="340"/>
      <c r="BR566" s="340"/>
      <c r="BS566" s="340"/>
      <c r="BT566" s="340"/>
      <c r="BU566" s="340"/>
      <c r="BV566" s="340"/>
      <c r="BW566" s="340"/>
      <c r="BX566" s="340"/>
      <c r="BY566" s="340"/>
      <c r="BZ566" s="340"/>
      <c r="CA566" s="340"/>
    </row>
    <row r="567" spans="1:79" ht="15.75" customHeight="1">
      <c r="A567" s="340"/>
      <c r="B567" s="340"/>
      <c r="C567" s="340"/>
      <c r="D567" s="340"/>
      <c r="E567" s="340"/>
      <c r="F567" s="340"/>
      <c r="G567" s="340"/>
      <c r="H567" s="340"/>
      <c r="I567" s="340"/>
      <c r="J567" s="340"/>
      <c r="K567" s="340"/>
      <c r="L567" s="340"/>
      <c r="M567" s="340"/>
      <c r="N567" s="340"/>
      <c r="O567" s="340"/>
      <c r="P567" s="340"/>
      <c r="Q567" s="340"/>
      <c r="R567" s="340"/>
      <c r="S567" s="340"/>
      <c r="T567" s="340"/>
      <c r="U567" s="340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0"/>
      <c r="AI567" s="340"/>
      <c r="AJ567" s="340"/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0"/>
      <c r="AX567" s="340"/>
      <c r="AY567" s="340"/>
      <c r="AZ567" s="340"/>
      <c r="BA567" s="340"/>
      <c r="BB567" s="340"/>
      <c r="BC567" s="340"/>
      <c r="BD567" s="340"/>
      <c r="BE567" s="340"/>
      <c r="BF567" s="340"/>
      <c r="BG567" s="340"/>
      <c r="BH567" s="340"/>
      <c r="BI567" s="340"/>
      <c r="BJ567" s="340"/>
      <c r="BK567" s="340"/>
      <c r="BL567" s="340"/>
      <c r="BM567" s="340"/>
      <c r="BN567" s="340"/>
      <c r="BO567" s="340"/>
      <c r="BP567" s="340"/>
      <c r="BQ567" s="340"/>
      <c r="BR567" s="340"/>
      <c r="BS567" s="340"/>
      <c r="BT567" s="340"/>
      <c r="BU567" s="340"/>
      <c r="BV567" s="340"/>
      <c r="BW567" s="340"/>
      <c r="BX567" s="340"/>
      <c r="BY567" s="340"/>
      <c r="BZ567" s="340"/>
      <c r="CA567" s="340"/>
    </row>
    <row r="568" spans="1:79" ht="15.75" customHeight="1">
      <c r="A568" s="340"/>
      <c r="B568" s="340"/>
      <c r="C568" s="340"/>
      <c r="D568" s="340"/>
      <c r="E568" s="340"/>
      <c r="F568" s="340"/>
      <c r="G568" s="340"/>
      <c r="H568" s="340"/>
      <c r="I568" s="340"/>
      <c r="J568" s="340"/>
      <c r="K568" s="340"/>
      <c r="L568" s="340"/>
      <c r="M568" s="340"/>
      <c r="N568" s="340"/>
      <c r="O568" s="340"/>
      <c r="P568" s="340"/>
      <c r="Q568" s="340"/>
      <c r="R568" s="340"/>
      <c r="S568" s="340"/>
      <c r="T568" s="340"/>
      <c r="U568" s="340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0"/>
      <c r="AI568" s="340"/>
      <c r="AJ568" s="340"/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0"/>
      <c r="AX568" s="340"/>
      <c r="AY568" s="340"/>
      <c r="AZ568" s="340"/>
      <c r="BA568" s="340"/>
      <c r="BB568" s="340"/>
      <c r="BC568" s="340"/>
      <c r="BD568" s="340"/>
      <c r="BE568" s="340"/>
      <c r="BF568" s="340"/>
      <c r="BG568" s="340"/>
      <c r="BH568" s="340"/>
      <c r="BI568" s="340"/>
      <c r="BJ568" s="340"/>
      <c r="BK568" s="340"/>
      <c r="BL568" s="340"/>
      <c r="BM568" s="340"/>
      <c r="BN568" s="340"/>
      <c r="BO568" s="340"/>
      <c r="BP568" s="340"/>
      <c r="BQ568" s="340"/>
      <c r="BR568" s="340"/>
      <c r="BS568" s="340"/>
      <c r="BT568" s="340"/>
      <c r="BU568" s="340"/>
      <c r="BV568" s="340"/>
      <c r="BW568" s="340"/>
      <c r="BX568" s="340"/>
      <c r="BY568" s="340"/>
      <c r="BZ568" s="340"/>
      <c r="CA568" s="340"/>
    </row>
    <row r="569" spans="1:79" ht="15.75" customHeight="1">
      <c r="A569" s="340"/>
      <c r="B569" s="340"/>
      <c r="C569" s="340"/>
      <c r="D569" s="340"/>
      <c r="E569" s="340"/>
      <c r="F569" s="340"/>
      <c r="G569" s="340"/>
      <c r="H569" s="340"/>
      <c r="I569" s="340"/>
      <c r="J569" s="340"/>
      <c r="K569" s="340"/>
      <c r="L569" s="340"/>
      <c r="M569" s="340"/>
      <c r="N569" s="340"/>
      <c r="O569" s="340"/>
      <c r="P569" s="340"/>
      <c r="Q569" s="340"/>
      <c r="R569" s="340"/>
      <c r="S569" s="340"/>
      <c r="T569" s="340"/>
      <c r="U569" s="340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0"/>
      <c r="AI569" s="340"/>
      <c r="AJ569" s="340"/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0"/>
      <c r="AX569" s="340"/>
      <c r="AY569" s="340"/>
      <c r="AZ569" s="340"/>
      <c r="BA569" s="340"/>
      <c r="BB569" s="340"/>
      <c r="BC569" s="340"/>
      <c r="BD569" s="340"/>
      <c r="BE569" s="340"/>
      <c r="BF569" s="340"/>
      <c r="BG569" s="340"/>
      <c r="BH569" s="340"/>
      <c r="BI569" s="340"/>
      <c r="BJ569" s="340"/>
      <c r="BK569" s="340"/>
      <c r="BL569" s="340"/>
      <c r="BM569" s="340"/>
      <c r="BN569" s="340"/>
      <c r="BO569" s="340"/>
      <c r="BP569" s="340"/>
      <c r="BQ569" s="340"/>
      <c r="BR569" s="340"/>
      <c r="BS569" s="340"/>
      <c r="BT569" s="340"/>
      <c r="BU569" s="340"/>
      <c r="BV569" s="340"/>
      <c r="BW569" s="340"/>
      <c r="BX569" s="340"/>
      <c r="BY569" s="340"/>
      <c r="BZ569" s="340"/>
      <c r="CA569" s="340"/>
    </row>
    <row r="570" spans="1:79" ht="15.75" customHeight="1">
      <c r="A570" s="340"/>
      <c r="B570" s="340"/>
      <c r="C570" s="340"/>
      <c r="D570" s="340"/>
      <c r="E570" s="340"/>
      <c r="F570" s="340"/>
      <c r="G570" s="340"/>
      <c r="H570" s="340"/>
      <c r="I570" s="340"/>
      <c r="J570" s="340"/>
      <c r="K570" s="340"/>
      <c r="L570" s="340"/>
      <c r="M570" s="340"/>
      <c r="N570" s="340"/>
      <c r="O570" s="340"/>
      <c r="P570" s="340"/>
      <c r="Q570" s="340"/>
      <c r="R570" s="340"/>
      <c r="S570" s="340"/>
      <c r="T570" s="340"/>
      <c r="U570" s="340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0"/>
      <c r="AI570" s="340"/>
      <c r="AJ570" s="340"/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0"/>
      <c r="AX570" s="340"/>
      <c r="AY570" s="340"/>
      <c r="AZ570" s="340"/>
      <c r="BA570" s="340"/>
      <c r="BB570" s="340"/>
      <c r="BC570" s="340"/>
      <c r="BD570" s="340"/>
      <c r="BE570" s="340"/>
      <c r="BF570" s="340"/>
      <c r="BG570" s="340"/>
      <c r="BH570" s="340"/>
      <c r="BI570" s="340"/>
      <c r="BJ570" s="340"/>
      <c r="BK570" s="340"/>
      <c r="BL570" s="340"/>
      <c r="BM570" s="340"/>
      <c r="BN570" s="340"/>
      <c r="BO570" s="340"/>
      <c r="BP570" s="340"/>
      <c r="BQ570" s="340"/>
      <c r="BR570" s="340"/>
      <c r="BS570" s="340"/>
      <c r="BT570" s="340"/>
      <c r="BU570" s="340"/>
      <c r="BV570" s="340"/>
      <c r="BW570" s="340"/>
      <c r="BX570" s="340"/>
      <c r="BY570" s="340"/>
      <c r="BZ570" s="340"/>
      <c r="CA570" s="340"/>
    </row>
    <row r="571" spans="1:79" ht="15.75" customHeight="1">
      <c r="A571" s="340"/>
      <c r="B571" s="340"/>
      <c r="C571" s="340"/>
      <c r="D571" s="340"/>
      <c r="E571" s="340"/>
      <c r="F571" s="340"/>
      <c r="G571" s="340"/>
      <c r="H571" s="340"/>
      <c r="I571" s="340"/>
      <c r="J571" s="340"/>
      <c r="K571" s="340"/>
      <c r="L571" s="340"/>
      <c r="M571" s="340"/>
      <c r="N571" s="340"/>
      <c r="O571" s="340"/>
      <c r="P571" s="340"/>
      <c r="Q571" s="340"/>
      <c r="R571" s="340"/>
      <c r="S571" s="340"/>
      <c r="T571" s="340"/>
      <c r="U571" s="340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0"/>
      <c r="AI571" s="340"/>
      <c r="AJ571" s="340"/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0"/>
      <c r="AX571" s="340"/>
      <c r="AY571" s="340"/>
      <c r="AZ571" s="340"/>
      <c r="BA571" s="340"/>
      <c r="BB571" s="340"/>
      <c r="BC571" s="340"/>
      <c r="BD571" s="340"/>
      <c r="BE571" s="340"/>
      <c r="BF571" s="340"/>
      <c r="BG571" s="340"/>
      <c r="BH571" s="340"/>
      <c r="BI571" s="340"/>
      <c r="BJ571" s="340"/>
      <c r="BK571" s="340"/>
      <c r="BL571" s="340"/>
      <c r="BM571" s="340"/>
      <c r="BN571" s="340"/>
      <c r="BO571" s="340"/>
      <c r="BP571" s="340"/>
      <c r="BQ571" s="340"/>
      <c r="BR571" s="340"/>
      <c r="BS571" s="340"/>
      <c r="BT571" s="340"/>
      <c r="BU571" s="340"/>
      <c r="BV571" s="340"/>
      <c r="BW571" s="340"/>
      <c r="BX571" s="340"/>
      <c r="BY571" s="340"/>
      <c r="BZ571" s="340"/>
      <c r="CA571" s="340"/>
    </row>
    <row r="572" spans="1:79" ht="15.75" customHeight="1">
      <c r="A572" s="340"/>
      <c r="B572" s="340"/>
      <c r="C572" s="340"/>
      <c r="D572" s="340"/>
      <c r="E572" s="340"/>
      <c r="F572" s="340"/>
      <c r="G572" s="340"/>
      <c r="H572" s="340"/>
      <c r="I572" s="340"/>
      <c r="J572" s="340"/>
      <c r="K572" s="340"/>
      <c r="L572" s="340"/>
      <c r="M572" s="340"/>
      <c r="N572" s="340"/>
      <c r="O572" s="340"/>
      <c r="P572" s="340"/>
      <c r="Q572" s="340"/>
      <c r="R572" s="340"/>
      <c r="S572" s="340"/>
      <c r="T572" s="340"/>
      <c r="U572" s="340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0"/>
      <c r="AI572" s="340"/>
      <c r="AJ572" s="340"/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0"/>
      <c r="AX572" s="340"/>
      <c r="AY572" s="340"/>
      <c r="AZ572" s="340"/>
      <c r="BA572" s="340"/>
      <c r="BB572" s="340"/>
      <c r="BC572" s="340"/>
      <c r="BD572" s="340"/>
      <c r="BE572" s="340"/>
      <c r="BF572" s="340"/>
      <c r="BG572" s="340"/>
      <c r="BH572" s="340"/>
      <c r="BI572" s="340"/>
      <c r="BJ572" s="340"/>
      <c r="BK572" s="340"/>
      <c r="BL572" s="340"/>
      <c r="BM572" s="340"/>
      <c r="BN572" s="340"/>
      <c r="BO572" s="340"/>
      <c r="BP572" s="340"/>
      <c r="BQ572" s="340"/>
      <c r="BR572" s="340"/>
      <c r="BS572" s="340"/>
      <c r="BT572" s="340"/>
      <c r="BU572" s="340"/>
      <c r="BV572" s="340"/>
      <c r="BW572" s="340"/>
      <c r="BX572" s="340"/>
      <c r="BY572" s="340"/>
      <c r="BZ572" s="340"/>
      <c r="CA572" s="340"/>
    </row>
    <row r="573" spans="1:79" ht="15.75" customHeight="1">
      <c r="A573" s="340"/>
      <c r="B573" s="340"/>
      <c r="C573" s="340"/>
      <c r="D573" s="340"/>
      <c r="E573" s="340"/>
      <c r="F573" s="340"/>
      <c r="G573" s="340"/>
      <c r="H573" s="340"/>
      <c r="I573" s="340"/>
      <c r="J573" s="340"/>
      <c r="K573" s="340"/>
      <c r="L573" s="340"/>
      <c r="M573" s="340"/>
      <c r="N573" s="340"/>
      <c r="O573" s="340"/>
      <c r="P573" s="340"/>
      <c r="Q573" s="340"/>
      <c r="R573" s="340"/>
      <c r="S573" s="340"/>
      <c r="T573" s="340"/>
      <c r="U573" s="340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0"/>
      <c r="AI573" s="340"/>
      <c r="AJ573" s="340"/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0"/>
      <c r="AX573" s="340"/>
      <c r="AY573" s="340"/>
      <c r="AZ573" s="340"/>
      <c r="BA573" s="340"/>
      <c r="BB573" s="340"/>
      <c r="BC573" s="340"/>
      <c r="BD573" s="340"/>
      <c r="BE573" s="340"/>
      <c r="BF573" s="340"/>
      <c r="BG573" s="340"/>
      <c r="BH573" s="340"/>
      <c r="BI573" s="340"/>
      <c r="BJ573" s="340"/>
      <c r="BK573" s="340"/>
      <c r="BL573" s="340"/>
      <c r="BM573" s="340"/>
      <c r="BN573" s="340"/>
      <c r="BO573" s="340"/>
      <c r="BP573" s="340"/>
      <c r="BQ573" s="340"/>
      <c r="BR573" s="340"/>
      <c r="BS573" s="340"/>
      <c r="BT573" s="340"/>
      <c r="BU573" s="340"/>
      <c r="BV573" s="340"/>
      <c r="BW573" s="340"/>
      <c r="BX573" s="340"/>
      <c r="BY573" s="340"/>
      <c r="BZ573" s="340"/>
      <c r="CA573" s="340"/>
    </row>
    <row r="574" spans="1:79" ht="15.75" customHeight="1">
      <c r="A574" s="340"/>
      <c r="B574" s="340"/>
      <c r="C574" s="340"/>
      <c r="D574" s="340"/>
      <c r="E574" s="340"/>
      <c r="F574" s="340"/>
      <c r="G574" s="340"/>
      <c r="H574" s="340"/>
      <c r="I574" s="340"/>
      <c r="J574" s="340"/>
      <c r="K574" s="340"/>
      <c r="L574" s="340"/>
      <c r="M574" s="340"/>
      <c r="N574" s="340"/>
      <c r="O574" s="340"/>
      <c r="P574" s="340"/>
      <c r="Q574" s="340"/>
      <c r="R574" s="340"/>
      <c r="S574" s="340"/>
      <c r="T574" s="340"/>
      <c r="U574" s="340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0"/>
      <c r="AI574" s="340"/>
      <c r="AJ574" s="340"/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0"/>
      <c r="AX574" s="340"/>
      <c r="AY574" s="340"/>
      <c r="AZ574" s="340"/>
      <c r="BA574" s="340"/>
      <c r="BB574" s="340"/>
      <c r="BC574" s="340"/>
      <c r="BD574" s="340"/>
      <c r="BE574" s="340"/>
      <c r="BF574" s="340"/>
      <c r="BG574" s="340"/>
      <c r="BH574" s="340"/>
      <c r="BI574" s="340"/>
      <c r="BJ574" s="340"/>
      <c r="BK574" s="340"/>
      <c r="BL574" s="340"/>
      <c r="BM574" s="340"/>
      <c r="BN574" s="340"/>
      <c r="BO574" s="340"/>
      <c r="BP574" s="340"/>
      <c r="BQ574" s="340"/>
      <c r="BR574" s="340"/>
      <c r="BS574" s="340"/>
      <c r="BT574" s="340"/>
      <c r="BU574" s="340"/>
      <c r="BV574" s="340"/>
      <c r="BW574" s="340"/>
      <c r="BX574" s="340"/>
      <c r="BY574" s="340"/>
      <c r="BZ574" s="340"/>
      <c r="CA574" s="340"/>
    </row>
    <row r="575" spans="1:79" ht="15.75" customHeight="1">
      <c r="A575" s="340"/>
      <c r="B575" s="340"/>
      <c r="C575" s="340"/>
      <c r="D575" s="340"/>
      <c r="E575" s="340"/>
      <c r="F575" s="340"/>
      <c r="G575" s="340"/>
      <c r="H575" s="340"/>
      <c r="I575" s="340"/>
      <c r="J575" s="340"/>
      <c r="K575" s="340"/>
      <c r="L575" s="340"/>
      <c r="M575" s="340"/>
      <c r="N575" s="340"/>
      <c r="O575" s="340"/>
      <c r="P575" s="340"/>
      <c r="Q575" s="340"/>
      <c r="R575" s="340"/>
      <c r="S575" s="340"/>
      <c r="T575" s="340"/>
      <c r="U575" s="340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0"/>
      <c r="AI575" s="340"/>
      <c r="AJ575" s="340"/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0"/>
      <c r="AX575" s="340"/>
      <c r="AY575" s="340"/>
      <c r="AZ575" s="340"/>
      <c r="BA575" s="340"/>
      <c r="BB575" s="340"/>
      <c r="BC575" s="340"/>
      <c r="BD575" s="340"/>
      <c r="BE575" s="340"/>
      <c r="BF575" s="340"/>
      <c r="BG575" s="340"/>
      <c r="BH575" s="340"/>
      <c r="BI575" s="340"/>
      <c r="BJ575" s="340"/>
      <c r="BK575" s="340"/>
      <c r="BL575" s="340"/>
      <c r="BM575" s="340"/>
      <c r="BN575" s="340"/>
      <c r="BO575" s="340"/>
      <c r="BP575" s="340"/>
      <c r="BQ575" s="340"/>
      <c r="BR575" s="340"/>
      <c r="BS575" s="340"/>
      <c r="BT575" s="340"/>
      <c r="BU575" s="340"/>
      <c r="BV575" s="340"/>
      <c r="BW575" s="340"/>
      <c r="BX575" s="340"/>
      <c r="BY575" s="340"/>
      <c r="BZ575" s="340"/>
      <c r="CA575" s="340"/>
    </row>
    <row r="576" spans="1:79" ht="15.75" customHeight="1">
      <c r="A576" s="340"/>
      <c r="B576" s="340"/>
      <c r="C576" s="340"/>
      <c r="D576" s="340"/>
      <c r="E576" s="340"/>
      <c r="F576" s="340"/>
      <c r="G576" s="340"/>
      <c r="H576" s="340"/>
      <c r="I576" s="340"/>
      <c r="J576" s="340"/>
      <c r="K576" s="340"/>
      <c r="L576" s="340"/>
      <c r="M576" s="340"/>
      <c r="N576" s="340"/>
      <c r="O576" s="340"/>
      <c r="P576" s="340"/>
      <c r="Q576" s="340"/>
      <c r="R576" s="340"/>
      <c r="S576" s="340"/>
      <c r="T576" s="340"/>
      <c r="U576" s="340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0"/>
      <c r="AI576" s="340"/>
      <c r="AJ576" s="340"/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0"/>
      <c r="AX576" s="340"/>
      <c r="AY576" s="340"/>
      <c r="AZ576" s="340"/>
      <c r="BA576" s="340"/>
      <c r="BB576" s="340"/>
      <c r="BC576" s="340"/>
      <c r="BD576" s="340"/>
      <c r="BE576" s="340"/>
      <c r="BF576" s="340"/>
      <c r="BG576" s="340"/>
      <c r="BH576" s="340"/>
      <c r="BI576" s="340"/>
      <c r="BJ576" s="340"/>
      <c r="BK576" s="340"/>
      <c r="BL576" s="340"/>
      <c r="BM576" s="340"/>
      <c r="BN576" s="340"/>
      <c r="BO576" s="340"/>
      <c r="BP576" s="340"/>
      <c r="BQ576" s="340"/>
      <c r="BR576" s="340"/>
      <c r="BS576" s="340"/>
      <c r="BT576" s="340"/>
      <c r="BU576" s="340"/>
      <c r="BV576" s="340"/>
      <c r="BW576" s="340"/>
      <c r="BX576" s="340"/>
      <c r="BY576" s="340"/>
      <c r="BZ576" s="340"/>
      <c r="CA576" s="340"/>
    </row>
    <row r="577" spans="1:79" ht="15.75" customHeight="1">
      <c r="A577" s="340"/>
      <c r="B577" s="340"/>
      <c r="C577" s="340"/>
      <c r="D577" s="340"/>
      <c r="E577" s="340"/>
      <c r="F577" s="340"/>
      <c r="G577" s="340"/>
      <c r="H577" s="340"/>
      <c r="I577" s="340"/>
      <c r="J577" s="340"/>
      <c r="K577" s="340"/>
      <c r="L577" s="340"/>
      <c r="M577" s="340"/>
      <c r="N577" s="340"/>
      <c r="O577" s="340"/>
      <c r="P577" s="340"/>
      <c r="Q577" s="340"/>
      <c r="R577" s="340"/>
      <c r="S577" s="340"/>
      <c r="T577" s="340"/>
      <c r="U577" s="340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0"/>
      <c r="AI577" s="340"/>
      <c r="AJ577" s="340"/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0"/>
      <c r="AX577" s="340"/>
      <c r="AY577" s="340"/>
      <c r="AZ577" s="340"/>
      <c r="BA577" s="340"/>
      <c r="BB577" s="340"/>
      <c r="BC577" s="340"/>
      <c r="BD577" s="340"/>
      <c r="BE577" s="340"/>
      <c r="BF577" s="340"/>
      <c r="BG577" s="340"/>
      <c r="BH577" s="340"/>
      <c r="BI577" s="340"/>
      <c r="BJ577" s="340"/>
      <c r="BK577" s="340"/>
      <c r="BL577" s="340"/>
      <c r="BM577" s="340"/>
      <c r="BN577" s="340"/>
      <c r="BO577" s="340"/>
      <c r="BP577" s="340"/>
      <c r="BQ577" s="340"/>
      <c r="BR577" s="340"/>
      <c r="BS577" s="340"/>
      <c r="BT577" s="340"/>
      <c r="BU577" s="340"/>
      <c r="BV577" s="340"/>
      <c r="BW577" s="340"/>
      <c r="BX577" s="340"/>
      <c r="BY577" s="340"/>
      <c r="BZ577" s="340"/>
      <c r="CA577" s="340"/>
    </row>
    <row r="578" spans="1:79" ht="15.75" customHeight="1">
      <c r="A578" s="340"/>
      <c r="B578" s="340"/>
      <c r="C578" s="340"/>
      <c r="D578" s="340"/>
      <c r="E578" s="340"/>
      <c r="F578" s="340"/>
      <c r="G578" s="340"/>
      <c r="H578" s="340"/>
      <c r="I578" s="340"/>
      <c r="J578" s="340"/>
      <c r="K578" s="340"/>
      <c r="L578" s="340"/>
      <c r="M578" s="340"/>
      <c r="N578" s="340"/>
      <c r="O578" s="340"/>
      <c r="P578" s="340"/>
      <c r="Q578" s="340"/>
      <c r="R578" s="340"/>
      <c r="S578" s="340"/>
      <c r="T578" s="340"/>
      <c r="U578" s="340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0"/>
      <c r="AI578" s="340"/>
      <c r="AJ578" s="340"/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0"/>
      <c r="AX578" s="340"/>
      <c r="AY578" s="340"/>
      <c r="AZ578" s="340"/>
      <c r="BA578" s="340"/>
      <c r="BB578" s="340"/>
      <c r="BC578" s="340"/>
      <c r="BD578" s="340"/>
      <c r="BE578" s="340"/>
      <c r="BF578" s="340"/>
      <c r="BG578" s="340"/>
      <c r="BH578" s="340"/>
      <c r="BI578" s="340"/>
      <c r="BJ578" s="340"/>
      <c r="BK578" s="340"/>
      <c r="BL578" s="340"/>
      <c r="BM578" s="340"/>
      <c r="BN578" s="340"/>
      <c r="BO578" s="340"/>
      <c r="BP578" s="340"/>
      <c r="BQ578" s="340"/>
      <c r="BR578" s="340"/>
      <c r="BS578" s="340"/>
      <c r="BT578" s="340"/>
      <c r="BU578" s="340"/>
      <c r="BV578" s="340"/>
      <c r="BW578" s="340"/>
      <c r="BX578" s="340"/>
      <c r="BY578" s="340"/>
      <c r="BZ578" s="340"/>
      <c r="CA578" s="340"/>
    </row>
    <row r="579" spans="1:79" ht="15.75" customHeight="1">
      <c r="A579" s="340"/>
      <c r="B579" s="340"/>
      <c r="C579" s="340"/>
      <c r="D579" s="340"/>
      <c r="E579" s="340"/>
      <c r="F579" s="340"/>
      <c r="G579" s="340"/>
      <c r="H579" s="340"/>
      <c r="I579" s="340"/>
      <c r="J579" s="340"/>
      <c r="K579" s="340"/>
      <c r="L579" s="340"/>
      <c r="M579" s="340"/>
      <c r="N579" s="340"/>
      <c r="O579" s="340"/>
      <c r="P579" s="340"/>
      <c r="Q579" s="340"/>
      <c r="R579" s="340"/>
      <c r="S579" s="340"/>
      <c r="T579" s="340"/>
      <c r="U579" s="340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0"/>
      <c r="AI579" s="340"/>
      <c r="AJ579" s="340"/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0"/>
      <c r="AX579" s="340"/>
      <c r="AY579" s="340"/>
      <c r="AZ579" s="340"/>
      <c r="BA579" s="340"/>
      <c r="BB579" s="340"/>
      <c r="BC579" s="340"/>
      <c r="BD579" s="340"/>
      <c r="BE579" s="340"/>
      <c r="BF579" s="340"/>
      <c r="BG579" s="340"/>
      <c r="BH579" s="340"/>
      <c r="BI579" s="340"/>
      <c r="BJ579" s="340"/>
      <c r="BK579" s="340"/>
      <c r="BL579" s="340"/>
      <c r="BM579" s="340"/>
      <c r="BN579" s="340"/>
      <c r="BO579" s="340"/>
      <c r="BP579" s="340"/>
      <c r="BQ579" s="340"/>
      <c r="BR579" s="340"/>
      <c r="BS579" s="340"/>
      <c r="BT579" s="340"/>
      <c r="BU579" s="340"/>
      <c r="BV579" s="340"/>
      <c r="BW579" s="340"/>
      <c r="BX579" s="340"/>
      <c r="BY579" s="340"/>
      <c r="BZ579" s="340"/>
      <c r="CA579" s="340"/>
    </row>
    <row r="580" spans="1:79" ht="15.75" customHeight="1">
      <c r="A580" s="340"/>
      <c r="B580" s="340"/>
      <c r="C580" s="340"/>
      <c r="D580" s="340"/>
      <c r="E580" s="340"/>
      <c r="F580" s="340"/>
      <c r="G580" s="340"/>
      <c r="H580" s="340"/>
      <c r="I580" s="340"/>
      <c r="J580" s="340"/>
      <c r="K580" s="340"/>
      <c r="L580" s="340"/>
      <c r="M580" s="340"/>
      <c r="N580" s="340"/>
      <c r="O580" s="340"/>
      <c r="P580" s="340"/>
      <c r="Q580" s="340"/>
      <c r="R580" s="340"/>
      <c r="S580" s="340"/>
      <c r="T580" s="340"/>
      <c r="U580" s="340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0"/>
      <c r="AI580" s="340"/>
      <c r="AJ580" s="340"/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0"/>
      <c r="AX580" s="340"/>
      <c r="AY580" s="340"/>
      <c r="AZ580" s="340"/>
      <c r="BA580" s="340"/>
      <c r="BB580" s="340"/>
      <c r="BC580" s="340"/>
      <c r="BD580" s="340"/>
      <c r="BE580" s="340"/>
      <c r="BF580" s="340"/>
      <c r="BG580" s="340"/>
      <c r="BH580" s="340"/>
      <c r="BI580" s="340"/>
      <c r="BJ580" s="340"/>
      <c r="BK580" s="340"/>
      <c r="BL580" s="340"/>
      <c r="BM580" s="340"/>
      <c r="BN580" s="340"/>
      <c r="BO580" s="340"/>
      <c r="BP580" s="340"/>
      <c r="BQ580" s="340"/>
      <c r="BR580" s="340"/>
      <c r="BS580" s="340"/>
      <c r="BT580" s="340"/>
      <c r="BU580" s="340"/>
      <c r="BV580" s="340"/>
      <c r="BW580" s="340"/>
      <c r="BX580" s="340"/>
      <c r="BY580" s="340"/>
      <c r="BZ580" s="340"/>
      <c r="CA580" s="340"/>
    </row>
    <row r="581" spans="1:79" ht="15.75" customHeight="1">
      <c r="A581" s="340"/>
      <c r="B581" s="340"/>
      <c r="C581" s="340"/>
      <c r="D581" s="340"/>
      <c r="E581" s="340"/>
      <c r="F581" s="340"/>
      <c r="G581" s="340"/>
      <c r="H581" s="340"/>
      <c r="I581" s="340"/>
      <c r="J581" s="340"/>
      <c r="K581" s="340"/>
      <c r="L581" s="340"/>
      <c r="M581" s="340"/>
      <c r="N581" s="340"/>
      <c r="O581" s="340"/>
      <c r="P581" s="340"/>
      <c r="Q581" s="340"/>
      <c r="R581" s="340"/>
      <c r="S581" s="340"/>
      <c r="T581" s="340"/>
      <c r="U581" s="340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0"/>
      <c r="AI581" s="340"/>
      <c r="AJ581" s="340"/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0"/>
      <c r="AX581" s="340"/>
      <c r="AY581" s="340"/>
      <c r="AZ581" s="340"/>
      <c r="BA581" s="340"/>
      <c r="BB581" s="340"/>
      <c r="BC581" s="340"/>
      <c r="BD581" s="340"/>
      <c r="BE581" s="340"/>
      <c r="BF581" s="340"/>
      <c r="BG581" s="340"/>
      <c r="BH581" s="340"/>
      <c r="BI581" s="340"/>
      <c r="BJ581" s="340"/>
      <c r="BK581" s="340"/>
      <c r="BL581" s="340"/>
      <c r="BM581" s="340"/>
      <c r="BN581" s="340"/>
      <c r="BO581" s="340"/>
      <c r="BP581" s="340"/>
      <c r="BQ581" s="340"/>
      <c r="BR581" s="340"/>
      <c r="BS581" s="340"/>
      <c r="BT581" s="340"/>
      <c r="BU581" s="340"/>
      <c r="BV581" s="340"/>
      <c r="BW581" s="340"/>
      <c r="BX581" s="340"/>
      <c r="BY581" s="340"/>
      <c r="BZ581" s="340"/>
      <c r="CA581" s="340"/>
    </row>
    <row r="582" spans="1:79" ht="15.75" customHeight="1">
      <c r="A582" s="340"/>
      <c r="B582" s="340"/>
      <c r="C582" s="340"/>
      <c r="D582" s="340"/>
      <c r="E582" s="340"/>
      <c r="F582" s="340"/>
      <c r="G582" s="340"/>
      <c r="H582" s="340"/>
      <c r="I582" s="340"/>
      <c r="J582" s="340"/>
      <c r="K582" s="340"/>
      <c r="L582" s="340"/>
      <c r="M582" s="340"/>
      <c r="N582" s="340"/>
      <c r="O582" s="340"/>
      <c r="P582" s="340"/>
      <c r="Q582" s="340"/>
      <c r="R582" s="340"/>
      <c r="S582" s="340"/>
      <c r="T582" s="340"/>
      <c r="U582" s="340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0"/>
      <c r="AI582" s="340"/>
      <c r="AJ582" s="340"/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0"/>
      <c r="AX582" s="340"/>
      <c r="AY582" s="340"/>
      <c r="AZ582" s="340"/>
      <c r="BA582" s="340"/>
      <c r="BB582" s="340"/>
      <c r="BC582" s="340"/>
      <c r="BD582" s="340"/>
      <c r="BE582" s="340"/>
      <c r="BF582" s="340"/>
      <c r="BG582" s="340"/>
      <c r="BH582" s="340"/>
      <c r="BI582" s="340"/>
      <c r="BJ582" s="340"/>
      <c r="BK582" s="340"/>
      <c r="BL582" s="340"/>
      <c r="BM582" s="340"/>
      <c r="BN582" s="340"/>
      <c r="BO582" s="340"/>
      <c r="BP582" s="340"/>
      <c r="BQ582" s="340"/>
      <c r="BR582" s="340"/>
      <c r="BS582" s="340"/>
      <c r="BT582" s="340"/>
      <c r="BU582" s="340"/>
      <c r="BV582" s="340"/>
      <c r="BW582" s="340"/>
      <c r="BX582" s="340"/>
      <c r="BY582" s="340"/>
      <c r="BZ582" s="340"/>
      <c r="CA582" s="340"/>
    </row>
    <row r="583" spans="1:79" ht="15.75" customHeight="1">
      <c r="A583" s="340"/>
      <c r="B583" s="340"/>
      <c r="C583" s="340"/>
      <c r="D583" s="340"/>
      <c r="E583" s="340"/>
      <c r="F583" s="340"/>
      <c r="G583" s="340"/>
      <c r="H583" s="340"/>
      <c r="I583" s="340"/>
      <c r="J583" s="340"/>
      <c r="K583" s="340"/>
      <c r="L583" s="340"/>
      <c r="M583" s="340"/>
      <c r="N583" s="340"/>
      <c r="O583" s="340"/>
      <c r="P583" s="340"/>
      <c r="Q583" s="340"/>
      <c r="R583" s="340"/>
      <c r="S583" s="340"/>
      <c r="T583" s="340"/>
      <c r="U583" s="340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0"/>
      <c r="AI583" s="340"/>
      <c r="AJ583" s="340"/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0"/>
      <c r="AX583" s="340"/>
      <c r="AY583" s="340"/>
      <c r="AZ583" s="340"/>
      <c r="BA583" s="340"/>
      <c r="BB583" s="340"/>
      <c r="BC583" s="340"/>
      <c r="BD583" s="340"/>
      <c r="BE583" s="340"/>
      <c r="BF583" s="340"/>
      <c r="BG583" s="340"/>
      <c r="BH583" s="340"/>
      <c r="BI583" s="340"/>
      <c r="BJ583" s="340"/>
      <c r="BK583" s="340"/>
      <c r="BL583" s="340"/>
      <c r="BM583" s="340"/>
      <c r="BN583" s="340"/>
      <c r="BO583" s="340"/>
      <c r="BP583" s="340"/>
      <c r="BQ583" s="340"/>
      <c r="BR583" s="340"/>
      <c r="BS583" s="340"/>
      <c r="BT583" s="340"/>
      <c r="BU583" s="340"/>
      <c r="BV583" s="340"/>
      <c r="BW583" s="340"/>
      <c r="BX583" s="340"/>
      <c r="BY583" s="340"/>
      <c r="BZ583" s="340"/>
      <c r="CA583" s="340"/>
    </row>
    <row r="584" spans="1:79" ht="15.75" customHeight="1">
      <c r="A584" s="340"/>
      <c r="B584" s="340"/>
      <c r="C584" s="340"/>
      <c r="D584" s="340"/>
      <c r="E584" s="340"/>
      <c r="F584" s="340"/>
      <c r="G584" s="340"/>
      <c r="H584" s="340"/>
      <c r="I584" s="340"/>
      <c r="J584" s="340"/>
      <c r="K584" s="340"/>
      <c r="L584" s="340"/>
      <c r="M584" s="340"/>
      <c r="N584" s="340"/>
      <c r="O584" s="340"/>
      <c r="P584" s="340"/>
      <c r="Q584" s="340"/>
      <c r="R584" s="340"/>
      <c r="S584" s="340"/>
      <c r="T584" s="340"/>
      <c r="U584" s="340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0"/>
      <c r="AI584" s="340"/>
      <c r="AJ584" s="340"/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0"/>
      <c r="AX584" s="340"/>
      <c r="AY584" s="340"/>
      <c r="AZ584" s="340"/>
      <c r="BA584" s="340"/>
      <c r="BB584" s="340"/>
      <c r="BC584" s="340"/>
      <c r="BD584" s="340"/>
      <c r="BE584" s="340"/>
      <c r="BF584" s="340"/>
      <c r="BG584" s="340"/>
      <c r="BH584" s="340"/>
      <c r="BI584" s="340"/>
      <c r="BJ584" s="340"/>
      <c r="BK584" s="340"/>
      <c r="BL584" s="340"/>
      <c r="BM584" s="340"/>
      <c r="BN584" s="340"/>
      <c r="BO584" s="340"/>
      <c r="BP584" s="340"/>
      <c r="BQ584" s="340"/>
      <c r="BR584" s="340"/>
      <c r="BS584" s="340"/>
      <c r="BT584" s="340"/>
      <c r="BU584" s="340"/>
      <c r="BV584" s="340"/>
      <c r="BW584" s="340"/>
      <c r="BX584" s="340"/>
      <c r="BY584" s="340"/>
      <c r="BZ584" s="340"/>
      <c r="CA584" s="340"/>
    </row>
    <row r="585" spans="1:79" ht="15.75" customHeight="1">
      <c r="A585" s="340"/>
      <c r="B585" s="340"/>
      <c r="C585" s="340"/>
      <c r="D585" s="340"/>
      <c r="E585" s="340"/>
      <c r="F585" s="340"/>
      <c r="G585" s="340"/>
      <c r="H585" s="340"/>
      <c r="I585" s="340"/>
      <c r="J585" s="340"/>
      <c r="K585" s="340"/>
      <c r="L585" s="340"/>
      <c r="M585" s="340"/>
      <c r="N585" s="340"/>
      <c r="O585" s="340"/>
      <c r="P585" s="340"/>
      <c r="Q585" s="340"/>
      <c r="R585" s="340"/>
      <c r="S585" s="340"/>
      <c r="T585" s="340"/>
      <c r="U585" s="340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0"/>
      <c r="AI585" s="340"/>
      <c r="AJ585" s="340"/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0"/>
      <c r="AX585" s="340"/>
      <c r="AY585" s="340"/>
      <c r="AZ585" s="340"/>
      <c r="BA585" s="340"/>
      <c r="BB585" s="340"/>
      <c r="BC585" s="340"/>
      <c r="BD585" s="340"/>
      <c r="BE585" s="340"/>
      <c r="BF585" s="340"/>
      <c r="BG585" s="340"/>
      <c r="BH585" s="340"/>
      <c r="BI585" s="340"/>
      <c r="BJ585" s="340"/>
      <c r="BK585" s="340"/>
      <c r="BL585" s="340"/>
      <c r="BM585" s="340"/>
      <c r="BN585" s="340"/>
      <c r="BO585" s="340"/>
      <c r="BP585" s="340"/>
      <c r="BQ585" s="340"/>
      <c r="BR585" s="340"/>
      <c r="BS585" s="340"/>
      <c r="BT585" s="340"/>
      <c r="BU585" s="340"/>
      <c r="BV585" s="340"/>
      <c r="BW585" s="340"/>
      <c r="BX585" s="340"/>
      <c r="BY585" s="340"/>
      <c r="BZ585" s="340"/>
      <c r="CA585" s="340"/>
    </row>
    <row r="586" spans="1:79" ht="15.75" customHeight="1">
      <c r="A586" s="340"/>
      <c r="B586" s="340"/>
      <c r="C586" s="340"/>
      <c r="D586" s="340"/>
      <c r="E586" s="340"/>
      <c r="F586" s="340"/>
      <c r="G586" s="340"/>
      <c r="H586" s="340"/>
      <c r="I586" s="340"/>
      <c r="J586" s="340"/>
      <c r="K586" s="340"/>
      <c r="L586" s="340"/>
      <c r="M586" s="340"/>
      <c r="N586" s="340"/>
      <c r="O586" s="340"/>
      <c r="P586" s="340"/>
      <c r="Q586" s="340"/>
      <c r="R586" s="340"/>
      <c r="S586" s="340"/>
      <c r="T586" s="340"/>
      <c r="U586" s="340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0"/>
      <c r="AI586" s="340"/>
      <c r="AJ586" s="340"/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0"/>
      <c r="AX586" s="340"/>
      <c r="AY586" s="340"/>
      <c r="AZ586" s="340"/>
      <c r="BA586" s="340"/>
      <c r="BB586" s="340"/>
      <c r="BC586" s="340"/>
      <c r="BD586" s="340"/>
      <c r="BE586" s="340"/>
      <c r="BF586" s="340"/>
      <c r="BG586" s="340"/>
      <c r="BH586" s="340"/>
      <c r="BI586" s="340"/>
      <c r="BJ586" s="340"/>
      <c r="BK586" s="340"/>
      <c r="BL586" s="340"/>
      <c r="BM586" s="340"/>
      <c r="BN586" s="340"/>
      <c r="BO586" s="340"/>
      <c r="BP586" s="340"/>
      <c r="BQ586" s="340"/>
      <c r="BR586" s="340"/>
      <c r="BS586" s="340"/>
      <c r="BT586" s="340"/>
      <c r="BU586" s="340"/>
      <c r="BV586" s="340"/>
      <c r="BW586" s="340"/>
      <c r="BX586" s="340"/>
      <c r="BY586" s="340"/>
      <c r="BZ586" s="340"/>
      <c r="CA586" s="340"/>
    </row>
    <row r="587" spans="1:79" ht="15.75" customHeight="1">
      <c r="A587" s="340"/>
      <c r="B587" s="340"/>
      <c r="C587" s="340"/>
      <c r="D587" s="340"/>
      <c r="E587" s="340"/>
      <c r="F587" s="340"/>
      <c r="G587" s="340"/>
      <c r="H587" s="340"/>
      <c r="I587" s="340"/>
      <c r="J587" s="340"/>
      <c r="K587" s="340"/>
      <c r="L587" s="340"/>
      <c r="M587" s="340"/>
      <c r="N587" s="340"/>
      <c r="O587" s="340"/>
      <c r="P587" s="340"/>
      <c r="Q587" s="340"/>
      <c r="R587" s="340"/>
      <c r="S587" s="340"/>
      <c r="T587" s="340"/>
      <c r="U587" s="340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0"/>
      <c r="AI587" s="340"/>
      <c r="AJ587" s="340"/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0"/>
      <c r="AX587" s="340"/>
      <c r="AY587" s="340"/>
      <c r="AZ587" s="340"/>
      <c r="BA587" s="340"/>
      <c r="BB587" s="340"/>
      <c r="BC587" s="340"/>
      <c r="BD587" s="340"/>
      <c r="BE587" s="340"/>
      <c r="BF587" s="340"/>
      <c r="BG587" s="340"/>
      <c r="BH587" s="340"/>
      <c r="BI587" s="340"/>
      <c r="BJ587" s="340"/>
      <c r="BK587" s="340"/>
      <c r="BL587" s="340"/>
      <c r="BM587" s="340"/>
      <c r="BN587" s="340"/>
      <c r="BO587" s="340"/>
      <c r="BP587" s="340"/>
      <c r="BQ587" s="340"/>
      <c r="BR587" s="340"/>
      <c r="BS587" s="340"/>
      <c r="BT587" s="340"/>
      <c r="BU587" s="340"/>
      <c r="BV587" s="340"/>
      <c r="BW587" s="340"/>
      <c r="BX587" s="340"/>
      <c r="BY587" s="340"/>
      <c r="BZ587" s="340"/>
      <c r="CA587" s="340"/>
    </row>
    <row r="588" spans="1:79" ht="15.75" customHeight="1">
      <c r="A588" s="340"/>
      <c r="B588" s="340"/>
      <c r="C588" s="340"/>
      <c r="D588" s="340"/>
      <c r="E588" s="340"/>
      <c r="F588" s="340"/>
      <c r="G588" s="340"/>
      <c r="H588" s="340"/>
      <c r="I588" s="340"/>
      <c r="J588" s="340"/>
      <c r="K588" s="340"/>
      <c r="L588" s="340"/>
      <c r="M588" s="340"/>
      <c r="N588" s="340"/>
      <c r="O588" s="340"/>
      <c r="P588" s="340"/>
      <c r="Q588" s="340"/>
      <c r="R588" s="340"/>
      <c r="S588" s="340"/>
      <c r="T588" s="340"/>
      <c r="U588" s="340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0"/>
      <c r="AI588" s="340"/>
      <c r="AJ588" s="340"/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0"/>
      <c r="AX588" s="340"/>
      <c r="AY588" s="340"/>
      <c r="AZ588" s="340"/>
      <c r="BA588" s="340"/>
      <c r="BB588" s="340"/>
      <c r="BC588" s="340"/>
      <c r="BD588" s="340"/>
      <c r="BE588" s="340"/>
      <c r="BF588" s="340"/>
      <c r="BG588" s="340"/>
      <c r="BH588" s="340"/>
      <c r="BI588" s="340"/>
      <c r="BJ588" s="340"/>
      <c r="BK588" s="340"/>
      <c r="BL588" s="340"/>
      <c r="BM588" s="340"/>
      <c r="BN588" s="340"/>
      <c r="BO588" s="340"/>
      <c r="BP588" s="340"/>
      <c r="BQ588" s="340"/>
      <c r="BR588" s="340"/>
      <c r="BS588" s="340"/>
      <c r="BT588" s="340"/>
      <c r="BU588" s="340"/>
      <c r="BV588" s="340"/>
      <c r="BW588" s="340"/>
      <c r="BX588" s="340"/>
      <c r="BY588" s="340"/>
      <c r="BZ588" s="340"/>
      <c r="CA588" s="340"/>
    </row>
    <row r="589" spans="1:79" ht="15.75" customHeight="1">
      <c r="A589" s="340"/>
      <c r="B589" s="340"/>
      <c r="C589" s="340"/>
      <c r="D589" s="340"/>
      <c r="E589" s="340"/>
      <c r="F589" s="340"/>
      <c r="G589" s="340"/>
      <c r="H589" s="340"/>
      <c r="I589" s="340"/>
      <c r="J589" s="340"/>
      <c r="K589" s="340"/>
      <c r="L589" s="340"/>
      <c r="M589" s="340"/>
      <c r="N589" s="340"/>
      <c r="O589" s="340"/>
      <c r="P589" s="340"/>
      <c r="Q589" s="340"/>
      <c r="R589" s="340"/>
      <c r="S589" s="340"/>
      <c r="T589" s="340"/>
      <c r="U589" s="340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0"/>
      <c r="AI589" s="340"/>
      <c r="AJ589" s="340"/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0"/>
      <c r="AX589" s="340"/>
      <c r="AY589" s="340"/>
      <c r="AZ589" s="340"/>
      <c r="BA589" s="340"/>
      <c r="BB589" s="340"/>
      <c r="BC589" s="340"/>
      <c r="BD589" s="340"/>
      <c r="BE589" s="340"/>
      <c r="BF589" s="340"/>
      <c r="BG589" s="340"/>
      <c r="BH589" s="340"/>
      <c r="BI589" s="340"/>
      <c r="BJ589" s="340"/>
      <c r="BK589" s="340"/>
      <c r="BL589" s="340"/>
      <c r="BM589" s="340"/>
      <c r="BN589" s="340"/>
      <c r="BO589" s="340"/>
      <c r="BP589" s="340"/>
      <c r="BQ589" s="340"/>
      <c r="BR589" s="340"/>
      <c r="BS589" s="340"/>
      <c r="BT589" s="340"/>
      <c r="BU589" s="340"/>
      <c r="BV589" s="340"/>
      <c r="BW589" s="340"/>
      <c r="BX589" s="340"/>
      <c r="BY589" s="340"/>
      <c r="BZ589" s="340"/>
      <c r="CA589" s="340"/>
    </row>
    <row r="590" spans="1:79" ht="15.75" customHeight="1">
      <c r="A590" s="340"/>
      <c r="B590" s="340"/>
      <c r="C590" s="340"/>
      <c r="D590" s="340"/>
      <c r="E590" s="340"/>
      <c r="F590" s="340"/>
      <c r="G590" s="340"/>
      <c r="H590" s="340"/>
      <c r="I590" s="340"/>
      <c r="J590" s="340"/>
      <c r="K590" s="340"/>
      <c r="L590" s="340"/>
      <c r="M590" s="340"/>
      <c r="N590" s="340"/>
      <c r="O590" s="340"/>
      <c r="P590" s="340"/>
      <c r="Q590" s="340"/>
      <c r="R590" s="340"/>
      <c r="S590" s="340"/>
      <c r="T590" s="340"/>
      <c r="U590" s="340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0"/>
      <c r="AI590" s="340"/>
      <c r="AJ590" s="340"/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0"/>
      <c r="AX590" s="340"/>
      <c r="AY590" s="340"/>
      <c r="AZ590" s="340"/>
      <c r="BA590" s="340"/>
      <c r="BB590" s="340"/>
      <c r="BC590" s="340"/>
      <c r="BD590" s="340"/>
      <c r="BE590" s="340"/>
      <c r="BF590" s="340"/>
      <c r="BG590" s="340"/>
      <c r="BH590" s="340"/>
      <c r="BI590" s="340"/>
      <c r="BJ590" s="340"/>
      <c r="BK590" s="340"/>
      <c r="BL590" s="340"/>
      <c r="BM590" s="340"/>
      <c r="BN590" s="340"/>
      <c r="BO590" s="340"/>
      <c r="BP590" s="340"/>
      <c r="BQ590" s="340"/>
      <c r="BR590" s="340"/>
      <c r="BS590" s="340"/>
      <c r="BT590" s="340"/>
      <c r="BU590" s="340"/>
      <c r="BV590" s="340"/>
      <c r="BW590" s="340"/>
      <c r="BX590" s="340"/>
      <c r="BY590" s="340"/>
      <c r="BZ590" s="340"/>
      <c r="CA590" s="340"/>
    </row>
    <row r="591" spans="1:79" ht="15.75" customHeight="1">
      <c r="A591" s="340"/>
      <c r="B591" s="340"/>
      <c r="C591" s="340"/>
      <c r="D591" s="340"/>
      <c r="E591" s="340"/>
      <c r="F591" s="340"/>
      <c r="G591" s="340"/>
      <c r="H591" s="340"/>
      <c r="I591" s="340"/>
      <c r="J591" s="340"/>
      <c r="K591" s="340"/>
      <c r="L591" s="340"/>
      <c r="M591" s="340"/>
      <c r="N591" s="340"/>
      <c r="O591" s="340"/>
      <c r="P591" s="340"/>
      <c r="Q591" s="340"/>
      <c r="R591" s="340"/>
      <c r="S591" s="340"/>
      <c r="T591" s="340"/>
      <c r="U591" s="340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0"/>
      <c r="AI591" s="340"/>
      <c r="AJ591" s="340"/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0"/>
      <c r="AX591" s="340"/>
      <c r="AY591" s="340"/>
      <c r="AZ591" s="340"/>
      <c r="BA591" s="340"/>
      <c r="BB591" s="340"/>
      <c r="BC591" s="340"/>
      <c r="BD591" s="340"/>
      <c r="BE591" s="340"/>
      <c r="BF591" s="340"/>
      <c r="BG591" s="340"/>
      <c r="BH591" s="340"/>
      <c r="BI591" s="340"/>
      <c r="BJ591" s="340"/>
      <c r="BK591" s="340"/>
      <c r="BL591" s="340"/>
      <c r="BM591" s="340"/>
      <c r="BN591" s="340"/>
      <c r="BO591" s="340"/>
      <c r="BP591" s="340"/>
      <c r="BQ591" s="340"/>
      <c r="BR591" s="340"/>
      <c r="BS591" s="340"/>
      <c r="BT591" s="340"/>
      <c r="BU591" s="340"/>
      <c r="BV591" s="340"/>
      <c r="BW591" s="340"/>
      <c r="BX591" s="340"/>
      <c r="BY591" s="340"/>
      <c r="BZ591" s="340"/>
      <c r="CA591" s="340"/>
    </row>
    <row r="592" spans="1:79" ht="15.75" customHeight="1">
      <c r="A592" s="340"/>
      <c r="B592" s="340"/>
      <c r="C592" s="340"/>
      <c r="D592" s="340"/>
      <c r="E592" s="340"/>
      <c r="F592" s="340"/>
      <c r="G592" s="340"/>
      <c r="H592" s="340"/>
      <c r="I592" s="340"/>
      <c r="J592" s="340"/>
      <c r="K592" s="340"/>
      <c r="L592" s="340"/>
      <c r="M592" s="340"/>
      <c r="N592" s="340"/>
      <c r="O592" s="340"/>
      <c r="P592" s="340"/>
      <c r="Q592" s="340"/>
      <c r="R592" s="340"/>
      <c r="S592" s="340"/>
      <c r="T592" s="340"/>
      <c r="U592" s="340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0"/>
      <c r="AI592" s="340"/>
      <c r="AJ592" s="340"/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0"/>
      <c r="AX592" s="340"/>
      <c r="AY592" s="340"/>
      <c r="AZ592" s="340"/>
      <c r="BA592" s="340"/>
      <c r="BB592" s="340"/>
      <c r="BC592" s="340"/>
      <c r="BD592" s="340"/>
      <c r="BE592" s="340"/>
      <c r="BF592" s="340"/>
      <c r="BG592" s="340"/>
      <c r="BH592" s="340"/>
      <c r="BI592" s="340"/>
      <c r="BJ592" s="340"/>
      <c r="BK592" s="340"/>
      <c r="BL592" s="340"/>
      <c r="BM592" s="340"/>
      <c r="BN592" s="340"/>
      <c r="BO592" s="340"/>
      <c r="BP592" s="340"/>
      <c r="BQ592" s="340"/>
      <c r="BR592" s="340"/>
      <c r="BS592" s="340"/>
      <c r="BT592" s="340"/>
      <c r="BU592" s="340"/>
      <c r="BV592" s="340"/>
      <c r="BW592" s="340"/>
      <c r="BX592" s="340"/>
      <c r="BY592" s="340"/>
      <c r="BZ592" s="340"/>
      <c r="CA592" s="340"/>
    </row>
    <row r="593" spans="1:79" ht="15.75" customHeight="1">
      <c r="A593" s="340"/>
      <c r="B593" s="340"/>
      <c r="C593" s="340"/>
      <c r="D593" s="340"/>
      <c r="E593" s="340"/>
      <c r="F593" s="340"/>
      <c r="G593" s="340"/>
      <c r="H593" s="340"/>
      <c r="I593" s="340"/>
      <c r="J593" s="340"/>
      <c r="K593" s="340"/>
      <c r="L593" s="340"/>
      <c r="M593" s="340"/>
      <c r="N593" s="340"/>
      <c r="O593" s="340"/>
      <c r="P593" s="340"/>
      <c r="Q593" s="340"/>
      <c r="R593" s="340"/>
      <c r="S593" s="340"/>
      <c r="T593" s="340"/>
      <c r="U593" s="340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0"/>
      <c r="AI593" s="340"/>
      <c r="AJ593" s="340"/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0"/>
      <c r="AX593" s="340"/>
      <c r="AY593" s="340"/>
      <c r="AZ593" s="340"/>
      <c r="BA593" s="340"/>
      <c r="BB593" s="340"/>
      <c r="BC593" s="340"/>
      <c r="BD593" s="340"/>
      <c r="BE593" s="340"/>
      <c r="BF593" s="340"/>
      <c r="BG593" s="340"/>
      <c r="BH593" s="340"/>
      <c r="BI593" s="340"/>
      <c r="BJ593" s="340"/>
      <c r="BK593" s="340"/>
      <c r="BL593" s="340"/>
      <c r="BM593" s="340"/>
      <c r="BN593" s="340"/>
      <c r="BO593" s="340"/>
      <c r="BP593" s="340"/>
      <c r="BQ593" s="340"/>
      <c r="BR593" s="340"/>
      <c r="BS593" s="340"/>
      <c r="BT593" s="340"/>
      <c r="BU593" s="340"/>
      <c r="BV593" s="340"/>
      <c r="BW593" s="340"/>
      <c r="BX593" s="340"/>
      <c r="BY593" s="340"/>
      <c r="BZ593" s="340"/>
      <c r="CA593" s="340"/>
    </row>
    <row r="594" spans="1:79" ht="15.75" customHeight="1">
      <c r="A594" s="340"/>
      <c r="B594" s="340"/>
      <c r="C594" s="340"/>
      <c r="D594" s="340"/>
      <c r="E594" s="340"/>
      <c r="F594" s="340"/>
      <c r="G594" s="340"/>
      <c r="H594" s="340"/>
      <c r="I594" s="340"/>
      <c r="J594" s="340"/>
      <c r="K594" s="340"/>
      <c r="L594" s="340"/>
      <c r="M594" s="340"/>
      <c r="N594" s="340"/>
      <c r="O594" s="340"/>
      <c r="P594" s="340"/>
      <c r="Q594" s="340"/>
      <c r="R594" s="340"/>
      <c r="S594" s="340"/>
      <c r="T594" s="340"/>
      <c r="U594" s="340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0"/>
      <c r="AI594" s="340"/>
      <c r="AJ594" s="340"/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0"/>
      <c r="AX594" s="340"/>
      <c r="AY594" s="340"/>
      <c r="AZ594" s="340"/>
      <c r="BA594" s="340"/>
      <c r="BB594" s="340"/>
      <c r="BC594" s="340"/>
      <c r="BD594" s="340"/>
      <c r="BE594" s="340"/>
      <c r="BF594" s="340"/>
      <c r="BG594" s="340"/>
      <c r="BH594" s="340"/>
      <c r="BI594" s="340"/>
      <c r="BJ594" s="340"/>
      <c r="BK594" s="340"/>
      <c r="BL594" s="340"/>
      <c r="BM594" s="340"/>
      <c r="BN594" s="340"/>
      <c r="BO594" s="340"/>
      <c r="BP594" s="340"/>
      <c r="BQ594" s="340"/>
      <c r="BR594" s="340"/>
      <c r="BS594" s="340"/>
      <c r="BT594" s="340"/>
      <c r="BU594" s="340"/>
      <c r="BV594" s="340"/>
      <c r="BW594" s="340"/>
      <c r="BX594" s="340"/>
      <c r="BY594" s="340"/>
      <c r="BZ594" s="340"/>
      <c r="CA594" s="340"/>
    </row>
    <row r="595" spans="1:79" ht="15.75" customHeight="1">
      <c r="A595" s="340"/>
      <c r="B595" s="340"/>
      <c r="C595" s="340"/>
      <c r="D595" s="340"/>
      <c r="E595" s="340"/>
      <c r="F595" s="340"/>
      <c r="G595" s="340"/>
      <c r="H595" s="340"/>
      <c r="I595" s="340"/>
      <c r="J595" s="340"/>
      <c r="K595" s="340"/>
      <c r="L595" s="340"/>
      <c r="M595" s="340"/>
      <c r="N595" s="340"/>
      <c r="O595" s="340"/>
      <c r="P595" s="340"/>
      <c r="Q595" s="340"/>
      <c r="R595" s="340"/>
      <c r="S595" s="340"/>
      <c r="T595" s="340"/>
      <c r="U595" s="340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0"/>
      <c r="AI595" s="340"/>
      <c r="AJ595" s="340"/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0"/>
      <c r="AX595" s="340"/>
      <c r="AY595" s="340"/>
      <c r="AZ595" s="340"/>
      <c r="BA595" s="340"/>
      <c r="BB595" s="340"/>
      <c r="BC595" s="340"/>
      <c r="BD595" s="340"/>
      <c r="BE595" s="340"/>
      <c r="BF595" s="340"/>
      <c r="BG595" s="340"/>
      <c r="BH595" s="340"/>
      <c r="BI595" s="340"/>
      <c r="BJ595" s="340"/>
      <c r="BK595" s="340"/>
      <c r="BL595" s="340"/>
      <c r="BM595" s="340"/>
      <c r="BN595" s="340"/>
      <c r="BO595" s="340"/>
      <c r="BP595" s="340"/>
      <c r="BQ595" s="340"/>
      <c r="BR595" s="340"/>
      <c r="BS595" s="340"/>
      <c r="BT595" s="340"/>
      <c r="BU595" s="340"/>
      <c r="BV595" s="340"/>
      <c r="BW595" s="340"/>
      <c r="BX595" s="340"/>
      <c r="BY595" s="340"/>
      <c r="BZ595" s="340"/>
      <c r="CA595" s="340"/>
    </row>
    <row r="596" spans="1:79" ht="15.75" customHeight="1">
      <c r="A596" s="340"/>
      <c r="B596" s="340"/>
      <c r="C596" s="340"/>
      <c r="D596" s="340"/>
      <c r="E596" s="340"/>
      <c r="F596" s="340"/>
      <c r="G596" s="340"/>
      <c r="H596" s="340"/>
      <c r="I596" s="340"/>
      <c r="J596" s="340"/>
      <c r="K596" s="340"/>
      <c r="L596" s="340"/>
      <c r="M596" s="340"/>
      <c r="N596" s="340"/>
      <c r="O596" s="340"/>
      <c r="P596" s="340"/>
      <c r="Q596" s="340"/>
      <c r="R596" s="340"/>
      <c r="S596" s="340"/>
      <c r="T596" s="340"/>
      <c r="U596" s="340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0"/>
      <c r="AI596" s="340"/>
      <c r="AJ596" s="340"/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0"/>
      <c r="AX596" s="340"/>
      <c r="AY596" s="340"/>
      <c r="AZ596" s="340"/>
      <c r="BA596" s="340"/>
      <c r="BB596" s="340"/>
      <c r="BC596" s="340"/>
      <c r="BD596" s="340"/>
      <c r="BE596" s="340"/>
      <c r="BF596" s="340"/>
      <c r="BG596" s="340"/>
      <c r="BH596" s="340"/>
      <c r="BI596" s="340"/>
      <c r="BJ596" s="340"/>
      <c r="BK596" s="340"/>
      <c r="BL596" s="340"/>
      <c r="BM596" s="340"/>
      <c r="BN596" s="340"/>
      <c r="BO596" s="340"/>
      <c r="BP596" s="340"/>
      <c r="BQ596" s="340"/>
      <c r="BR596" s="340"/>
      <c r="BS596" s="340"/>
      <c r="BT596" s="340"/>
      <c r="BU596" s="340"/>
      <c r="BV596" s="340"/>
      <c r="BW596" s="340"/>
      <c r="BX596" s="340"/>
      <c r="BY596" s="340"/>
      <c r="BZ596" s="340"/>
      <c r="CA596" s="340"/>
    </row>
    <row r="597" spans="1:79" ht="15.75" customHeight="1">
      <c r="A597" s="340"/>
      <c r="B597" s="340"/>
      <c r="C597" s="340"/>
      <c r="D597" s="340"/>
      <c r="E597" s="340"/>
      <c r="F597" s="340"/>
      <c r="G597" s="340"/>
      <c r="H597" s="340"/>
      <c r="I597" s="340"/>
      <c r="J597" s="340"/>
      <c r="K597" s="340"/>
      <c r="L597" s="340"/>
      <c r="M597" s="340"/>
      <c r="N597" s="340"/>
      <c r="O597" s="340"/>
      <c r="P597" s="340"/>
      <c r="Q597" s="340"/>
      <c r="R597" s="340"/>
      <c r="S597" s="340"/>
      <c r="T597" s="340"/>
      <c r="U597" s="340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0"/>
      <c r="AI597" s="340"/>
      <c r="AJ597" s="340"/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0"/>
      <c r="AX597" s="340"/>
      <c r="AY597" s="340"/>
      <c r="AZ597" s="340"/>
      <c r="BA597" s="340"/>
      <c r="BB597" s="340"/>
      <c r="BC597" s="340"/>
      <c r="BD597" s="340"/>
      <c r="BE597" s="340"/>
      <c r="BF597" s="340"/>
      <c r="BG597" s="340"/>
      <c r="BH597" s="340"/>
      <c r="BI597" s="340"/>
      <c r="BJ597" s="340"/>
      <c r="BK597" s="340"/>
      <c r="BL597" s="340"/>
      <c r="BM597" s="340"/>
      <c r="BN597" s="340"/>
      <c r="BO597" s="340"/>
      <c r="BP597" s="340"/>
      <c r="BQ597" s="340"/>
      <c r="BR597" s="340"/>
      <c r="BS597" s="340"/>
      <c r="BT597" s="340"/>
      <c r="BU597" s="340"/>
      <c r="BV597" s="340"/>
      <c r="BW597" s="340"/>
      <c r="BX597" s="340"/>
      <c r="BY597" s="340"/>
      <c r="BZ597" s="340"/>
      <c r="CA597" s="340"/>
    </row>
    <row r="598" spans="1:79" ht="15.75" customHeight="1">
      <c r="A598" s="340"/>
      <c r="B598" s="340"/>
      <c r="C598" s="340"/>
      <c r="D598" s="340"/>
      <c r="E598" s="340"/>
      <c r="F598" s="340"/>
      <c r="G598" s="340"/>
      <c r="H598" s="340"/>
      <c r="I598" s="340"/>
      <c r="J598" s="340"/>
      <c r="K598" s="340"/>
      <c r="L598" s="340"/>
      <c r="M598" s="340"/>
      <c r="N598" s="340"/>
      <c r="O598" s="340"/>
      <c r="P598" s="340"/>
      <c r="Q598" s="340"/>
      <c r="R598" s="340"/>
      <c r="S598" s="340"/>
      <c r="T598" s="340"/>
      <c r="U598" s="340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0"/>
      <c r="AI598" s="340"/>
      <c r="AJ598" s="340"/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0"/>
      <c r="AX598" s="340"/>
      <c r="AY598" s="340"/>
      <c r="AZ598" s="340"/>
      <c r="BA598" s="340"/>
      <c r="BB598" s="340"/>
      <c r="BC598" s="340"/>
      <c r="BD598" s="340"/>
      <c r="BE598" s="340"/>
      <c r="BF598" s="340"/>
      <c r="BG598" s="340"/>
      <c r="BH598" s="340"/>
      <c r="BI598" s="340"/>
      <c r="BJ598" s="340"/>
      <c r="BK598" s="340"/>
      <c r="BL598" s="340"/>
      <c r="BM598" s="340"/>
      <c r="BN598" s="340"/>
      <c r="BO598" s="340"/>
      <c r="BP598" s="340"/>
      <c r="BQ598" s="340"/>
      <c r="BR598" s="340"/>
      <c r="BS598" s="340"/>
      <c r="BT598" s="340"/>
      <c r="BU598" s="340"/>
      <c r="BV598" s="340"/>
      <c r="BW598" s="340"/>
      <c r="BX598" s="340"/>
      <c r="BY598" s="340"/>
      <c r="BZ598" s="340"/>
      <c r="CA598" s="340"/>
    </row>
    <row r="599" spans="1:79" ht="15.75" customHeight="1">
      <c r="A599" s="340"/>
      <c r="B599" s="340"/>
      <c r="C599" s="340"/>
      <c r="D599" s="340"/>
      <c r="E599" s="340"/>
      <c r="F599" s="340"/>
      <c r="G599" s="340"/>
      <c r="H599" s="340"/>
      <c r="I599" s="340"/>
      <c r="J599" s="340"/>
      <c r="K599" s="340"/>
      <c r="L599" s="340"/>
      <c r="M599" s="340"/>
      <c r="N599" s="340"/>
      <c r="O599" s="340"/>
      <c r="P599" s="340"/>
      <c r="Q599" s="340"/>
      <c r="R599" s="340"/>
      <c r="S599" s="340"/>
      <c r="T599" s="340"/>
      <c r="U599" s="340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0"/>
      <c r="AI599" s="340"/>
      <c r="AJ599" s="340"/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0"/>
      <c r="AX599" s="340"/>
      <c r="AY599" s="340"/>
      <c r="AZ599" s="340"/>
      <c r="BA599" s="340"/>
      <c r="BB599" s="340"/>
      <c r="BC599" s="340"/>
      <c r="BD599" s="340"/>
      <c r="BE599" s="340"/>
      <c r="BF599" s="340"/>
      <c r="BG599" s="340"/>
      <c r="BH599" s="340"/>
      <c r="BI599" s="340"/>
      <c r="BJ599" s="340"/>
      <c r="BK599" s="340"/>
      <c r="BL599" s="340"/>
      <c r="BM599" s="340"/>
      <c r="BN599" s="340"/>
      <c r="BO599" s="340"/>
      <c r="BP599" s="340"/>
      <c r="BQ599" s="340"/>
      <c r="BR599" s="340"/>
      <c r="BS599" s="340"/>
      <c r="BT599" s="340"/>
      <c r="BU599" s="340"/>
      <c r="BV599" s="340"/>
      <c r="BW599" s="340"/>
      <c r="BX599" s="340"/>
      <c r="BY599" s="340"/>
      <c r="BZ599" s="340"/>
      <c r="CA599" s="340"/>
    </row>
    <row r="600" spans="1:79" ht="15.75" customHeight="1">
      <c r="A600" s="340"/>
      <c r="B600" s="340"/>
      <c r="C600" s="340"/>
      <c r="D600" s="340"/>
      <c r="E600" s="340"/>
      <c r="F600" s="340"/>
      <c r="G600" s="340"/>
      <c r="H600" s="340"/>
      <c r="I600" s="340"/>
      <c r="J600" s="340"/>
      <c r="K600" s="340"/>
      <c r="L600" s="340"/>
      <c r="M600" s="340"/>
      <c r="N600" s="340"/>
      <c r="O600" s="340"/>
      <c r="P600" s="340"/>
      <c r="Q600" s="340"/>
      <c r="R600" s="340"/>
      <c r="S600" s="340"/>
      <c r="T600" s="340"/>
      <c r="U600" s="340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0"/>
      <c r="AI600" s="340"/>
      <c r="AJ600" s="340"/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0"/>
      <c r="AX600" s="340"/>
      <c r="AY600" s="340"/>
      <c r="AZ600" s="340"/>
      <c r="BA600" s="340"/>
      <c r="BB600" s="340"/>
      <c r="BC600" s="340"/>
      <c r="BD600" s="340"/>
      <c r="BE600" s="340"/>
      <c r="BF600" s="340"/>
      <c r="BG600" s="340"/>
      <c r="BH600" s="340"/>
      <c r="BI600" s="340"/>
      <c r="BJ600" s="340"/>
      <c r="BK600" s="340"/>
      <c r="BL600" s="340"/>
      <c r="BM600" s="340"/>
      <c r="BN600" s="340"/>
      <c r="BO600" s="340"/>
      <c r="BP600" s="340"/>
      <c r="BQ600" s="340"/>
      <c r="BR600" s="340"/>
      <c r="BS600" s="340"/>
      <c r="BT600" s="340"/>
      <c r="BU600" s="340"/>
      <c r="BV600" s="340"/>
      <c r="BW600" s="340"/>
      <c r="BX600" s="340"/>
      <c r="BY600" s="340"/>
      <c r="BZ600" s="340"/>
      <c r="CA600" s="340"/>
    </row>
    <row r="601" spans="1:79" ht="15.75" customHeight="1">
      <c r="A601" s="340"/>
      <c r="B601" s="340"/>
      <c r="C601" s="340"/>
      <c r="D601" s="340"/>
      <c r="E601" s="340"/>
      <c r="F601" s="340"/>
      <c r="G601" s="340"/>
      <c r="H601" s="340"/>
      <c r="I601" s="340"/>
      <c r="J601" s="340"/>
      <c r="K601" s="340"/>
      <c r="L601" s="340"/>
      <c r="M601" s="340"/>
      <c r="N601" s="340"/>
      <c r="O601" s="340"/>
      <c r="P601" s="340"/>
      <c r="Q601" s="340"/>
      <c r="R601" s="340"/>
      <c r="S601" s="340"/>
      <c r="T601" s="340"/>
      <c r="U601" s="340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0"/>
      <c r="AI601" s="340"/>
      <c r="AJ601" s="340"/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0"/>
      <c r="AX601" s="340"/>
      <c r="AY601" s="340"/>
      <c r="AZ601" s="340"/>
      <c r="BA601" s="340"/>
      <c r="BB601" s="340"/>
      <c r="BC601" s="340"/>
      <c r="BD601" s="340"/>
      <c r="BE601" s="340"/>
      <c r="BF601" s="340"/>
      <c r="BG601" s="340"/>
      <c r="BH601" s="340"/>
      <c r="BI601" s="340"/>
      <c r="BJ601" s="340"/>
      <c r="BK601" s="340"/>
      <c r="BL601" s="340"/>
      <c r="BM601" s="340"/>
      <c r="BN601" s="340"/>
      <c r="BO601" s="340"/>
      <c r="BP601" s="340"/>
      <c r="BQ601" s="340"/>
      <c r="BR601" s="340"/>
      <c r="BS601" s="340"/>
      <c r="BT601" s="340"/>
      <c r="BU601" s="340"/>
      <c r="BV601" s="340"/>
      <c r="BW601" s="340"/>
      <c r="BX601" s="340"/>
      <c r="BY601" s="340"/>
      <c r="BZ601" s="340"/>
      <c r="CA601" s="340"/>
    </row>
    <row r="602" spans="1:79" ht="15.75" customHeight="1">
      <c r="A602" s="340"/>
      <c r="B602" s="340"/>
      <c r="C602" s="340"/>
      <c r="D602" s="340"/>
      <c r="E602" s="340"/>
      <c r="F602" s="340"/>
      <c r="G602" s="340"/>
      <c r="H602" s="340"/>
      <c r="I602" s="340"/>
      <c r="J602" s="340"/>
      <c r="K602" s="340"/>
      <c r="L602" s="340"/>
      <c r="M602" s="340"/>
      <c r="N602" s="340"/>
      <c r="O602" s="340"/>
      <c r="P602" s="340"/>
      <c r="Q602" s="340"/>
      <c r="R602" s="340"/>
      <c r="S602" s="340"/>
      <c r="T602" s="340"/>
      <c r="U602" s="340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0"/>
      <c r="AI602" s="340"/>
      <c r="AJ602" s="340"/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0"/>
      <c r="AX602" s="340"/>
      <c r="AY602" s="340"/>
      <c r="AZ602" s="340"/>
      <c r="BA602" s="340"/>
      <c r="BB602" s="340"/>
      <c r="BC602" s="340"/>
      <c r="BD602" s="340"/>
      <c r="BE602" s="340"/>
      <c r="BF602" s="340"/>
      <c r="BG602" s="340"/>
      <c r="BH602" s="340"/>
      <c r="BI602" s="340"/>
      <c r="BJ602" s="340"/>
      <c r="BK602" s="340"/>
      <c r="BL602" s="340"/>
      <c r="BM602" s="340"/>
      <c r="BN602" s="340"/>
      <c r="BO602" s="340"/>
      <c r="BP602" s="340"/>
      <c r="BQ602" s="340"/>
      <c r="BR602" s="340"/>
      <c r="BS602" s="340"/>
      <c r="BT602" s="340"/>
      <c r="BU602" s="340"/>
      <c r="BV602" s="340"/>
      <c r="BW602" s="340"/>
      <c r="BX602" s="340"/>
      <c r="BY602" s="340"/>
      <c r="BZ602" s="340"/>
      <c r="CA602" s="340"/>
    </row>
    <row r="603" spans="1:79" ht="15.75" customHeight="1">
      <c r="A603" s="340"/>
      <c r="B603" s="340"/>
      <c r="C603" s="340"/>
      <c r="D603" s="340"/>
      <c r="E603" s="340"/>
      <c r="F603" s="340"/>
      <c r="G603" s="340"/>
      <c r="H603" s="340"/>
      <c r="I603" s="340"/>
      <c r="J603" s="340"/>
      <c r="K603" s="340"/>
      <c r="L603" s="340"/>
      <c r="M603" s="340"/>
      <c r="N603" s="340"/>
      <c r="O603" s="340"/>
      <c r="P603" s="340"/>
      <c r="Q603" s="340"/>
      <c r="R603" s="340"/>
      <c r="S603" s="340"/>
      <c r="T603" s="340"/>
      <c r="U603" s="340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0"/>
      <c r="AI603" s="340"/>
      <c r="AJ603" s="340"/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0"/>
      <c r="AX603" s="340"/>
      <c r="AY603" s="340"/>
      <c r="AZ603" s="340"/>
      <c r="BA603" s="340"/>
      <c r="BB603" s="340"/>
      <c r="BC603" s="340"/>
      <c r="BD603" s="340"/>
      <c r="BE603" s="340"/>
      <c r="BF603" s="340"/>
      <c r="BG603" s="340"/>
      <c r="BH603" s="340"/>
      <c r="BI603" s="340"/>
      <c r="BJ603" s="340"/>
      <c r="BK603" s="340"/>
      <c r="BL603" s="340"/>
      <c r="BM603" s="340"/>
      <c r="BN603" s="340"/>
      <c r="BO603" s="340"/>
      <c r="BP603" s="340"/>
      <c r="BQ603" s="340"/>
      <c r="BR603" s="340"/>
      <c r="BS603" s="340"/>
      <c r="BT603" s="340"/>
      <c r="BU603" s="340"/>
      <c r="BV603" s="340"/>
      <c r="BW603" s="340"/>
      <c r="BX603" s="340"/>
      <c r="BY603" s="340"/>
      <c r="BZ603" s="340"/>
      <c r="CA603" s="340"/>
    </row>
    <row r="604" spans="1:79" ht="15.75" customHeight="1">
      <c r="A604" s="340"/>
      <c r="B604" s="340"/>
      <c r="C604" s="340"/>
      <c r="D604" s="340"/>
      <c r="E604" s="340"/>
      <c r="F604" s="340"/>
      <c r="G604" s="340"/>
      <c r="H604" s="340"/>
      <c r="I604" s="340"/>
      <c r="J604" s="340"/>
      <c r="K604" s="340"/>
      <c r="L604" s="340"/>
      <c r="M604" s="340"/>
      <c r="N604" s="340"/>
      <c r="O604" s="340"/>
      <c r="P604" s="340"/>
      <c r="Q604" s="340"/>
      <c r="R604" s="340"/>
      <c r="S604" s="340"/>
      <c r="T604" s="340"/>
      <c r="U604" s="340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0"/>
      <c r="AI604" s="340"/>
      <c r="AJ604" s="340"/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0"/>
      <c r="AX604" s="340"/>
      <c r="AY604" s="340"/>
      <c r="AZ604" s="340"/>
      <c r="BA604" s="340"/>
      <c r="BB604" s="340"/>
      <c r="BC604" s="340"/>
      <c r="BD604" s="340"/>
      <c r="BE604" s="340"/>
      <c r="BF604" s="340"/>
      <c r="BG604" s="340"/>
      <c r="BH604" s="340"/>
      <c r="BI604" s="340"/>
      <c r="BJ604" s="340"/>
      <c r="BK604" s="340"/>
      <c r="BL604" s="340"/>
      <c r="BM604" s="340"/>
      <c r="BN604" s="340"/>
      <c r="BO604" s="340"/>
      <c r="BP604" s="340"/>
      <c r="BQ604" s="340"/>
      <c r="BR604" s="340"/>
      <c r="BS604" s="340"/>
      <c r="BT604" s="340"/>
      <c r="BU604" s="340"/>
      <c r="BV604" s="340"/>
      <c r="BW604" s="340"/>
      <c r="BX604" s="340"/>
      <c r="BY604" s="340"/>
      <c r="BZ604" s="340"/>
      <c r="CA604" s="340"/>
    </row>
    <row r="605" spans="1:79" ht="15.75" customHeight="1">
      <c r="A605" s="340"/>
      <c r="B605" s="340"/>
      <c r="C605" s="340"/>
      <c r="D605" s="340"/>
      <c r="E605" s="340"/>
      <c r="F605" s="340"/>
      <c r="G605" s="340"/>
      <c r="H605" s="340"/>
      <c r="I605" s="340"/>
      <c r="J605" s="340"/>
      <c r="K605" s="340"/>
      <c r="L605" s="340"/>
      <c r="M605" s="340"/>
      <c r="N605" s="340"/>
      <c r="O605" s="340"/>
      <c r="P605" s="340"/>
      <c r="Q605" s="340"/>
      <c r="R605" s="340"/>
      <c r="S605" s="340"/>
      <c r="T605" s="340"/>
      <c r="U605" s="340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0"/>
      <c r="AI605" s="340"/>
      <c r="AJ605" s="340"/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0"/>
      <c r="AX605" s="340"/>
      <c r="AY605" s="340"/>
      <c r="AZ605" s="340"/>
      <c r="BA605" s="340"/>
      <c r="BB605" s="340"/>
      <c r="BC605" s="340"/>
      <c r="BD605" s="340"/>
      <c r="BE605" s="340"/>
      <c r="BF605" s="340"/>
      <c r="BG605" s="340"/>
      <c r="BH605" s="340"/>
      <c r="BI605" s="340"/>
      <c r="BJ605" s="340"/>
      <c r="BK605" s="340"/>
      <c r="BL605" s="340"/>
      <c r="BM605" s="340"/>
      <c r="BN605" s="340"/>
      <c r="BO605" s="340"/>
      <c r="BP605" s="340"/>
      <c r="BQ605" s="340"/>
      <c r="BR605" s="340"/>
      <c r="BS605" s="340"/>
      <c r="BT605" s="340"/>
      <c r="BU605" s="340"/>
      <c r="BV605" s="340"/>
      <c r="BW605" s="340"/>
      <c r="BX605" s="340"/>
      <c r="BY605" s="340"/>
      <c r="BZ605" s="340"/>
      <c r="CA605" s="340"/>
    </row>
    <row r="606" spans="1:79" ht="15.75" customHeight="1">
      <c r="A606" s="340"/>
      <c r="B606" s="340"/>
      <c r="C606" s="340"/>
      <c r="D606" s="340"/>
      <c r="E606" s="340"/>
      <c r="F606" s="340"/>
      <c r="G606" s="340"/>
      <c r="H606" s="340"/>
      <c r="I606" s="340"/>
      <c r="J606" s="340"/>
      <c r="K606" s="340"/>
      <c r="L606" s="340"/>
      <c r="M606" s="340"/>
      <c r="N606" s="340"/>
      <c r="O606" s="340"/>
      <c r="P606" s="340"/>
      <c r="Q606" s="340"/>
      <c r="R606" s="340"/>
      <c r="S606" s="340"/>
      <c r="T606" s="340"/>
      <c r="U606" s="340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0"/>
      <c r="AI606" s="340"/>
      <c r="AJ606" s="340"/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0"/>
      <c r="AX606" s="340"/>
      <c r="AY606" s="340"/>
      <c r="AZ606" s="340"/>
      <c r="BA606" s="340"/>
      <c r="BB606" s="340"/>
      <c r="BC606" s="340"/>
      <c r="BD606" s="340"/>
      <c r="BE606" s="340"/>
      <c r="BF606" s="340"/>
      <c r="BG606" s="340"/>
      <c r="BH606" s="340"/>
      <c r="BI606" s="340"/>
      <c r="BJ606" s="340"/>
      <c r="BK606" s="340"/>
      <c r="BL606" s="340"/>
      <c r="BM606" s="340"/>
      <c r="BN606" s="340"/>
      <c r="BO606" s="340"/>
      <c r="BP606" s="340"/>
      <c r="BQ606" s="340"/>
      <c r="BR606" s="340"/>
      <c r="BS606" s="340"/>
      <c r="BT606" s="340"/>
      <c r="BU606" s="340"/>
      <c r="BV606" s="340"/>
      <c r="BW606" s="340"/>
      <c r="BX606" s="340"/>
      <c r="BY606" s="340"/>
      <c r="BZ606" s="340"/>
      <c r="CA606" s="340"/>
    </row>
    <row r="607" spans="1:79" ht="15.75" customHeight="1">
      <c r="A607" s="340"/>
      <c r="B607" s="340"/>
      <c r="C607" s="340"/>
      <c r="D607" s="340"/>
      <c r="E607" s="340"/>
      <c r="F607" s="340"/>
      <c r="G607" s="340"/>
      <c r="H607" s="340"/>
      <c r="I607" s="340"/>
      <c r="J607" s="340"/>
      <c r="K607" s="340"/>
      <c r="L607" s="340"/>
      <c r="M607" s="340"/>
      <c r="N607" s="340"/>
      <c r="O607" s="340"/>
      <c r="P607" s="340"/>
      <c r="Q607" s="340"/>
      <c r="R607" s="340"/>
      <c r="S607" s="340"/>
      <c r="T607" s="340"/>
      <c r="U607" s="340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0"/>
      <c r="AI607" s="340"/>
      <c r="AJ607" s="340"/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0"/>
      <c r="AX607" s="340"/>
      <c r="AY607" s="340"/>
      <c r="AZ607" s="340"/>
      <c r="BA607" s="340"/>
      <c r="BB607" s="340"/>
      <c r="BC607" s="340"/>
      <c r="BD607" s="340"/>
      <c r="BE607" s="340"/>
      <c r="BF607" s="340"/>
      <c r="BG607" s="340"/>
      <c r="BH607" s="340"/>
      <c r="BI607" s="340"/>
      <c r="BJ607" s="340"/>
      <c r="BK607" s="340"/>
      <c r="BL607" s="340"/>
      <c r="BM607" s="340"/>
      <c r="BN607" s="340"/>
      <c r="BO607" s="340"/>
      <c r="BP607" s="340"/>
      <c r="BQ607" s="340"/>
      <c r="BR607" s="340"/>
      <c r="BS607" s="340"/>
      <c r="BT607" s="340"/>
      <c r="BU607" s="340"/>
      <c r="BV607" s="340"/>
      <c r="BW607" s="340"/>
      <c r="BX607" s="340"/>
      <c r="BY607" s="340"/>
      <c r="BZ607" s="340"/>
      <c r="CA607" s="340"/>
    </row>
    <row r="608" spans="1:79" ht="15.75" customHeight="1">
      <c r="A608" s="340"/>
      <c r="B608" s="340"/>
      <c r="C608" s="340"/>
      <c r="D608" s="340"/>
      <c r="E608" s="340"/>
      <c r="F608" s="340"/>
      <c r="G608" s="340"/>
      <c r="H608" s="340"/>
      <c r="I608" s="340"/>
      <c r="J608" s="340"/>
      <c r="K608" s="340"/>
      <c r="L608" s="340"/>
      <c r="M608" s="340"/>
      <c r="N608" s="340"/>
      <c r="O608" s="340"/>
      <c r="P608" s="340"/>
      <c r="Q608" s="340"/>
      <c r="R608" s="340"/>
      <c r="S608" s="340"/>
      <c r="T608" s="340"/>
      <c r="U608" s="340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0"/>
      <c r="AI608" s="340"/>
      <c r="AJ608" s="340"/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0"/>
      <c r="AX608" s="340"/>
      <c r="AY608" s="340"/>
      <c r="AZ608" s="340"/>
      <c r="BA608" s="340"/>
      <c r="BB608" s="340"/>
      <c r="BC608" s="340"/>
      <c r="BD608" s="340"/>
      <c r="BE608" s="340"/>
      <c r="BF608" s="340"/>
      <c r="BG608" s="340"/>
      <c r="BH608" s="340"/>
      <c r="BI608" s="340"/>
      <c r="BJ608" s="340"/>
      <c r="BK608" s="340"/>
      <c r="BL608" s="340"/>
      <c r="BM608" s="340"/>
      <c r="BN608" s="340"/>
      <c r="BO608" s="340"/>
      <c r="BP608" s="340"/>
      <c r="BQ608" s="340"/>
      <c r="BR608" s="340"/>
      <c r="BS608" s="340"/>
      <c r="BT608" s="340"/>
      <c r="BU608" s="340"/>
      <c r="BV608" s="340"/>
      <c r="BW608" s="340"/>
      <c r="BX608" s="340"/>
      <c r="BY608" s="340"/>
      <c r="BZ608" s="340"/>
      <c r="CA608" s="340"/>
    </row>
    <row r="609" spans="1:79" ht="15.75" customHeight="1">
      <c r="A609" s="340"/>
      <c r="B609" s="340"/>
      <c r="C609" s="340"/>
      <c r="D609" s="340"/>
      <c r="E609" s="340"/>
      <c r="F609" s="340"/>
      <c r="G609" s="340"/>
      <c r="H609" s="340"/>
      <c r="I609" s="340"/>
      <c r="J609" s="340"/>
      <c r="K609" s="340"/>
      <c r="L609" s="340"/>
      <c r="M609" s="340"/>
      <c r="N609" s="340"/>
      <c r="O609" s="340"/>
      <c r="P609" s="340"/>
      <c r="Q609" s="340"/>
      <c r="R609" s="340"/>
      <c r="S609" s="340"/>
      <c r="T609" s="340"/>
      <c r="U609" s="340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0"/>
      <c r="AI609" s="340"/>
      <c r="AJ609" s="340"/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0"/>
      <c r="AX609" s="340"/>
      <c r="AY609" s="340"/>
      <c r="AZ609" s="340"/>
      <c r="BA609" s="340"/>
      <c r="BB609" s="340"/>
      <c r="BC609" s="340"/>
      <c r="BD609" s="340"/>
      <c r="BE609" s="340"/>
      <c r="BF609" s="340"/>
      <c r="BG609" s="340"/>
      <c r="BH609" s="340"/>
      <c r="BI609" s="340"/>
      <c r="BJ609" s="340"/>
      <c r="BK609" s="340"/>
      <c r="BL609" s="340"/>
      <c r="BM609" s="340"/>
      <c r="BN609" s="340"/>
      <c r="BO609" s="340"/>
      <c r="BP609" s="340"/>
      <c r="BQ609" s="340"/>
      <c r="BR609" s="340"/>
      <c r="BS609" s="340"/>
      <c r="BT609" s="340"/>
      <c r="BU609" s="340"/>
      <c r="BV609" s="340"/>
      <c r="BW609" s="340"/>
      <c r="BX609" s="340"/>
      <c r="BY609" s="340"/>
      <c r="BZ609" s="340"/>
      <c r="CA609" s="340"/>
    </row>
    <row r="610" spans="1:79" ht="15.75" customHeight="1">
      <c r="A610" s="340"/>
      <c r="B610" s="340"/>
      <c r="C610" s="340"/>
      <c r="D610" s="340"/>
      <c r="E610" s="340"/>
      <c r="F610" s="340"/>
      <c r="G610" s="340"/>
      <c r="H610" s="340"/>
      <c r="I610" s="340"/>
      <c r="J610" s="340"/>
      <c r="K610" s="340"/>
      <c r="L610" s="340"/>
      <c r="M610" s="340"/>
      <c r="N610" s="340"/>
      <c r="O610" s="340"/>
      <c r="P610" s="340"/>
      <c r="Q610" s="340"/>
      <c r="R610" s="340"/>
      <c r="S610" s="340"/>
      <c r="T610" s="340"/>
      <c r="U610" s="340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0"/>
      <c r="AI610" s="340"/>
      <c r="AJ610" s="340"/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0"/>
      <c r="AX610" s="340"/>
      <c r="AY610" s="340"/>
      <c r="AZ610" s="340"/>
      <c r="BA610" s="340"/>
      <c r="BB610" s="340"/>
      <c r="BC610" s="340"/>
      <c r="BD610" s="340"/>
      <c r="BE610" s="340"/>
      <c r="BF610" s="340"/>
      <c r="BG610" s="340"/>
      <c r="BH610" s="340"/>
      <c r="BI610" s="340"/>
      <c r="BJ610" s="340"/>
      <c r="BK610" s="340"/>
      <c r="BL610" s="340"/>
      <c r="BM610" s="340"/>
      <c r="BN610" s="340"/>
      <c r="BO610" s="340"/>
      <c r="BP610" s="340"/>
      <c r="BQ610" s="340"/>
      <c r="BR610" s="340"/>
      <c r="BS610" s="340"/>
      <c r="BT610" s="340"/>
      <c r="BU610" s="340"/>
      <c r="BV610" s="340"/>
      <c r="BW610" s="340"/>
      <c r="BX610" s="340"/>
      <c r="BY610" s="340"/>
      <c r="BZ610" s="340"/>
      <c r="CA610" s="340"/>
    </row>
    <row r="611" spans="1:79" ht="15.75" customHeight="1">
      <c r="A611" s="340"/>
      <c r="B611" s="340"/>
      <c r="C611" s="340"/>
      <c r="D611" s="340"/>
      <c r="E611" s="340"/>
      <c r="F611" s="340"/>
      <c r="G611" s="340"/>
      <c r="H611" s="340"/>
      <c r="I611" s="340"/>
      <c r="J611" s="340"/>
      <c r="K611" s="340"/>
      <c r="L611" s="340"/>
      <c r="M611" s="340"/>
      <c r="N611" s="340"/>
      <c r="O611" s="340"/>
      <c r="P611" s="340"/>
      <c r="Q611" s="340"/>
      <c r="R611" s="340"/>
      <c r="S611" s="340"/>
      <c r="T611" s="340"/>
      <c r="U611" s="340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0"/>
      <c r="AI611" s="340"/>
      <c r="AJ611" s="340"/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0"/>
      <c r="AX611" s="340"/>
      <c r="AY611" s="340"/>
      <c r="AZ611" s="340"/>
      <c r="BA611" s="340"/>
      <c r="BB611" s="340"/>
      <c r="BC611" s="340"/>
      <c r="BD611" s="340"/>
      <c r="BE611" s="340"/>
      <c r="BF611" s="340"/>
      <c r="BG611" s="340"/>
      <c r="BH611" s="340"/>
      <c r="BI611" s="340"/>
      <c r="BJ611" s="340"/>
      <c r="BK611" s="340"/>
      <c r="BL611" s="340"/>
      <c r="BM611" s="340"/>
      <c r="BN611" s="340"/>
      <c r="BO611" s="340"/>
      <c r="BP611" s="340"/>
      <c r="BQ611" s="340"/>
      <c r="BR611" s="340"/>
      <c r="BS611" s="340"/>
      <c r="BT611" s="340"/>
      <c r="BU611" s="340"/>
      <c r="BV611" s="340"/>
      <c r="BW611" s="340"/>
      <c r="BX611" s="340"/>
      <c r="BY611" s="340"/>
      <c r="BZ611" s="340"/>
      <c r="CA611" s="340"/>
    </row>
    <row r="612" spans="1:79" ht="15.75" customHeight="1">
      <c r="A612" s="340"/>
      <c r="B612" s="340"/>
      <c r="C612" s="340"/>
      <c r="D612" s="340"/>
      <c r="E612" s="340"/>
      <c r="F612" s="340"/>
      <c r="G612" s="340"/>
      <c r="H612" s="340"/>
      <c r="I612" s="340"/>
      <c r="J612" s="340"/>
      <c r="K612" s="340"/>
      <c r="L612" s="340"/>
      <c r="M612" s="340"/>
      <c r="N612" s="340"/>
      <c r="O612" s="340"/>
      <c r="P612" s="340"/>
      <c r="Q612" s="340"/>
      <c r="R612" s="340"/>
      <c r="S612" s="340"/>
      <c r="T612" s="340"/>
      <c r="U612" s="340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0"/>
      <c r="AI612" s="340"/>
      <c r="AJ612" s="340"/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0"/>
      <c r="AX612" s="340"/>
      <c r="AY612" s="340"/>
      <c r="AZ612" s="340"/>
      <c r="BA612" s="340"/>
      <c r="BB612" s="340"/>
      <c r="BC612" s="340"/>
      <c r="BD612" s="340"/>
      <c r="BE612" s="340"/>
      <c r="BF612" s="340"/>
      <c r="BG612" s="340"/>
      <c r="BH612" s="340"/>
      <c r="BI612" s="340"/>
      <c r="BJ612" s="340"/>
      <c r="BK612" s="340"/>
      <c r="BL612" s="340"/>
      <c r="BM612" s="340"/>
      <c r="BN612" s="340"/>
      <c r="BO612" s="340"/>
      <c r="BP612" s="340"/>
      <c r="BQ612" s="340"/>
      <c r="BR612" s="340"/>
      <c r="BS612" s="340"/>
      <c r="BT612" s="340"/>
      <c r="BU612" s="340"/>
      <c r="BV612" s="340"/>
      <c r="BW612" s="340"/>
      <c r="BX612" s="340"/>
      <c r="BY612" s="340"/>
      <c r="BZ612" s="340"/>
      <c r="CA612" s="340"/>
    </row>
    <row r="613" spans="1:79" ht="15.75" customHeight="1">
      <c r="A613" s="340"/>
      <c r="B613" s="340"/>
      <c r="C613" s="340"/>
      <c r="D613" s="340"/>
      <c r="E613" s="340"/>
      <c r="F613" s="340"/>
      <c r="G613" s="340"/>
      <c r="H613" s="340"/>
      <c r="I613" s="340"/>
      <c r="J613" s="340"/>
      <c r="K613" s="340"/>
      <c r="L613" s="340"/>
      <c r="M613" s="340"/>
      <c r="N613" s="340"/>
      <c r="O613" s="340"/>
      <c r="P613" s="340"/>
      <c r="Q613" s="340"/>
      <c r="R613" s="340"/>
      <c r="S613" s="340"/>
      <c r="T613" s="340"/>
      <c r="U613" s="340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0"/>
      <c r="AI613" s="340"/>
      <c r="AJ613" s="340"/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0"/>
      <c r="AX613" s="340"/>
      <c r="AY613" s="340"/>
      <c r="AZ613" s="340"/>
      <c r="BA613" s="340"/>
      <c r="BB613" s="340"/>
      <c r="BC613" s="340"/>
      <c r="BD613" s="340"/>
      <c r="BE613" s="340"/>
      <c r="BF613" s="340"/>
      <c r="BG613" s="340"/>
      <c r="BH613" s="340"/>
      <c r="BI613" s="340"/>
      <c r="BJ613" s="340"/>
      <c r="BK613" s="340"/>
      <c r="BL613" s="340"/>
      <c r="BM613" s="340"/>
      <c r="BN613" s="340"/>
      <c r="BO613" s="340"/>
      <c r="BP613" s="340"/>
      <c r="BQ613" s="340"/>
      <c r="BR613" s="340"/>
      <c r="BS613" s="340"/>
      <c r="BT613" s="340"/>
      <c r="BU613" s="340"/>
      <c r="BV613" s="340"/>
      <c r="BW613" s="340"/>
      <c r="BX613" s="340"/>
      <c r="BY613" s="340"/>
      <c r="BZ613" s="340"/>
      <c r="CA613" s="340"/>
    </row>
    <row r="614" spans="1:79" ht="15.75" customHeight="1">
      <c r="A614" s="340"/>
      <c r="B614" s="340"/>
      <c r="C614" s="340"/>
      <c r="D614" s="340"/>
      <c r="E614" s="340"/>
      <c r="F614" s="340"/>
      <c r="G614" s="340"/>
      <c r="H614" s="340"/>
      <c r="I614" s="340"/>
      <c r="J614" s="340"/>
      <c r="K614" s="340"/>
      <c r="L614" s="340"/>
      <c r="M614" s="340"/>
      <c r="N614" s="340"/>
      <c r="O614" s="340"/>
      <c r="P614" s="340"/>
      <c r="Q614" s="340"/>
      <c r="R614" s="340"/>
      <c r="S614" s="340"/>
      <c r="T614" s="340"/>
      <c r="U614" s="340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0"/>
      <c r="AI614" s="340"/>
      <c r="AJ614" s="340"/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0"/>
      <c r="AX614" s="340"/>
      <c r="AY614" s="340"/>
      <c r="AZ614" s="340"/>
      <c r="BA614" s="340"/>
      <c r="BB614" s="340"/>
      <c r="BC614" s="340"/>
      <c r="BD614" s="340"/>
      <c r="BE614" s="340"/>
      <c r="BF614" s="340"/>
      <c r="BG614" s="340"/>
      <c r="BH614" s="340"/>
      <c r="BI614" s="340"/>
      <c r="BJ614" s="340"/>
      <c r="BK614" s="340"/>
      <c r="BL614" s="340"/>
      <c r="BM614" s="340"/>
      <c r="BN614" s="340"/>
      <c r="BO614" s="340"/>
      <c r="BP614" s="340"/>
      <c r="BQ614" s="340"/>
      <c r="BR614" s="340"/>
      <c r="BS614" s="340"/>
      <c r="BT614" s="340"/>
      <c r="BU614" s="340"/>
      <c r="BV614" s="340"/>
      <c r="BW614" s="340"/>
      <c r="BX614" s="340"/>
      <c r="BY614" s="340"/>
      <c r="BZ614" s="340"/>
      <c r="CA614" s="340"/>
    </row>
    <row r="615" spans="1:79" ht="15.75" customHeight="1">
      <c r="A615" s="340"/>
      <c r="B615" s="340"/>
      <c r="C615" s="340"/>
      <c r="D615" s="340"/>
      <c r="E615" s="340"/>
      <c r="F615" s="340"/>
      <c r="G615" s="340"/>
      <c r="H615" s="340"/>
      <c r="I615" s="340"/>
      <c r="J615" s="340"/>
      <c r="K615" s="340"/>
      <c r="L615" s="340"/>
      <c r="M615" s="340"/>
      <c r="N615" s="340"/>
      <c r="O615" s="340"/>
      <c r="P615" s="340"/>
      <c r="Q615" s="340"/>
      <c r="R615" s="340"/>
      <c r="S615" s="340"/>
      <c r="T615" s="340"/>
      <c r="U615" s="340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0"/>
      <c r="AI615" s="340"/>
      <c r="AJ615" s="340"/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0"/>
      <c r="AX615" s="340"/>
      <c r="AY615" s="340"/>
      <c r="AZ615" s="340"/>
      <c r="BA615" s="340"/>
      <c r="BB615" s="340"/>
      <c r="BC615" s="340"/>
      <c r="BD615" s="340"/>
      <c r="BE615" s="340"/>
      <c r="BF615" s="340"/>
      <c r="BG615" s="340"/>
      <c r="BH615" s="340"/>
      <c r="BI615" s="340"/>
      <c r="BJ615" s="340"/>
      <c r="BK615" s="340"/>
      <c r="BL615" s="340"/>
      <c r="BM615" s="340"/>
      <c r="BN615" s="340"/>
      <c r="BO615" s="340"/>
      <c r="BP615" s="340"/>
      <c r="BQ615" s="340"/>
      <c r="BR615" s="340"/>
      <c r="BS615" s="340"/>
      <c r="BT615" s="340"/>
      <c r="BU615" s="340"/>
      <c r="BV615" s="340"/>
      <c r="BW615" s="340"/>
      <c r="BX615" s="340"/>
      <c r="BY615" s="340"/>
      <c r="BZ615" s="340"/>
      <c r="CA615" s="340"/>
    </row>
    <row r="616" spans="1:79" ht="15.75" customHeight="1">
      <c r="A616" s="340"/>
      <c r="B616" s="340"/>
      <c r="C616" s="340"/>
      <c r="D616" s="340"/>
      <c r="E616" s="340"/>
      <c r="F616" s="340"/>
      <c r="G616" s="340"/>
      <c r="H616" s="340"/>
      <c r="I616" s="340"/>
      <c r="J616" s="340"/>
      <c r="K616" s="340"/>
      <c r="L616" s="340"/>
      <c r="M616" s="340"/>
      <c r="N616" s="340"/>
      <c r="O616" s="340"/>
      <c r="P616" s="340"/>
      <c r="Q616" s="340"/>
      <c r="R616" s="340"/>
      <c r="S616" s="340"/>
      <c r="T616" s="340"/>
      <c r="U616" s="340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0"/>
      <c r="AI616" s="340"/>
      <c r="AJ616" s="340"/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0"/>
      <c r="AX616" s="340"/>
      <c r="AY616" s="340"/>
      <c r="AZ616" s="340"/>
      <c r="BA616" s="340"/>
      <c r="BB616" s="340"/>
      <c r="BC616" s="340"/>
      <c r="BD616" s="340"/>
      <c r="BE616" s="340"/>
      <c r="BF616" s="340"/>
      <c r="BG616" s="340"/>
      <c r="BH616" s="340"/>
      <c r="BI616" s="340"/>
      <c r="BJ616" s="340"/>
      <c r="BK616" s="340"/>
      <c r="BL616" s="340"/>
      <c r="BM616" s="340"/>
      <c r="BN616" s="340"/>
      <c r="BO616" s="340"/>
      <c r="BP616" s="340"/>
      <c r="BQ616" s="340"/>
      <c r="BR616" s="340"/>
      <c r="BS616" s="340"/>
      <c r="BT616" s="340"/>
      <c r="BU616" s="340"/>
      <c r="BV616" s="340"/>
      <c r="BW616" s="340"/>
      <c r="BX616" s="340"/>
      <c r="BY616" s="340"/>
      <c r="BZ616" s="340"/>
      <c r="CA616" s="340"/>
    </row>
    <row r="617" spans="1:79" ht="15.75" customHeight="1">
      <c r="A617" s="340"/>
      <c r="B617" s="340"/>
      <c r="C617" s="340"/>
      <c r="D617" s="340"/>
      <c r="E617" s="340"/>
      <c r="F617" s="340"/>
      <c r="G617" s="340"/>
      <c r="H617" s="340"/>
      <c r="I617" s="340"/>
      <c r="J617" s="340"/>
      <c r="K617" s="340"/>
      <c r="L617" s="340"/>
      <c r="M617" s="340"/>
      <c r="N617" s="340"/>
      <c r="O617" s="340"/>
      <c r="P617" s="340"/>
      <c r="Q617" s="340"/>
      <c r="R617" s="340"/>
      <c r="S617" s="340"/>
      <c r="T617" s="340"/>
      <c r="U617" s="340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0"/>
      <c r="AI617" s="340"/>
      <c r="AJ617" s="340"/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0"/>
      <c r="AX617" s="340"/>
      <c r="AY617" s="340"/>
      <c r="AZ617" s="340"/>
      <c r="BA617" s="340"/>
      <c r="BB617" s="340"/>
      <c r="BC617" s="340"/>
      <c r="BD617" s="340"/>
      <c r="BE617" s="340"/>
      <c r="BF617" s="340"/>
      <c r="BG617" s="340"/>
      <c r="BH617" s="340"/>
      <c r="BI617" s="340"/>
      <c r="BJ617" s="340"/>
      <c r="BK617" s="340"/>
      <c r="BL617" s="340"/>
      <c r="BM617" s="340"/>
      <c r="BN617" s="340"/>
      <c r="BO617" s="340"/>
      <c r="BP617" s="340"/>
      <c r="BQ617" s="340"/>
      <c r="BR617" s="340"/>
      <c r="BS617" s="340"/>
      <c r="BT617" s="340"/>
      <c r="BU617" s="340"/>
      <c r="BV617" s="340"/>
      <c r="BW617" s="340"/>
      <c r="BX617" s="340"/>
      <c r="BY617" s="340"/>
      <c r="BZ617" s="340"/>
      <c r="CA617" s="340"/>
    </row>
    <row r="618" spans="1:79" ht="15.75" customHeight="1">
      <c r="A618" s="340"/>
      <c r="B618" s="340"/>
      <c r="C618" s="340"/>
      <c r="D618" s="340"/>
      <c r="E618" s="340"/>
      <c r="F618" s="340"/>
      <c r="G618" s="340"/>
      <c r="H618" s="340"/>
      <c r="I618" s="340"/>
      <c r="J618" s="340"/>
      <c r="K618" s="340"/>
      <c r="L618" s="340"/>
      <c r="M618" s="340"/>
      <c r="N618" s="340"/>
      <c r="O618" s="340"/>
      <c r="P618" s="340"/>
      <c r="Q618" s="340"/>
      <c r="R618" s="340"/>
      <c r="S618" s="340"/>
      <c r="T618" s="340"/>
      <c r="U618" s="340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0"/>
      <c r="AI618" s="340"/>
      <c r="AJ618" s="340"/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0"/>
      <c r="AX618" s="340"/>
      <c r="AY618" s="340"/>
      <c r="AZ618" s="340"/>
      <c r="BA618" s="340"/>
      <c r="BB618" s="340"/>
      <c r="BC618" s="340"/>
      <c r="BD618" s="340"/>
      <c r="BE618" s="340"/>
      <c r="BF618" s="340"/>
      <c r="BG618" s="340"/>
      <c r="BH618" s="340"/>
      <c r="BI618" s="340"/>
      <c r="BJ618" s="340"/>
      <c r="BK618" s="340"/>
      <c r="BL618" s="340"/>
      <c r="BM618" s="340"/>
      <c r="BN618" s="340"/>
      <c r="BO618" s="340"/>
      <c r="BP618" s="340"/>
      <c r="BQ618" s="340"/>
      <c r="BR618" s="340"/>
      <c r="BS618" s="340"/>
      <c r="BT618" s="340"/>
      <c r="BU618" s="340"/>
      <c r="BV618" s="340"/>
      <c r="BW618" s="340"/>
      <c r="BX618" s="340"/>
      <c r="BY618" s="340"/>
      <c r="BZ618" s="340"/>
      <c r="CA618" s="340"/>
    </row>
    <row r="619" spans="1:79" ht="15.75" customHeight="1">
      <c r="A619" s="340"/>
      <c r="B619" s="340"/>
      <c r="C619" s="340"/>
      <c r="D619" s="340"/>
      <c r="E619" s="340"/>
      <c r="F619" s="340"/>
      <c r="G619" s="340"/>
      <c r="H619" s="340"/>
      <c r="I619" s="340"/>
      <c r="J619" s="340"/>
      <c r="K619" s="340"/>
      <c r="L619" s="340"/>
      <c r="M619" s="340"/>
      <c r="N619" s="340"/>
      <c r="O619" s="340"/>
      <c r="P619" s="340"/>
      <c r="Q619" s="340"/>
      <c r="R619" s="340"/>
      <c r="S619" s="340"/>
      <c r="T619" s="340"/>
      <c r="U619" s="340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0"/>
      <c r="AI619" s="340"/>
      <c r="AJ619" s="340"/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0"/>
      <c r="AX619" s="340"/>
      <c r="AY619" s="340"/>
      <c r="AZ619" s="340"/>
      <c r="BA619" s="340"/>
      <c r="BB619" s="340"/>
      <c r="BC619" s="340"/>
      <c r="BD619" s="340"/>
      <c r="BE619" s="340"/>
      <c r="BF619" s="340"/>
      <c r="BG619" s="340"/>
      <c r="BH619" s="340"/>
      <c r="BI619" s="340"/>
      <c r="BJ619" s="340"/>
      <c r="BK619" s="340"/>
      <c r="BL619" s="340"/>
      <c r="BM619" s="340"/>
      <c r="BN619" s="340"/>
      <c r="BO619" s="340"/>
      <c r="BP619" s="340"/>
      <c r="BQ619" s="340"/>
      <c r="BR619" s="340"/>
      <c r="BS619" s="340"/>
      <c r="BT619" s="340"/>
      <c r="BU619" s="340"/>
      <c r="BV619" s="340"/>
      <c r="BW619" s="340"/>
      <c r="BX619" s="340"/>
      <c r="BY619" s="340"/>
      <c r="BZ619" s="340"/>
      <c r="CA619" s="340"/>
    </row>
    <row r="620" spans="1:79" ht="15.75" customHeight="1">
      <c r="A620" s="340"/>
      <c r="B620" s="340"/>
      <c r="C620" s="340"/>
      <c r="D620" s="340"/>
      <c r="E620" s="340"/>
      <c r="F620" s="340"/>
      <c r="G620" s="340"/>
      <c r="H620" s="340"/>
      <c r="I620" s="340"/>
      <c r="J620" s="340"/>
      <c r="K620" s="340"/>
      <c r="L620" s="340"/>
      <c r="M620" s="340"/>
      <c r="N620" s="340"/>
      <c r="O620" s="340"/>
      <c r="P620" s="340"/>
      <c r="Q620" s="340"/>
      <c r="R620" s="340"/>
      <c r="S620" s="340"/>
      <c r="T620" s="340"/>
      <c r="U620" s="340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0"/>
      <c r="AI620" s="340"/>
      <c r="AJ620" s="340"/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0"/>
      <c r="AX620" s="340"/>
      <c r="AY620" s="340"/>
      <c r="AZ620" s="340"/>
      <c r="BA620" s="340"/>
      <c r="BB620" s="340"/>
      <c r="BC620" s="340"/>
      <c r="BD620" s="340"/>
      <c r="BE620" s="340"/>
      <c r="BF620" s="340"/>
      <c r="BG620" s="340"/>
      <c r="BH620" s="340"/>
      <c r="BI620" s="340"/>
      <c r="BJ620" s="340"/>
      <c r="BK620" s="340"/>
      <c r="BL620" s="340"/>
      <c r="BM620" s="340"/>
      <c r="BN620" s="340"/>
      <c r="BO620" s="340"/>
      <c r="BP620" s="340"/>
      <c r="BQ620" s="340"/>
      <c r="BR620" s="340"/>
      <c r="BS620" s="340"/>
      <c r="BT620" s="340"/>
      <c r="BU620" s="340"/>
      <c r="BV620" s="340"/>
      <c r="BW620" s="340"/>
      <c r="BX620" s="340"/>
      <c r="BY620" s="340"/>
      <c r="BZ620" s="340"/>
      <c r="CA620" s="340"/>
    </row>
    <row r="621" spans="1:79" ht="15.75" customHeight="1">
      <c r="A621" s="340"/>
      <c r="B621" s="340"/>
      <c r="C621" s="340"/>
      <c r="D621" s="340"/>
      <c r="E621" s="340"/>
      <c r="F621" s="340"/>
      <c r="G621" s="340"/>
      <c r="H621" s="340"/>
      <c r="I621" s="340"/>
      <c r="J621" s="340"/>
      <c r="K621" s="340"/>
      <c r="L621" s="340"/>
      <c r="M621" s="340"/>
      <c r="N621" s="340"/>
      <c r="O621" s="340"/>
      <c r="P621" s="340"/>
      <c r="Q621" s="340"/>
      <c r="R621" s="340"/>
      <c r="S621" s="340"/>
      <c r="T621" s="340"/>
      <c r="U621" s="340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0"/>
      <c r="AI621" s="340"/>
      <c r="AJ621" s="340"/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0"/>
      <c r="AX621" s="340"/>
      <c r="AY621" s="340"/>
      <c r="AZ621" s="340"/>
      <c r="BA621" s="340"/>
      <c r="BB621" s="340"/>
      <c r="BC621" s="340"/>
      <c r="BD621" s="340"/>
      <c r="BE621" s="340"/>
      <c r="BF621" s="340"/>
      <c r="BG621" s="340"/>
      <c r="BH621" s="340"/>
      <c r="BI621" s="340"/>
      <c r="BJ621" s="340"/>
      <c r="BK621" s="340"/>
      <c r="BL621" s="340"/>
      <c r="BM621" s="340"/>
      <c r="BN621" s="340"/>
      <c r="BO621" s="340"/>
      <c r="BP621" s="340"/>
      <c r="BQ621" s="340"/>
      <c r="BR621" s="340"/>
      <c r="BS621" s="340"/>
      <c r="BT621" s="340"/>
      <c r="BU621" s="340"/>
      <c r="BV621" s="340"/>
      <c r="BW621" s="340"/>
      <c r="BX621" s="340"/>
      <c r="BY621" s="340"/>
      <c r="BZ621" s="340"/>
      <c r="CA621" s="340"/>
    </row>
    <row r="622" spans="1:79" ht="15.75" customHeight="1">
      <c r="A622" s="340"/>
      <c r="B622" s="340"/>
      <c r="C622" s="340"/>
      <c r="D622" s="340"/>
      <c r="E622" s="340"/>
      <c r="F622" s="340"/>
      <c r="G622" s="340"/>
      <c r="H622" s="340"/>
      <c r="I622" s="340"/>
      <c r="J622" s="340"/>
      <c r="K622" s="340"/>
      <c r="L622" s="340"/>
      <c r="M622" s="340"/>
      <c r="N622" s="340"/>
      <c r="O622" s="340"/>
      <c r="P622" s="340"/>
      <c r="Q622" s="340"/>
      <c r="R622" s="340"/>
      <c r="S622" s="340"/>
      <c r="T622" s="340"/>
      <c r="U622" s="340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0"/>
      <c r="AI622" s="340"/>
      <c r="AJ622" s="340"/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0"/>
      <c r="AX622" s="340"/>
      <c r="AY622" s="340"/>
      <c r="AZ622" s="340"/>
      <c r="BA622" s="340"/>
      <c r="BB622" s="340"/>
      <c r="BC622" s="340"/>
      <c r="BD622" s="340"/>
      <c r="BE622" s="340"/>
      <c r="BF622" s="340"/>
      <c r="BG622" s="340"/>
      <c r="BH622" s="340"/>
      <c r="BI622" s="340"/>
      <c r="BJ622" s="340"/>
      <c r="BK622" s="340"/>
      <c r="BL622" s="340"/>
      <c r="BM622" s="340"/>
      <c r="BN622" s="340"/>
      <c r="BO622" s="340"/>
      <c r="BP622" s="340"/>
      <c r="BQ622" s="340"/>
      <c r="BR622" s="340"/>
      <c r="BS622" s="340"/>
      <c r="BT622" s="340"/>
      <c r="BU622" s="340"/>
      <c r="BV622" s="340"/>
      <c r="BW622" s="340"/>
      <c r="BX622" s="340"/>
      <c r="BY622" s="340"/>
      <c r="BZ622" s="340"/>
      <c r="CA622" s="340"/>
    </row>
    <row r="623" spans="1:79" ht="15.75" customHeight="1">
      <c r="A623" s="340"/>
      <c r="B623" s="340"/>
      <c r="C623" s="340"/>
      <c r="D623" s="340"/>
      <c r="E623" s="340"/>
      <c r="F623" s="340"/>
      <c r="G623" s="340"/>
      <c r="H623" s="340"/>
      <c r="I623" s="340"/>
      <c r="J623" s="340"/>
      <c r="K623" s="340"/>
      <c r="L623" s="340"/>
      <c r="M623" s="340"/>
      <c r="N623" s="340"/>
      <c r="O623" s="340"/>
      <c r="P623" s="340"/>
      <c r="Q623" s="340"/>
      <c r="R623" s="340"/>
      <c r="S623" s="340"/>
      <c r="T623" s="340"/>
      <c r="U623" s="340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0"/>
      <c r="AI623" s="340"/>
      <c r="AJ623" s="340"/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0"/>
      <c r="AX623" s="340"/>
      <c r="AY623" s="340"/>
      <c r="AZ623" s="340"/>
      <c r="BA623" s="340"/>
      <c r="BB623" s="340"/>
      <c r="BC623" s="340"/>
      <c r="BD623" s="340"/>
      <c r="BE623" s="340"/>
      <c r="BF623" s="340"/>
      <c r="BG623" s="340"/>
      <c r="BH623" s="340"/>
      <c r="BI623" s="340"/>
      <c r="BJ623" s="340"/>
      <c r="BK623" s="340"/>
      <c r="BL623" s="340"/>
      <c r="BM623" s="340"/>
      <c r="BN623" s="340"/>
      <c r="BO623" s="340"/>
      <c r="BP623" s="340"/>
      <c r="BQ623" s="340"/>
      <c r="BR623" s="340"/>
      <c r="BS623" s="340"/>
      <c r="BT623" s="340"/>
      <c r="BU623" s="340"/>
      <c r="BV623" s="340"/>
      <c r="BW623" s="340"/>
      <c r="BX623" s="340"/>
      <c r="BY623" s="340"/>
      <c r="BZ623" s="340"/>
      <c r="CA623" s="340"/>
    </row>
    <row r="624" spans="1:79" ht="15.75" customHeight="1">
      <c r="A624" s="340"/>
      <c r="B624" s="340"/>
      <c r="C624" s="340"/>
      <c r="D624" s="340"/>
      <c r="E624" s="340"/>
      <c r="F624" s="340"/>
      <c r="G624" s="340"/>
      <c r="H624" s="340"/>
      <c r="I624" s="340"/>
      <c r="J624" s="340"/>
      <c r="K624" s="340"/>
      <c r="L624" s="340"/>
      <c r="M624" s="340"/>
      <c r="N624" s="340"/>
      <c r="O624" s="340"/>
      <c r="P624" s="340"/>
      <c r="Q624" s="340"/>
      <c r="R624" s="340"/>
      <c r="S624" s="340"/>
      <c r="T624" s="340"/>
      <c r="U624" s="340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0"/>
      <c r="AI624" s="340"/>
      <c r="AJ624" s="340"/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0"/>
      <c r="AX624" s="340"/>
      <c r="AY624" s="340"/>
      <c r="AZ624" s="340"/>
      <c r="BA624" s="340"/>
      <c r="BB624" s="340"/>
      <c r="BC624" s="340"/>
      <c r="BD624" s="340"/>
      <c r="BE624" s="340"/>
      <c r="BF624" s="340"/>
      <c r="BG624" s="340"/>
      <c r="BH624" s="340"/>
      <c r="BI624" s="340"/>
      <c r="BJ624" s="340"/>
      <c r="BK624" s="340"/>
      <c r="BL624" s="340"/>
      <c r="BM624" s="340"/>
      <c r="BN624" s="340"/>
      <c r="BO624" s="340"/>
      <c r="BP624" s="340"/>
      <c r="BQ624" s="340"/>
      <c r="BR624" s="340"/>
      <c r="BS624" s="340"/>
      <c r="BT624" s="340"/>
      <c r="BU624" s="340"/>
      <c r="BV624" s="340"/>
      <c r="BW624" s="340"/>
      <c r="BX624" s="340"/>
      <c r="BY624" s="340"/>
      <c r="BZ624" s="340"/>
      <c r="CA624" s="340"/>
    </row>
    <row r="625" spans="1:79" ht="15.75" customHeight="1">
      <c r="A625" s="340"/>
      <c r="B625" s="340"/>
      <c r="C625" s="340"/>
      <c r="D625" s="340"/>
      <c r="E625" s="340"/>
      <c r="F625" s="340"/>
      <c r="G625" s="340"/>
      <c r="H625" s="340"/>
      <c r="I625" s="340"/>
      <c r="J625" s="340"/>
      <c r="K625" s="340"/>
      <c r="L625" s="340"/>
      <c r="M625" s="340"/>
      <c r="N625" s="340"/>
      <c r="O625" s="340"/>
      <c r="P625" s="340"/>
      <c r="Q625" s="340"/>
      <c r="R625" s="340"/>
      <c r="S625" s="340"/>
      <c r="T625" s="340"/>
      <c r="U625" s="340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0"/>
      <c r="AI625" s="340"/>
      <c r="AJ625" s="340"/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0"/>
      <c r="AX625" s="340"/>
      <c r="AY625" s="340"/>
      <c r="AZ625" s="340"/>
      <c r="BA625" s="340"/>
      <c r="BB625" s="340"/>
      <c r="BC625" s="340"/>
      <c r="BD625" s="340"/>
      <c r="BE625" s="340"/>
      <c r="BF625" s="340"/>
      <c r="BG625" s="340"/>
      <c r="BH625" s="340"/>
      <c r="BI625" s="340"/>
      <c r="BJ625" s="340"/>
      <c r="BK625" s="340"/>
      <c r="BL625" s="340"/>
      <c r="BM625" s="340"/>
      <c r="BN625" s="340"/>
      <c r="BO625" s="340"/>
      <c r="BP625" s="340"/>
      <c r="BQ625" s="340"/>
      <c r="BR625" s="340"/>
      <c r="BS625" s="340"/>
      <c r="BT625" s="340"/>
      <c r="BU625" s="340"/>
      <c r="BV625" s="340"/>
      <c r="BW625" s="340"/>
      <c r="BX625" s="340"/>
      <c r="BY625" s="340"/>
      <c r="BZ625" s="340"/>
      <c r="CA625" s="340"/>
    </row>
    <row r="626" spans="1:79" ht="15.75" customHeight="1">
      <c r="A626" s="340"/>
      <c r="B626" s="340"/>
      <c r="C626" s="340"/>
      <c r="D626" s="340"/>
      <c r="E626" s="340"/>
      <c r="F626" s="340"/>
      <c r="G626" s="340"/>
      <c r="H626" s="340"/>
      <c r="I626" s="340"/>
      <c r="J626" s="340"/>
      <c r="K626" s="340"/>
      <c r="L626" s="340"/>
      <c r="M626" s="340"/>
      <c r="N626" s="340"/>
      <c r="O626" s="340"/>
      <c r="P626" s="340"/>
      <c r="Q626" s="340"/>
      <c r="R626" s="340"/>
      <c r="S626" s="340"/>
      <c r="T626" s="340"/>
      <c r="U626" s="340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0"/>
      <c r="AI626" s="340"/>
      <c r="AJ626" s="340"/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0"/>
      <c r="AX626" s="340"/>
      <c r="AY626" s="340"/>
      <c r="AZ626" s="340"/>
      <c r="BA626" s="340"/>
      <c r="BB626" s="340"/>
      <c r="BC626" s="340"/>
      <c r="BD626" s="340"/>
      <c r="BE626" s="340"/>
      <c r="BF626" s="340"/>
      <c r="BG626" s="340"/>
      <c r="BH626" s="340"/>
      <c r="BI626" s="340"/>
      <c r="BJ626" s="340"/>
      <c r="BK626" s="340"/>
      <c r="BL626" s="340"/>
      <c r="BM626" s="340"/>
      <c r="BN626" s="340"/>
      <c r="BO626" s="340"/>
      <c r="BP626" s="340"/>
      <c r="BQ626" s="340"/>
      <c r="BR626" s="340"/>
      <c r="BS626" s="340"/>
      <c r="BT626" s="340"/>
      <c r="BU626" s="340"/>
      <c r="BV626" s="340"/>
      <c r="BW626" s="340"/>
      <c r="BX626" s="340"/>
      <c r="BY626" s="340"/>
      <c r="BZ626" s="340"/>
      <c r="CA626" s="340"/>
    </row>
    <row r="627" spans="1:79" ht="15.75" customHeight="1">
      <c r="A627" s="340"/>
      <c r="B627" s="340"/>
      <c r="C627" s="340"/>
      <c r="D627" s="340"/>
      <c r="E627" s="340"/>
      <c r="F627" s="340"/>
      <c r="G627" s="340"/>
      <c r="H627" s="340"/>
      <c r="I627" s="340"/>
      <c r="J627" s="340"/>
      <c r="K627" s="340"/>
      <c r="L627" s="340"/>
      <c r="M627" s="340"/>
      <c r="N627" s="340"/>
      <c r="O627" s="340"/>
      <c r="P627" s="340"/>
      <c r="Q627" s="340"/>
      <c r="R627" s="340"/>
      <c r="S627" s="340"/>
      <c r="T627" s="340"/>
      <c r="U627" s="340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0"/>
      <c r="AI627" s="340"/>
      <c r="AJ627" s="340"/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0"/>
      <c r="AX627" s="340"/>
      <c r="AY627" s="340"/>
      <c r="AZ627" s="340"/>
      <c r="BA627" s="340"/>
      <c r="BB627" s="340"/>
      <c r="BC627" s="340"/>
      <c r="BD627" s="340"/>
      <c r="BE627" s="340"/>
      <c r="BF627" s="340"/>
      <c r="BG627" s="340"/>
      <c r="BH627" s="340"/>
      <c r="BI627" s="340"/>
      <c r="BJ627" s="340"/>
      <c r="BK627" s="340"/>
      <c r="BL627" s="340"/>
      <c r="BM627" s="340"/>
      <c r="BN627" s="340"/>
      <c r="BO627" s="340"/>
      <c r="BP627" s="340"/>
      <c r="BQ627" s="340"/>
      <c r="BR627" s="340"/>
      <c r="BS627" s="340"/>
      <c r="BT627" s="340"/>
      <c r="BU627" s="340"/>
      <c r="BV627" s="340"/>
      <c r="BW627" s="340"/>
      <c r="BX627" s="340"/>
      <c r="BY627" s="340"/>
      <c r="BZ627" s="340"/>
      <c r="CA627" s="340"/>
    </row>
    <row r="628" spans="1:79" ht="15.75" customHeight="1">
      <c r="A628" s="340"/>
      <c r="B628" s="340"/>
      <c r="C628" s="340"/>
      <c r="D628" s="340"/>
      <c r="E628" s="340"/>
      <c r="F628" s="340"/>
      <c r="G628" s="340"/>
      <c r="H628" s="340"/>
      <c r="I628" s="340"/>
      <c r="J628" s="340"/>
      <c r="K628" s="340"/>
      <c r="L628" s="340"/>
      <c r="M628" s="340"/>
      <c r="N628" s="340"/>
      <c r="O628" s="340"/>
      <c r="P628" s="340"/>
      <c r="Q628" s="340"/>
      <c r="R628" s="340"/>
      <c r="S628" s="340"/>
      <c r="T628" s="340"/>
      <c r="U628" s="340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0"/>
      <c r="AI628" s="340"/>
      <c r="AJ628" s="340"/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0"/>
      <c r="AX628" s="340"/>
      <c r="AY628" s="340"/>
      <c r="AZ628" s="340"/>
      <c r="BA628" s="340"/>
      <c r="BB628" s="340"/>
      <c r="BC628" s="340"/>
      <c r="BD628" s="340"/>
      <c r="BE628" s="340"/>
      <c r="BF628" s="340"/>
      <c r="BG628" s="340"/>
      <c r="BH628" s="340"/>
      <c r="BI628" s="340"/>
      <c r="BJ628" s="340"/>
      <c r="BK628" s="340"/>
      <c r="BL628" s="340"/>
      <c r="BM628" s="340"/>
      <c r="BN628" s="340"/>
      <c r="BO628" s="340"/>
      <c r="BP628" s="340"/>
      <c r="BQ628" s="340"/>
      <c r="BR628" s="340"/>
      <c r="BS628" s="340"/>
      <c r="BT628" s="340"/>
      <c r="BU628" s="340"/>
      <c r="BV628" s="340"/>
      <c r="BW628" s="340"/>
      <c r="BX628" s="340"/>
      <c r="BY628" s="340"/>
      <c r="BZ628" s="340"/>
      <c r="CA628" s="340"/>
    </row>
    <row r="629" spans="1:79" ht="15.75" customHeight="1">
      <c r="A629" s="340"/>
      <c r="B629" s="340"/>
      <c r="C629" s="340"/>
      <c r="D629" s="340"/>
      <c r="E629" s="340"/>
      <c r="F629" s="340"/>
      <c r="G629" s="340"/>
      <c r="H629" s="340"/>
      <c r="I629" s="340"/>
      <c r="J629" s="340"/>
      <c r="K629" s="340"/>
      <c r="L629" s="340"/>
      <c r="M629" s="340"/>
      <c r="N629" s="340"/>
      <c r="O629" s="340"/>
      <c r="P629" s="340"/>
      <c r="Q629" s="340"/>
      <c r="R629" s="340"/>
      <c r="S629" s="340"/>
      <c r="T629" s="340"/>
      <c r="U629" s="340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0"/>
      <c r="AI629" s="340"/>
      <c r="AJ629" s="340"/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0"/>
      <c r="AX629" s="340"/>
      <c r="AY629" s="340"/>
      <c r="AZ629" s="340"/>
      <c r="BA629" s="340"/>
      <c r="BB629" s="340"/>
      <c r="BC629" s="340"/>
      <c r="BD629" s="340"/>
      <c r="BE629" s="340"/>
      <c r="BF629" s="340"/>
      <c r="BG629" s="340"/>
      <c r="BH629" s="340"/>
      <c r="BI629" s="340"/>
      <c r="BJ629" s="340"/>
      <c r="BK629" s="340"/>
      <c r="BL629" s="340"/>
      <c r="BM629" s="340"/>
      <c r="BN629" s="340"/>
      <c r="BO629" s="340"/>
      <c r="BP629" s="340"/>
      <c r="BQ629" s="340"/>
      <c r="BR629" s="340"/>
      <c r="BS629" s="340"/>
      <c r="BT629" s="340"/>
      <c r="BU629" s="340"/>
      <c r="BV629" s="340"/>
      <c r="BW629" s="340"/>
      <c r="BX629" s="340"/>
      <c r="BY629" s="340"/>
      <c r="BZ629" s="340"/>
      <c r="CA629" s="340"/>
    </row>
    <row r="630" spans="1:79" ht="15.75" customHeight="1">
      <c r="A630" s="340"/>
      <c r="B630" s="340"/>
      <c r="C630" s="340"/>
      <c r="D630" s="340"/>
      <c r="E630" s="340"/>
      <c r="F630" s="340"/>
      <c r="G630" s="340"/>
      <c r="H630" s="340"/>
      <c r="I630" s="340"/>
      <c r="J630" s="340"/>
      <c r="K630" s="340"/>
      <c r="L630" s="340"/>
      <c r="M630" s="340"/>
      <c r="N630" s="340"/>
      <c r="O630" s="340"/>
      <c r="P630" s="340"/>
      <c r="Q630" s="340"/>
      <c r="R630" s="340"/>
      <c r="S630" s="340"/>
      <c r="T630" s="340"/>
      <c r="U630" s="340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0"/>
      <c r="AI630" s="340"/>
      <c r="AJ630" s="340"/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0"/>
      <c r="AX630" s="340"/>
      <c r="AY630" s="340"/>
      <c r="AZ630" s="340"/>
      <c r="BA630" s="340"/>
      <c r="BB630" s="340"/>
      <c r="BC630" s="340"/>
      <c r="BD630" s="340"/>
      <c r="BE630" s="340"/>
      <c r="BF630" s="340"/>
      <c r="BG630" s="340"/>
      <c r="BH630" s="340"/>
      <c r="BI630" s="340"/>
      <c r="BJ630" s="340"/>
      <c r="BK630" s="340"/>
      <c r="BL630" s="340"/>
      <c r="BM630" s="340"/>
      <c r="BN630" s="340"/>
      <c r="BO630" s="340"/>
      <c r="BP630" s="340"/>
      <c r="BQ630" s="340"/>
      <c r="BR630" s="340"/>
      <c r="BS630" s="340"/>
      <c r="BT630" s="340"/>
      <c r="BU630" s="340"/>
      <c r="BV630" s="340"/>
      <c r="BW630" s="340"/>
      <c r="BX630" s="340"/>
      <c r="BY630" s="340"/>
      <c r="BZ630" s="340"/>
      <c r="CA630" s="340"/>
    </row>
    <row r="631" spans="1:79" ht="15.75" customHeight="1">
      <c r="A631" s="340"/>
      <c r="B631" s="340"/>
      <c r="C631" s="340"/>
      <c r="D631" s="340"/>
      <c r="E631" s="340"/>
      <c r="F631" s="340"/>
      <c r="G631" s="340"/>
      <c r="H631" s="340"/>
      <c r="I631" s="340"/>
      <c r="J631" s="340"/>
      <c r="K631" s="340"/>
      <c r="L631" s="340"/>
      <c r="M631" s="340"/>
      <c r="N631" s="340"/>
      <c r="O631" s="340"/>
      <c r="P631" s="340"/>
      <c r="Q631" s="340"/>
      <c r="R631" s="340"/>
      <c r="S631" s="340"/>
      <c r="T631" s="340"/>
      <c r="U631" s="340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0"/>
      <c r="AI631" s="340"/>
      <c r="AJ631" s="340"/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0"/>
      <c r="AX631" s="340"/>
      <c r="AY631" s="340"/>
      <c r="AZ631" s="340"/>
      <c r="BA631" s="340"/>
      <c r="BB631" s="340"/>
      <c r="BC631" s="340"/>
      <c r="BD631" s="340"/>
      <c r="BE631" s="340"/>
      <c r="BF631" s="340"/>
      <c r="BG631" s="340"/>
      <c r="BH631" s="340"/>
      <c r="BI631" s="340"/>
      <c r="BJ631" s="340"/>
      <c r="BK631" s="340"/>
      <c r="BL631" s="340"/>
      <c r="BM631" s="340"/>
      <c r="BN631" s="340"/>
      <c r="BO631" s="340"/>
      <c r="BP631" s="340"/>
      <c r="BQ631" s="340"/>
      <c r="BR631" s="340"/>
      <c r="BS631" s="340"/>
      <c r="BT631" s="340"/>
      <c r="BU631" s="340"/>
      <c r="BV631" s="340"/>
      <c r="BW631" s="340"/>
      <c r="BX631" s="340"/>
      <c r="BY631" s="340"/>
      <c r="BZ631" s="340"/>
      <c r="CA631" s="340"/>
    </row>
    <row r="632" spans="1:79" ht="15.75" customHeight="1">
      <c r="A632" s="340"/>
      <c r="B632" s="340"/>
      <c r="C632" s="340"/>
      <c r="D632" s="340"/>
      <c r="E632" s="340"/>
      <c r="F632" s="340"/>
      <c r="G632" s="340"/>
      <c r="H632" s="340"/>
      <c r="I632" s="340"/>
      <c r="J632" s="340"/>
      <c r="K632" s="340"/>
      <c r="L632" s="340"/>
      <c r="M632" s="340"/>
      <c r="N632" s="340"/>
      <c r="O632" s="340"/>
      <c r="P632" s="340"/>
      <c r="Q632" s="340"/>
      <c r="R632" s="340"/>
      <c r="S632" s="340"/>
      <c r="T632" s="340"/>
      <c r="U632" s="340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0"/>
      <c r="AI632" s="340"/>
      <c r="AJ632" s="340"/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0"/>
      <c r="AX632" s="340"/>
      <c r="AY632" s="340"/>
      <c r="AZ632" s="340"/>
      <c r="BA632" s="340"/>
      <c r="BB632" s="340"/>
      <c r="BC632" s="340"/>
      <c r="BD632" s="340"/>
      <c r="BE632" s="340"/>
      <c r="BF632" s="340"/>
      <c r="BG632" s="340"/>
      <c r="BH632" s="340"/>
      <c r="BI632" s="340"/>
      <c r="BJ632" s="340"/>
      <c r="BK632" s="340"/>
      <c r="BL632" s="340"/>
      <c r="BM632" s="340"/>
      <c r="BN632" s="340"/>
      <c r="BO632" s="340"/>
      <c r="BP632" s="340"/>
      <c r="BQ632" s="340"/>
      <c r="BR632" s="340"/>
      <c r="BS632" s="340"/>
      <c r="BT632" s="340"/>
      <c r="BU632" s="340"/>
      <c r="BV632" s="340"/>
      <c r="BW632" s="340"/>
      <c r="BX632" s="340"/>
      <c r="BY632" s="340"/>
      <c r="BZ632" s="340"/>
      <c r="CA632" s="340"/>
    </row>
    <row r="633" spans="1:79" ht="15.75" customHeight="1">
      <c r="A633" s="340"/>
      <c r="B633" s="340"/>
      <c r="C633" s="340"/>
      <c r="D633" s="340"/>
      <c r="E633" s="340"/>
      <c r="F633" s="340"/>
      <c r="G633" s="340"/>
      <c r="H633" s="340"/>
      <c r="I633" s="340"/>
      <c r="J633" s="340"/>
      <c r="K633" s="340"/>
      <c r="L633" s="340"/>
      <c r="M633" s="340"/>
      <c r="N633" s="340"/>
      <c r="O633" s="340"/>
      <c r="P633" s="340"/>
      <c r="Q633" s="340"/>
      <c r="R633" s="340"/>
      <c r="S633" s="340"/>
      <c r="T633" s="340"/>
      <c r="U633" s="340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0"/>
      <c r="AI633" s="340"/>
      <c r="AJ633" s="340"/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0"/>
      <c r="AX633" s="340"/>
      <c r="AY633" s="340"/>
      <c r="AZ633" s="340"/>
      <c r="BA633" s="340"/>
      <c r="BB633" s="340"/>
      <c r="BC633" s="340"/>
      <c r="BD633" s="340"/>
      <c r="BE633" s="340"/>
      <c r="BF633" s="340"/>
      <c r="BG633" s="340"/>
      <c r="BH633" s="340"/>
      <c r="BI633" s="340"/>
      <c r="BJ633" s="340"/>
      <c r="BK633" s="340"/>
      <c r="BL633" s="340"/>
      <c r="BM633" s="340"/>
      <c r="BN633" s="340"/>
      <c r="BO633" s="340"/>
      <c r="BP633" s="340"/>
      <c r="BQ633" s="340"/>
      <c r="BR633" s="340"/>
      <c r="BS633" s="340"/>
      <c r="BT633" s="340"/>
      <c r="BU633" s="340"/>
      <c r="BV633" s="340"/>
      <c r="BW633" s="340"/>
      <c r="BX633" s="340"/>
      <c r="BY633" s="340"/>
      <c r="BZ633" s="340"/>
      <c r="CA633" s="340"/>
    </row>
    <row r="634" spans="1:79" ht="15.75" customHeight="1">
      <c r="A634" s="340"/>
      <c r="B634" s="340"/>
      <c r="C634" s="340"/>
      <c r="D634" s="340"/>
      <c r="E634" s="340"/>
      <c r="F634" s="340"/>
      <c r="G634" s="340"/>
      <c r="H634" s="340"/>
      <c r="I634" s="340"/>
      <c r="J634" s="340"/>
      <c r="K634" s="340"/>
      <c r="L634" s="340"/>
      <c r="M634" s="340"/>
      <c r="N634" s="340"/>
      <c r="O634" s="340"/>
      <c r="P634" s="340"/>
      <c r="Q634" s="340"/>
      <c r="R634" s="340"/>
      <c r="S634" s="340"/>
      <c r="T634" s="340"/>
      <c r="U634" s="340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0"/>
      <c r="AI634" s="340"/>
      <c r="AJ634" s="340"/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0"/>
      <c r="AX634" s="340"/>
      <c r="AY634" s="340"/>
      <c r="AZ634" s="340"/>
      <c r="BA634" s="340"/>
      <c r="BB634" s="340"/>
      <c r="BC634" s="340"/>
      <c r="BD634" s="340"/>
      <c r="BE634" s="340"/>
      <c r="BF634" s="340"/>
      <c r="BG634" s="340"/>
      <c r="BH634" s="340"/>
      <c r="BI634" s="340"/>
      <c r="BJ634" s="340"/>
      <c r="BK634" s="340"/>
      <c r="BL634" s="340"/>
      <c r="BM634" s="340"/>
      <c r="BN634" s="340"/>
      <c r="BO634" s="340"/>
      <c r="BP634" s="340"/>
      <c r="BQ634" s="340"/>
      <c r="BR634" s="340"/>
      <c r="BS634" s="340"/>
      <c r="BT634" s="340"/>
      <c r="BU634" s="340"/>
      <c r="BV634" s="340"/>
      <c r="BW634" s="340"/>
      <c r="BX634" s="340"/>
      <c r="BY634" s="340"/>
      <c r="BZ634" s="340"/>
      <c r="CA634" s="340"/>
    </row>
    <row r="635" spans="1:79" ht="15.75" customHeight="1">
      <c r="A635" s="340"/>
      <c r="B635" s="340"/>
      <c r="C635" s="340"/>
      <c r="D635" s="340"/>
      <c r="E635" s="340"/>
      <c r="F635" s="340"/>
      <c r="G635" s="340"/>
      <c r="H635" s="340"/>
      <c r="I635" s="340"/>
      <c r="J635" s="340"/>
      <c r="K635" s="340"/>
      <c r="L635" s="340"/>
      <c r="M635" s="340"/>
      <c r="N635" s="340"/>
      <c r="O635" s="340"/>
      <c r="P635" s="340"/>
      <c r="Q635" s="340"/>
      <c r="R635" s="340"/>
      <c r="S635" s="340"/>
      <c r="T635" s="340"/>
      <c r="U635" s="340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0"/>
      <c r="AI635" s="340"/>
      <c r="AJ635" s="340"/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0"/>
      <c r="AX635" s="340"/>
      <c r="AY635" s="340"/>
      <c r="AZ635" s="340"/>
      <c r="BA635" s="340"/>
      <c r="BB635" s="340"/>
      <c r="BC635" s="340"/>
      <c r="BD635" s="340"/>
      <c r="BE635" s="340"/>
      <c r="BF635" s="340"/>
      <c r="BG635" s="340"/>
      <c r="BH635" s="340"/>
      <c r="BI635" s="340"/>
      <c r="BJ635" s="340"/>
      <c r="BK635" s="340"/>
      <c r="BL635" s="340"/>
      <c r="BM635" s="340"/>
      <c r="BN635" s="340"/>
      <c r="BO635" s="340"/>
      <c r="BP635" s="340"/>
      <c r="BQ635" s="340"/>
      <c r="BR635" s="340"/>
      <c r="BS635" s="340"/>
      <c r="BT635" s="340"/>
      <c r="BU635" s="340"/>
      <c r="BV635" s="340"/>
      <c r="BW635" s="340"/>
      <c r="BX635" s="340"/>
      <c r="BY635" s="340"/>
      <c r="BZ635" s="340"/>
      <c r="CA635" s="340"/>
    </row>
    <row r="636" spans="1:79" ht="15.75" customHeight="1">
      <c r="A636" s="340"/>
      <c r="B636" s="340"/>
      <c r="C636" s="340"/>
      <c r="D636" s="340"/>
      <c r="E636" s="340"/>
      <c r="F636" s="340"/>
      <c r="G636" s="340"/>
      <c r="H636" s="340"/>
      <c r="I636" s="340"/>
      <c r="J636" s="340"/>
      <c r="K636" s="340"/>
      <c r="L636" s="340"/>
      <c r="M636" s="340"/>
      <c r="N636" s="340"/>
      <c r="O636" s="340"/>
      <c r="P636" s="340"/>
      <c r="Q636" s="340"/>
      <c r="R636" s="340"/>
      <c r="S636" s="340"/>
      <c r="T636" s="340"/>
      <c r="U636" s="340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0"/>
      <c r="AI636" s="340"/>
      <c r="AJ636" s="340"/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0"/>
      <c r="AX636" s="340"/>
      <c r="AY636" s="340"/>
      <c r="AZ636" s="340"/>
      <c r="BA636" s="340"/>
      <c r="BB636" s="340"/>
      <c r="BC636" s="340"/>
      <c r="BD636" s="340"/>
      <c r="BE636" s="340"/>
      <c r="BF636" s="340"/>
      <c r="BG636" s="340"/>
      <c r="BH636" s="340"/>
      <c r="BI636" s="340"/>
      <c r="BJ636" s="340"/>
      <c r="BK636" s="340"/>
      <c r="BL636" s="340"/>
      <c r="BM636" s="340"/>
      <c r="BN636" s="340"/>
      <c r="BO636" s="340"/>
      <c r="BP636" s="340"/>
      <c r="BQ636" s="340"/>
      <c r="BR636" s="340"/>
      <c r="BS636" s="340"/>
      <c r="BT636" s="340"/>
      <c r="BU636" s="340"/>
      <c r="BV636" s="340"/>
      <c r="BW636" s="340"/>
      <c r="BX636" s="340"/>
      <c r="BY636" s="340"/>
      <c r="BZ636" s="340"/>
      <c r="CA636" s="340"/>
    </row>
    <row r="637" spans="1:79" ht="15.75" customHeight="1">
      <c r="A637" s="340"/>
      <c r="B637" s="340"/>
      <c r="C637" s="340"/>
      <c r="D637" s="340"/>
      <c r="E637" s="340"/>
      <c r="F637" s="340"/>
      <c r="G637" s="340"/>
      <c r="H637" s="340"/>
      <c r="I637" s="340"/>
      <c r="J637" s="340"/>
      <c r="K637" s="340"/>
      <c r="L637" s="340"/>
      <c r="M637" s="340"/>
      <c r="N637" s="340"/>
      <c r="O637" s="340"/>
      <c r="P637" s="340"/>
      <c r="Q637" s="340"/>
      <c r="R637" s="340"/>
      <c r="S637" s="340"/>
      <c r="T637" s="340"/>
      <c r="U637" s="340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0"/>
      <c r="AI637" s="340"/>
      <c r="AJ637" s="340"/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0"/>
      <c r="AX637" s="340"/>
      <c r="AY637" s="340"/>
      <c r="AZ637" s="340"/>
      <c r="BA637" s="340"/>
      <c r="BB637" s="340"/>
      <c r="BC637" s="340"/>
      <c r="BD637" s="340"/>
      <c r="BE637" s="340"/>
      <c r="BF637" s="340"/>
      <c r="BG637" s="340"/>
      <c r="BH637" s="340"/>
      <c r="BI637" s="340"/>
      <c r="BJ637" s="340"/>
      <c r="BK637" s="340"/>
      <c r="BL637" s="340"/>
      <c r="BM637" s="340"/>
      <c r="BN637" s="340"/>
      <c r="BO637" s="340"/>
      <c r="BP637" s="340"/>
      <c r="BQ637" s="340"/>
      <c r="BR637" s="340"/>
      <c r="BS637" s="340"/>
      <c r="BT637" s="340"/>
      <c r="BU637" s="340"/>
      <c r="BV637" s="340"/>
      <c r="BW637" s="340"/>
      <c r="BX637" s="340"/>
      <c r="BY637" s="340"/>
      <c r="BZ637" s="340"/>
      <c r="CA637" s="340"/>
    </row>
    <row r="638" spans="1:79" ht="15.75" customHeight="1">
      <c r="A638" s="340"/>
      <c r="B638" s="340"/>
      <c r="C638" s="340"/>
      <c r="D638" s="340"/>
      <c r="E638" s="340"/>
      <c r="F638" s="340"/>
      <c r="G638" s="340"/>
      <c r="H638" s="340"/>
      <c r="I638" s="340"/>
      <c r="J638" s="340"/>
      <c r="K638" s="340"/>
      <c r="L638" s="340"/>
      <c r="M638" s="340"/>
      <c r="N638" s="340"/>
      <c r="O638" s="340"/>
      <c r="P638" s="340"/>
      <c r="Q638" s="340"/>
      <c r="R638" s="340"/>
      <c r="S638" s="340"/>
      <c r="T638" s="340"/>
      <c r="U638" s="340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0"/>
      <c r="AI638" s="340"/>
      <c r="AJ638" s="340"/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0"/>
      <c r="AX638" s="340"/>
      <c r="AY638" s="340"/>
      <c r="AZ638" s="340"/>
      <c r="BA638" s="340"/>
      <c r="BB638" s="340"/>
      <c r="BC638" s="340"/>
      <c r="BD638" s="340"/>
      <c r="BE638" s="340"/>
      <c r="BF638" s="340"/>
      <c r="BG638" s="340"/>
      <c r="BH638" s="340"/>
      <c r="BI638" s="340"/>
      <c r="BJ638" s="340"/>
      <c r="BK638" s="340"/>
      <c r="BL638" s="340"/>
      <c r="BM638" s="340"/>
      <c r="BN638" s="340"/>
      <c r="BO638" s="340"/>
      <c r="BP638" s="340"/>
      <c r="BQ638" s="340"/>
      <c r="BR638" s="340"/>
      <c r="BS638" s="340"/>
      <c r="BT638" s="340"/>
      <c r="BU638" s="340"/>
      <c r="BV638" s="340"/>
      <c r="BW638" s="340"/>
      <c r="BX638" s="340"/>
      <c r="BY638" s="340"/>
      <c r="BZ638" s="340"/>
      <c r="CA638" s="340"/>
    </row>
    <row r="639" spans="1:79" ht="15.75" customHeight="1">
      <c r="A639" s="340"/>
      <c r="B639" s="340"/>
      <c r="C639" s="340"/>
      <c r="D639" s="340"/>
      <c r="E639" s="340"/>
      <c r="F639" s="340"/>
      <c r="G639" s="340"/>
      <c r="H639" s="340"/>
      <c r="I639" s="340"/>
      <c r="J639" s="340"/>
      <c r="K639" s="340"/>
      <c r="L639" s="340"/>
      <c r="M639" s="340"/>
      <c r="N639" s="340"/>
      <c r="O639" s="340"/>
      <c r="P639" s="340"/>
      <c r="Q639" s="340"/>
      <c r="R639" s="340"/>
      <c r="S639" s="340"/>
      <c r="T639" s="340"/>
      <c r="U639" s="340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0"/>
      <c r="AI639" s="340"/>
      <c r="AJ639" s="340"/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0"/>
      <c r="AX639" s="340"/>
      <c r="AY639" s="340"/>
      <c r="AZ639" s="340"/>
      <c r="BA639" s="340"/>
      <c r="BB639" s="340"/>
      <c r="BC639" s="340"/>
      <c r="BD639" s="340"/>
      <c r="BE639" s="340"/>
      <c r="BF639" s="340"/>
      <c r="BG639" s="340"/>
      <c r="BH639" s="340"/>
      <c r="BI639" s="340"/>
      <c r="BJ639" s="340"/>
      <c r="BK639" s="340"/>
      <c r="BL639" s="340"/>
      <c r="BM639" s="340"/>
      <c r="BN639" s="340"/>
      <c r="BO639" s="340"/>
      <c r="BP639" s="340"/>
      <c r="BQ639" s="340"/>
      <c r="BR639" s="340"/>
      <c r="BS639" s="340"/>
      <c r="BT639" s="340"/>
      <c r="BU639" s="340"/>
      <c r="BV639" s="340"/>
      <c r="BW639" s="340"/>
      <c r="BX639" s="340"/>
      <c r="BY639" s="340"/>
      <c r="BZ639" s="340"/>
      <c r="CA639" s="340"/>
    </row>
    <row r="640" spans="1:79" ht="15.75" customHeight="1">
      <c r="A640" s="340"/>
      <c r="B640" s="340"/>
      <c r="C640" s="340"/>
      <c r="D640" s="340"/>
      <c r="E640" s="340"/>
      <c r="F640" s="340"/>
      <c r="G640" s="340"/>
      <c r="H640" s="340"/>
      <c r="I640" s="340"/>
      <c r="J640" s="340"/>
      <c r="K640" s="340"/>
      <c r="L640" s="340"/>
      <c r="M640" s="340"/>
      <c r="N640" s="340"/>
      <c r="O640" s="340"/>
      <c r="P640" s="340"/>
      <c r="Q640" s="340"/>
      <c r="R640" s="340"/>
      <c r="S640" s="340"/>
      <c r="T640" s="340"/>
      <c r="U640" s="340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0"/>
      <c r="AI640" s="340"/>
      <c r="AJ640" s="340"/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0"/>
      <c r="AX640" s="340"/>
      <c r="AY640" s="340"/>
      <c r="AZ640" s="340"/>
      <c r="BA640" s="340"/>
      <c r="BB640" s="340"/>
      <c r="BC640" s="340"/>
      <c r="BD640" s="340"/>
      <c r="BE640" s="340"/>
      <c r="BF640" s="340"/>
      <c r="BG640" s="340"/>
      <c r="BH640" s="340"/>
      <c r="BI640" s="340"/>
      <c r="BJ640" s="340"/>
      <c r="BK640" s="340"/>
      <c r="BL640" s="340"/>
      <c r="BM640" s="340"/>
      <c r="BN640" s="340"/>
      <c r="BO640" s="340"/>
      <c r="BP640" s="340"/>
      <c r="BQ640" s="340"/>
      <c r="BR640" s="340"/>
      <c r="BS640" s="340"/>
      <c r="BT640" s="340"/>
      <c r="BU640" s="340"/>
      <c r="BV640" s="340"/>
      <c r="BW640" s="340"/>
      <c r="BX640" s="340"/>
      <c r="BY640" s="340"/>
      <c r="BZ640" s="340"/>
      <c r="CA640" s="340"/>
    </row>
    <row r="641" spans="1:79" ht="15.75" customHeight="1">
      <c r="A641" s="340"/>
      <c r="B641" s="340"/>
      <c r="C641" s="340"/>
      <c r="D641" s="340"/>
      <c r="E641" s="340"/>
      <c r="F641" s="340"/>
      <c r="G641" s="340"/>
      <c r="H641" s="340"/>
      <c r="I641" s="340"/>
      <c r="J641" s="340"/>
      <c r="K641" s="340"/>
      <c r="L641" s="340"/>
      <c r="M641" s="340"/>
      <c r="N641" s="340"/>
      <c r="O641" s="340"/>
      <c r="P641" s="340"/>
      <c r="Q641" s="340"/>
      <c r="R641" s="340"/>
      <c r="S641" s="340"/>
      <c r="T641" s="340"/>
      <c r="U641" s="340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0"/>
      <c r="AI641" s="340"/>
      <c r="AJ641" s="340"/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0"/>
      <c r="AX641" s="340"/>
      <c r="AY641" s="340"/>
      <c r="AZ641" s="340"/>
      <c r="BA641" s="340"/>
      <c r="BB641" s="340"/>
      <c r="BC641" s="340"/>
      <c r="BD641" s="340"/>
      <c r="BE641" s="340"/>
      <c r="BF641" s="340"/>
      <c r="BG641" s="340"/>
      <c r="BH641" s="340"/>
      <c r="BI641" s="340"/>
      <c r="BJ641" s="340"/>
      <c r="BK641" s="340"/>
      <c r="BL641" s="340"/>
      <c r="BM641" s="340"/>
      <c r="BN641" s="340"/>
      <c r="BO641" s="340"/>
      <c r="BP641" s="340"/>
      <c r="BQ641" s="340"/>
      <c r="BR641" s="340"/>
      <c r="BS641" s="340"/>
      <c r="BT641" s="340"/>
      <c r="BU641" s="340"/>
      <c r="BV641" s="340"/>
      <c r="BW641" s="340"/>
      <c r="BX641" s="340"/>
      <c r="BY641" s="340"/>
      <c r="BZ641" s="340"/>
      <c r="CA641" s="340"/>
    </row>
    <row r="642" spans="1:79" ht="15.75" customHeight="1">
      <c r="A642" s="340"/>
      <c r="B642" s="340"/>
      <c r="C642" s="340"/>
      <c r="D642" s="340"/>
      <c r="E642" s="340"/>
      <c r="F642" s="340"/>
      <c r="G642" s="340"/>
      <c r="H642" s="340"/>
      <c r="I642" s="340"/>
      <c r="J642" s="340"/>
      <c r="K642" s="340"/>
      <c r="L642" s="340"/>
      <c r="M642" s="340"/>
      <c r="N642" s="340"/>
      <c r="O642" s="340"/>
      <c r="P642" s="340"/>
      <c r="Q642" s="340"/>
      <c r="R642" s="340"/>
      <c r="S642" s="340"/>
      <c r="T642" s="340"/>
      <c r="U642" s="340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0"/>
      <c r="AI642" s="340"/>
      <c r="AJ642" s="340"/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0"/>
      <c r="AX642" s="340"/>
      <c r="AY642" s="340"/>
      <c r="AZ642" s="340"/>
      <c r="BA642" s="340"/>
      <c r="BB642" s="340"/>
      <c r="BC642" s="340"/>
      <c r="BD642" s="340"/>
      <c r="BE642" s="340"/>
      <c r="BF642" s="340"/>
      <c r="BG642" s="340"/>
      <c r="BH642" s="340"/>
      <c r="BI642" s="340"/>
      <c r="BJ642" s="340"/>
      <c r="BK642" s="340"/>
      <c r="BL642" s="340"/>
      <c r="BM642" s="340"/>
      <c r="BN642" s="340"/>
      <c r="BO642" s="340"/>
      <c r="BP642" s="340"/>
      <c r="BQ642" s="340"/>
      <c r="BR642" s="340"/>
      <c r="BS642" s="340"/>
      <c r="BT642" s="340"/>
      <c r="BU642" s="340"/>
      <c r="BV642" s="340"/>
      <c r="BW642" s="340"/>
      <c r="BX642" s="340"/>
      <c r="BY642" s="340"/>
      <c r="BZ642" s="340"/>
      <c r="CA642" s="340"/>
    </row>
    <row r="643" spans="1:79" ht="15.75" customHeight="1">
      <c r="A643" s="340"/>
      <c r="B643" s="340"/>
      <c r="C643" s="340"/>
      <c r="D643" s="340"/>
      <c r="E643" s="340"/>
      <c r="F643" s="340"/>
      <c r="G643" s="340"/>
      <c r="H643" s="340"/>
      <c r="I643" s="340"/>
      <c r="J643" s="340"/>
      <c r="K643" s="340"/>
      <c r="L643" s="340"/>
      <c r="M643" s="340"/>
      <c r="N643" s="340"/>
      <c r="O643" s="340"/>
      <c r="P643" s="340"/>
      <c r="Q643" s="340"/>
      <c r="R643" s="340"/>
      <c r="S643" s="340"/>
      <c r="T643" s="340"/>
      <c r="U643" s="340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0"/>
      <c r="AI643" s="340"/>
      <c r="AJ643" s="340"/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0"/>
      <c r="AX643" s="340"/>
      <c r="AY643" s="340"/>
      <c r="AZ643" s="340"/>
      <c r="BA643" s="340"/>
      <c r="BB643" s="340"/>
      <c r="BC643" s="340"/>
      <c r="BD643" s="340"/>
      <c r="BE643" s="340"/>
      <c r="BF643" s="340"/>
      <c r="BG643" s="340"/>
      <c r="BH643" s="340"/>
      <c r="BI643" s="340"/>
      <c r="BJ643" s="340"/>
      <c r="BK643" s="340"/>
      <c r="BL643" s="340"/>
      <c r="BM643" s="340"/>
      <c r="BN643" s="340"/>
      <c r="BO643" s="340"/>
      <c r="BP643" s="340"/>
      <c r="BQ643" s="340"/>
      <c r="BR643" s="340"/>
      <c r="BS643" s="340"/>
      <c r="BT643" s="340"/>
      <c r="BU643" s="340"/>
      <c r="BV643" s="340"/>
      <c r="BW643" s="340"/>
      <c r="BX643" s="340"/>
      <c r="BY643" s="340"/>
      <c r="BZ643" s="340"/>
      <c r="CA643" s="340"/>
    </row>
    <row r="644" spans="1:79" ht="15.75" customHeight="1">
      <c r="A644" s="340"/>
      <c r="B644" s="340"/>
      <c r="C644" s="340"/>
      <c r="D644" s="340"/>
      <c r="E644" s="340"/>
      <c r="F644" s="340"/>
      <c r="G644" s="340"/>
      <c r="H644" s="340"/>
      <c r="I644" s="340"/>
      <c r="J644" s="340"/>
      <c r="K644" s="340"/>
      <c r="L644" s="340"/>
      <c r="M644" s="340"/>
      <c r="N644" s="340"/>
      <c r="O644" s="340"/>
      <c r="P644" s="340"/>
      <c r="Q644" s="340"/>
      <c r="R644" s="340"/>
      <c r="S644" s="340"/>
      <c r="T644" s="340"/>
      <c r="U644" s="340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0"/>
      <c r="AI644" s="340"/>
      <c r="AJ644" s="340"/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0"/>
      <c r="AX644" s="340"/>
      <c r="AY644" s="340"/>
      <c r="AZ644" s="340"/>
      <c r="BA644" s="340"/>
      <c r="BB644" s="340"/>
      <c r="BC644" s="340"/>
      <c r="BD644" s="340"/>
      <c r="BE644" s="340"/>
      <c r="BF644" s="340"/>
      <c r="BG644" s="340"/>
      <c r="BH644" s="340"/>
      <c r="BI644" s="340"/>
      <c r="BJ644" s="340"/>
      <c r="BK644" s="340"/>
      <c r="BL644" s="340"/>
      <c r="BM644" s="340"/>
      <c r="BN644" s="340"/>
      <c r="BO644" s="340"/>
      <c r="BP644" s="340"/>
      <c r="BQ644" s="340"/>
      <c r="BR644" s="340"/>
      <c r="BS644" s="340"/>
      <c r="BT644" s="340"/>
      <c r="BU644" s="340"/>
      <c r="BV644" s="340"/>
      <c r="BW644" s="340"/>
      <c r="BX644" s="340"/>
      <c r="BY644" s="340"/>
      <c r="BZ644" s="340"/>
      <c r="CA644" s="340"/>
    </row>
    <row r="645" spans="1:79" ht="15.75" customHeight="1">
      <c r="A645" s="340"/>
      <c r="B645" s="340"/>
      <c r="C645" s="340"/>
      <c r="D645" s="340"/>
      <c r="E645" s="340"/>
      <c r="F645" s="340"/>
      <c r="G645" s="340"/>
      <c r="H645" s="340"/>
      <c r="I645" s="340"/>
      <c r="J645" s="340"/>
      <c r="K645" s="340"/>
      <c r="L645" s="340"/>
      <c r="M645" s="340"/>
      <c r="N645" s="340"/>
      <c r="O645" s="340"/>
      <c r="P645" s="340"/>
      <c r="Q645" s="340"/>
      <c r="R645" s="340"/>
      <c r="S645" s="340"/>
      <c r="T645" s="340"/>
      <c r="U645" s="340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0"/>
      <c r="AI645" s="340"/>
      <c r="AJ645" s="340"/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0"/>
      <c r="AX645" s="340"/>
      <c r="AY645" s="340"/>
      <c r="AZ645" s="340"/>
      <c r="BA645" s="340"/>
      <c r="BB645" s="340"/>
      <c r="BC645" s="340"/>
      <c r="BD645" s="340"/>
      <c r="BE645" s="340"/>
      <c r="BF645" s="340"/>
      <c r="BG645" s="340"/>
      <c r="BH645" s="340"/>
      <c r="BI645" s="340"/>
      <c r="BJ645" s="340"/>
      <c r="BK645" s="340"/>
      <c r="BL645" s="340"/>
      <c r="BM645" s="340"/>
      <c r="BN645" s="340"/>
      <c r="BO645" s="340"/>
      <c r="BP645" s="340"/>
      <c r="BQ645" s="340"/>
      <c r="BR645" s="340"/>
      <c r="BS645" s="340"/>
      <c r="BT645" s="340"/>
      <c r="BU645" s="340"/>
      <c r="BV645" s="340"/>
      <c r="BW645" s="340"/>
      <c r="BX645" s="340"/>
      <c r="BY645" s="340"/>
      <c r="BZ645" s="340"/>
      <c r="CA645" s="340"/>
    </row>
    <row r="646" spans="1:79" ht="15.75" customHeight="1">
      <c r="A646" s="340"/>
      <c r="B646" s="340"/>
      <c r="C646" s="340"/>
      <c r="D646" s="340"/>
      <c r="E646" s="340"/>
      <c r="F646" s="340"/>
      <c r="G646" s="340"/>
      <c r="H646" s="340"/>
      <c r="I646" s="340"/>
      <c r="J646" s="340"/>
      <c r="K646" s="340"/>
      <c r="L646" s="340"/>
      <c r="M646" s="340"/>
      <c r="N646" s="340"/>
      <c r="O646" s="340"/>
      <c r="P646" s="340"/>
      <c r="Q646" s="340"/>
      <c r="R646" s="340"/>
      <c r="S646" s="340"/>
      <c r="T646" s="340"/>
      <c r="U646" s="340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0"/>
      <c r="AI646" s="340"/>
      <c r="AJ646" s="340"/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0"/>
      <c r="AX646" s="340"/>
      <c r="AY646" s="340"/>
      <c r="AZ646" s="340"/>
      <c r="BA646" s="340"/>
      <c r="BB646" s="340"/>
      <c r="BC646" s="340"/>
      <c r="BD646" s="340"/>
      <c r="BE646" s="340"/>
      <c r="BF646" s="340"/>
      <c r="BG646" s="340"/>
      <c r="BH646" s="340"/>
      <c r="BI646" s="340"/>
      <c r="BJ646" s="340"/>
      <c r="BK646" s="340"/>
      <c r="BL646" s="340"/>
      <c r="BM646" s="340"/>
      <c r="BN646" s="340"/>
      <c r="BO646" s="340"/>
      <c r="BP646" s="340"/>
      <c r="BQ646" s="340"/>
      <c r="BR646" s="340"/>
      <c r="BS646" s="340"/>
      <c r="BT646" s="340"/>
      <c r="BU646" s="340"/>
      <c r="BV646" s="340"/>
      <c r="BW646" s="340"/>
      <c r="BX646" s="340"/>
      <c r="BY646" s="340"/>
      <c r="BZ646" s="340"/>
      <c r="CA646" s="340"/>
    </row>
    <row r="647" spans="1:79" ht="15.75" customHeight="1">
      <c r="A647" s="340"/>
      <c r="B647" s="340"/>
      <c r="C647" s="340"/>
      <c r="D647" s="340"/>
      <c r="E647" s="340"/>
      <c r="F647" s="340"/>
      <c r="G647" s="340"/>
      <c r="H647" s="340"/>
      <c r="I647" s="340"/>
      <c r="J647" s="340"/>
      <c r="K647" s="340"/>
      <c r="L647" s="340"/>
      <c r="M647" s="340"/>
      <c r="N647" s="340"/>
      <c r="O647" s="340"/>
      <c r="P647" s="340"/>
      <c r="Q647" s="340"/>
      <c r="R647" s="340"/>
      <c r="S647" s="340"/>
      <c r="T647" s="340"/>
      <c r="U647" s="340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0"/>
      <c r="AI647" s="340"/>
      <c r="AJ647" s="340"/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0"/>
      <c r="AX647" s="340"/>
      <c r="AY647" s="340"/>
      <c r="AZ647" s="340"/>
      <c r="BA647" s="340"/>
      <c r="BB647" s="340"/>
      <c r="BC647" s="340"/>
      <c r="BD647" s="340"/>
      <c r="BE647" s="340"/>
      <c r="BF647" s="340"/>
      <c r="BG647" s="340"/>
      <c r="BH647" s="340"/>
      <c r="BI647" s="340"/>
      <c r="BJ647" s="340"/>
      <c r="BK647" s="340"/>
      <c r="BL647" s="340"/>
      <c r="BM647" s="340"/>
      <c r="BN647" s="340"/>
      <c r="BO647" s="340"/>
      <c r="BP647" s="340"/>
      <c r="BQ647" s="340"/>
      <c r="BR647" s="340"/>
      <c r="BS647" s="340"/>
      <c r="BT647" s="340"/>
      <c r="BU647" s="340"/>
      <c r="BV647" s="340"/>
      <c r="BW647" s="340"/>
      <c r="BX647" s="340"/>
      <c r="BY647" s="340"/>
      <c r="BZ647" s="340"/>
      <c r="CA647" s="340"/>
    </row>
    <row r="648" spans="1:79" ht="15.75" customHeight="1">
      <c r="A648" s="340"/>
      <c r="B648" s="340"/>
      <c r="C648" s="340"/>
      <c r="D648" s="340"/>
      <c r="E648" s="340"/>
      <c r="F648" s="340"/>
      <c r="G648" s="340"/>
      <c r="H648" s="340"/>
      <c r="I648" s="340"/>
      <c r="J648" s="340"/>
      <c r="K648" s="340"/>
      <c r="L648" s="340"/>
      <c r="M648" s="340"/>
      <c r="N648" s="340"/>
      <c r="O648" s="340"/>
      <c r="P648" s="340"/>
      <c r="Q648" s="340"/>
      <c r="R648" s="340"/>
      <c r="S648" s="340"/>
      <c r="T648" s="340"/>
      <c r="U648" s="340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0"/>
      <c r="AI648" s="340"/>
      <c r="AJ648" s="340"/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0"/>
      <c r="AX648" s="340"/>
      <c r="AY648" s="340"/>
      <c r="AZ648" s="340"/>
      <c r="BA648" s="340"/>
      <c r="BB648" s="340"/>
      <c r="BC648" s="340"/>
      <c r="BD648" s="340"/>
      <c r="BE648" s="340"/>
      <c r="BF648" s="340"/>
      <c r="BG648" s="340"/>
      <c r="BH648" s="340"/>
      <c r="BI648" s="340"/>
      <c r="BJ648" s="340"/>
      <c r="BK648" s="340"/>
      <c r="BL648" s="340"/>
      <c r="BM648" s="340"/>
      <c r="BN648" s="340"/>
      <c r="BO648" s="340"/>
      <c r="BP648" s="340"/>
      <c r="BQ648" s="340"/>
      <c r="BR648" s="340"/>
      <c r="BS648" s="340"/>
      <c r="BT648" s="340"/>
      <c r="BU648" s="340"/>
      <c r="BV648" s="340"/>
      <c r="BW648" s="340"/>
      <c r="BX648" s="340"/>
      <c r="BY648" s="340"/>
      <c r="BZ648" s="340"/>
      <c r="CA648" s="340"/>
    </row>
    <row r="649" spans="1:79" ht="15.75" customHeight="1">
      <c r="A649" s="340"/>
      <c r="B649" s="340"/>
      <c r="C649" s="340"/>
      <c r="D649" s="340"/>
      <c r="E649" s="340"/>
      <c r="F649" s="340"/>
      <c r="G649" s="340"/>
      <c r="H649" s="340"/>
      <c r="I649" s="340"/>
      <c r="J649" s="340"/>
      <c r="K649" s="340"/>
      <c r="L649" s="340"/>
      <c r="M649" s="340"/>
      <c r="N649" s="340"/>
      <c r="O649" s="340"/>
      <c r="P649" s="340"/>
      <c r="Q649" s="340"/>
      <c r="R649" s="340"/>
      <c r="S649" s="340"/>
      <c r="T649" s="340"/>
      <c r="U649" s="340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0"/>
      <c r="AI649" s="340"/>
      <c r="AJ649" s="340"/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0"/>
      <c r="AX649" s="340"/>
      <c r="AY649" s="340"/>
      <c r="AZ649" s="340"/>
      <c r="BA649" s="340"/>
      <c r="BB649" s="340"/>
      <c r="BC649" s="340"/>
      <c r="BD649" s="340"/>
      <c r="BE649" s="340"/>
      <c r="BF649" s="340"/>
      <c r="BG649" s="340"/>
      <c r="BH649" s="340"/>
      <c r="BI649" s="340"/>
      <c r="BJ649" s="340"/>
      <c r="BK649" s="340"/>
      <c r="BL649" s="340"/>
      <c r="BM649" s="340"/>
      <c r="BN649" s="340"/>
      <c r="BO649" s="340"/>
      <c r="BP649" s="340"/>
      <c r="BQ649" s="340"/>
      <c r="BR649" s="340"/>
      <c r="BS649" s="340"/>
      <c r="BT649" s="340"/>
      <c r="BU649" s="340"/>
      <c r="BV649" s="340"/>
      <c r="BW649" s="340"/>
      <c r="BX649" s="340"/>
      <c r="BY649" s="340"/>
      <c r="BZ649" s="340"/>
      <c r="CA649" s="340"/>
    </row>
    <row r="650" spans="1:79" ht="15.75" customHeight="1">
      <c r="A650" s="340"/>
      <c r="B650" s="340"/>
      <c r="C650" s="340"/>
      <c r="D650" s="340"/>
      <c r="E650" s="340"/>
      <c r="F650" s="340"/>
      <c r="G650" s="340"/>
      <c r="H650" s="340"/>
      <c r="I650" s="340"/>
      <c r="J650" s="340"/>
      <c r="K650" s="340"/>
      <c r="L650" s="340"/>
      <c r="M650" s="340"/>
      <c r="N650" s="340"/>
      <c r="O650" s="340"/>
      <c r="P650" s="340"/>
      <c r="Q650" s="340"/>
      <c r="R650" s="340"/>
      <c r="S650" s="340"/>
      <c r="T650" s="340"/>
      <c r="U650" s="340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0"/>
      <c r="AI650" s="340"/>
      <c r="AJ650" s="340"/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0"/>
      <c r="AX650" s="340"/>
      <c r="AY650" s="340"/>
      <c r="AZ650" s="340"/>
      <c r="BA650" s="340"/>
      <c r="BB650" s="340"/>
      <c r="BC650" s="340"/>
      <c r="BD650" s="340"/>
      <c r="BE650" s="340"/>
      <c r="BF650" s="340"/>
      <c r="BG650" s="340"/>
      <c r="BH650" s="340"/>
      <c r="BI650" s="340"/>
      <c r="BJ650" s="340"/>
      <c r="BK650" s="340"/>
      <c r="BL650" s="340"/>
      <c r="BM650" s="340"/>
      <c r="BN650" s="340"/>
      <c r="BO650" s="340"/>
      <c r="BP650" s="340"/>
      <c r="BQ650" s="340"/>
      <c r="BR650" s="340"/>
      <c r="BS650" s="340"/>
      <c r="BT650" s="340"/>
      <c r="BU650" s="340"/>
      <c r="BV650" s="340"/>
      <c r="BW650" s="340"/>
      <c r="BX650" s="340"/>
      <c r="BY650" s="340"/>
      <c r="BZ650" s="340"/>
      <c r="CA650" s="340"/>
    </row>
    <row r="651" spans="1:79" ht="15.75" customHeight="1">
      <c r="A651" s="340"/>
      <c r="B651" s="340"/>
      <c r="C651" s="340"/>
      <c r="D651" s="340"/>
      <c r="E651" s="340"/>
      <c r="F651" s="340"/>
      <c r="G651" s="340"/>
      <c r="H651" s="340"/>
      <c r="I651" s="340"/>
      <c r="J651" s="340"/>
      <c r="K651" s="340"/>
      <c r="L651" s="340"/>
      <c r="M651" s="340"/>
      <c r="N651" s="340"/>
      <c r="O651" s="340"/>
      <c r="P651" s="340"/>
      <c r="Q651" s="340"/>
      <c r="R651" s="340"/>
      <c r="S651" s="340"/>
      <c r="T651" s="340"/>
      <c r="U651" s="340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0"/>
      <c r="AI651" s="340"/>
      <c r="AJ651" s="340"/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0"/>
      <c r="AX651" s="340"/>
      <c r="AY651" s="340"/>
      <c r="AZ651" s="340"/>
      <c r="BA651" s="340"/>
      <c r="BB651" s="340"/>
      <c r="BC651" s="340"/>
      <c r="BD651" s="340"/>
      <c r="BE651" s="340"/>
      <c r="BF651" s="340"/>
      <c r="BG651" s="340"/>
      <c r="BH651" s="340"/>
      <c r="BI651" s="340"/>
      <c r="BJ651" s="340"/>
      <c r="BK651" s="340"/>
      <c r="BL651" s="340"/>
      <c r="BM651" s="340"/>
      <c r="BN651" s="340"/>
      <c r="BO651" s="340"/>
      <c r="BP651" s="340"/>
      <c r="BQ651" s="340"/>
      <c r="BR651" s="340"/>
      <c r="BS651" s="340"/>
      <c r="BT651" s="340"/>
      <c r="BU651" s="340"/>
      <c r="BV651" s="340"/>
      <c r="BW651" s="340"/>
      <c r="BX651" s="340"/>
      <c r="BY651" s="340"/>
      <c r="BZ651" s="340"/>
      <c r="CA651" s="340"/>
    </row>
    <row r="652" spans="1:79" ht="15.75" customHeight="1">
      <c r="A652" s="340"/>
      <c r="B652" s="340"/>
      <c r="C652" s="340"/>
      <c r="D652" s="340"/>
      <c r="E652" s="340"/>
      <c r="F652" s="340"/>
      <c r="G652" s="340"/>
      <c r="H652" s="340"/>
      <c r="I652" s="340"/>
      <c r="J652" s="340"/>
      <c r="K652" s="340"/>
      <c r="L652" s="340"/>
      <c r="M652" s="340"/>
      <c r="N652" s="340"/>
      <c r="O652" s="340"/>
      <c r="P652" s="340"/>
      <c r="Q652" s="340"/>
      <c r="R652" s="340"/>
      <c r="S652" s="340"/>
      <c r="T652" s="340"/>
      <c r="U652" s="340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0"/>
      <c r="AI652" s="340"/>
      <c r="AJ652" s="340"/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0"/>
      <c r="AX652" s="340"/>
      <c r="AY652" s="340"/>
      <c r="AZ652" s="340"/>
      <c r="BA652" s="340"/>
      <c r="BB652" s="340"/>
      <c r="BC652" s="340"/>
      <c r="BD652" s="340"/>
      <c r="BE652" s="340"/>
      <c r="BF652" s="340"/>
      <c r="BG652" s="340"/>
      <c r="BH652" s="340"/>
      <c r="BI652" s="340"/>
      <c r="BJ652" s="340"/>
      <c r="BK652" s="340"/>
      <c r="BL652" s="340"/>
      <c r="BM652" s="340"/>
      <c r="BN652" s="340"/>
      <c r="BO652" s="340"/>
      <c r="BP652" s="340"/>
      <c r="BQ652" s="340"/>
      <c r="BR652" s="340"/>
      <c r="BS652" s="340"/>
      <c r="BT652" s="340"/>
      <c r="BU652" s="340"/>
      <c r="BV652" s="340"/>
      <c r="BW652" s="340"/>
      <c r="BX652" s="340"/>
      <c r="BY652" s="340"/>
      <c r="BZ652" s="340"/>
      <c r="CA652" s="340"/>
    </row>
    <row r="653" spans="1:79" ht="15.75" customHeight="1">
      <c r="A653" s="340"/>
      <c r="B653" s="340"/>
      <c r="C653" s="340"/>
      <c r="D653" s="340"/>
      <c r="E653" s="340"/>
      <c r="F653" s="340"/>
      <c r="G653" s="340"/>
      <c r="H653" s="340"/>
      <c r="I653" s="340"/>
      <c r="J653" s="340"/>
      <c r="K653" s="340"/>
      <c r="L653" s="340"/>
      <c r="M653" s="340"/>
      <c r="N653" s="340"/>
      <c r="O653" s="340"/>
      <c r="P653" s="340"/>
      <c r="Q653" s="340"/>
      <c r="R653" s="340"/>
      <c r="S653" s="340"/>
      <c r="T653" s="340"/>
      <c r="U653" s="340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0"/>
      <c r="AI653" s="340"/>
      <c r="AJ653" s="340"/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0"/>
      <c r="AX653" s="340"/>
      <c r="AY653" s="340"/>
      <c r="AZ653" s="340"/>
      <c r="BA653" s="340"/>
      <c r="BB653" s="340"/>
      <c r="BC653" s="340"/>
      <c r="BD653" s="340"/>
      <c r="BE653" s="340"/>
      <c r="BF653" s="340"/>
      <c r="BG653" s="340"/>
      <c r="BH653" s="340"/>
      <c r="BI653" s="340"/>
      <c r="BJ653" s="340"/>
      <c r="BK653" s="340"/>
      <c r="BL653" s="340"/>
      <c r="BM653" s="340"/>
      <c r="BN653" s="340"/>
      <c r="BO653" s="340"/>
      <c r="BP653" s="340"/>
      <c r="BQ653" s="340"/>
      <c r="BR653" s="340"/>
      <c r="BS653" s="340"/>
      <c r="BT653" s="340"/>
      <c r="BU653" s="340"/>
      <c r="BV653" s="340"/>
      <c r="BW653" s="340"/>
      <c r="BX653" s="340"/>
      <c r="BY653" s="340"/>
      <c r="BZ653" s="340"/>
      <c r="CA653" s="340"/>
    </row>
    <row r="654" spans="1:79" ht="15.75" customHeight="1">
      <c r="A654" s="340"/>
      <c r="B654" s="340"/>
      <c r="C654" s="340"/>
      <c r="D654" s="340"/>
      <c r="E654" s="340"/>
      <c r="F654" s="340"/>
      <c r="G654" s="340"/>
      <c r="H654" s="340"/>
      <c r="I654" s="340"/>
      <c r="J654" s="340"/>
      <c r="K654" s="340"/>
      <c r="L654" s="340"/>
      <c r="M654" s="340"/>
      <c r="N654" s="340"/>
      <c r="O654" s="340"/>
      <c r="P654" s="340"/>
      <c r="Q654" s="340"/>
      <c r="R654" s="340"/>
      <c r="S654" s="340"/>
      <c r="T654" s="340"/>
      <c r="U654" s="340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0"/>
      <c r="AI654" s="340"/>
      <c r="AJ654" s="340"/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0"/>
      <c r="AX654" s="340"/>
      <c r="AY654" s="340"/>
      <c r="AZ654" s="340"/>
      <c r="BA654" s="340"/>
      <c r="BB654" s="340"/>
      <c r="BC654" s="340"/>
      <c r="BD654" s="340"/>
      <c r="BE654" s="340"/>
      <c r="BF654" s="340"/>
      <c r="BG654" s="340"/>
      <c r="BH654" s="340"/>
      <c r="BI654" s="340"/>
      <c r="BJ654" s="340"/>
      <c r="BK654" s="340"/>
      <c r="BL654" s="340"/>
      <c r="BM654" s="340"/>
      <c r="BN654" s="340"/>
      <c r="BO654" s="340"/>
      <c r="BP654" s="340"/>
      <c r="BQ654" s="340"/>
      <c r="BR654" s="340"/>
      <c r="BS654" s="340"/>
      <c r="BT654" s="340"/>
      <c r="BU654" s="340"/>
      <c r="BV654" s="340"/>
      <c r="BW654" s="340"/>
      <c r="BX654" s="340"/>
      <c r="BY654" s="340"/>
      <c r="BZ654" s="340"/>
      <c r="CA654" s="340"/>
    </row>
    <row r="655" spans="1:79" ht="15.75" customHeight="1">
      <c r="A655" s="340"/>
      <c r="B655" s="340"/>
      <c r="C655" s="340"/>
      <c r="D655" s="340"/>
      <c r="E655" s="340"/>
      <c r="F655" s="340"/>
      <c r="G655" s="340"/>
      <c r="H655" s="340"/>
      <c r="I655" s="340"/>
      <c r="J655" s="340"/>
      <c r="K655" s="340"/>
      <c r="L655" s="340"/>
      <c r="M655" s="340"/>
      <c r="N655" s="340"/>
      <c r="O655" s="340"/>
      <c r="P655" s="340"/>
      <c r="Q655" s="340"/>
      <c r="R655" s="340"/>
      <c r="S655" s="340"/>
      <c r="T655" s="340"/>
      <c r="U655" s="340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0"/>
      <c r="AI655" s="340"/>
      <c r="AJ655" s="340"/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0"/>
      <c r="AX655" s="340"/>
      <c r="AY655" s="340"/>
      <c r="AZ655" s="340"/>
      <c r="BA655" s="340"/>
      <c r="BB655" s="340"/>
      <c r="BC655" s="340"/>
      <c r="BD655" s="340"/>
      <c r="BE655" s="340"/>
      <c r="BF655" s="340"/>
      <c r="BG655" s="340"/>
      <c r="BH655" s="340"/>
      <c r="BI655" s="340"/>
      <c r="BJ655" s="340"/>
      <c r="BK655" s="340"/>
      <c r="BL655" s="340"/>
      <c r="BM655" s="340"/>
      <c r="BN655" s="340"/>
      <c r="BO655" s="340"/>
      <c r="BP655" s="340"/>
      <c r="BQ655" s="340"/>
      <c r="BR655" s="340"/>
      <c r="BS655" s="340"/>
      <c r="BT655" s="340"/>
      <c r="BU655" s="340"/>
      <c r="BV655" s="340"/>
      <c r="BW655" s="340"/>
      <c r="BX655" s="340"/>
      <c r="BY655" s="340"/>
      <c r="BZ655" s="340"/>
      <c r="CA655" s="340"/>
    </row>
    <row r="656" spans="1:79" ht="15.75" customHeight="1">
      <c r="A656" s="340"/>
      <c r="B656" s="340"/>
      <c r="C656" s="340"/>
      <c r="D656" s="340"/>
      <c r="E656" s="340"/>
      <c r="F656" s="340"/>
      <c r="G656" s="340"/>
      <c r="H656" s="340"/>
      <c r="I656" s="340"/>
      <c r="J656" s="340"/>
      <c r="K656" s="340"/>
      <c r="L656" s="340"/>
      <c r="M656" s="340"/>
      <c r="N656" s="340"/>
      <c r="O656" s="340"/>
      <c r="P656" s="340"/>
      <c r="Q656" s="340"/>
      <c r="R656" s="340"/>
      <c r="S656" s="340"/>
      <c r="T656" s="340"/>
      <c r="U656" s="340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0"/>
      <c r="AI656" s="340"/>
      <c r="AJ656" s="340"/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0"/>
      <c r="AX656" s="340"/>
      <c r="AY656" s="340"/>
      <c r="AZ656" s="340"/>
      <c r="BA656" s="340"/>
      <c r="BB656" s="340"/>
      <c r="BC656" s="340"/>
      <c r="BD656" s="340"/>
      <c r="BE656" s="340"/>
      <c r="BF656" s="340"/>
      <c r="BG656" s="340"/>
      <c r="BH656" s="340"/>
      <c r="BI656" s="340"/>
      <c r="BJ656" s="340"/>
      <c r="BK656" s="340"/>
      <c r="BL656" s="340"/>
      <c r="BM656" s="340"/>
      <c r="BN656" s="340"/>
      <c r="BO656" s="340"/>
      <c r="BP656" s="340"/>
      <c r="BQ656" s="340"/>
      <c r="BR656" s="340"/>
      <c r="BS656" s="340"/>
      <c r="BT656" s="340"/>
      <c r="BU656" s="340"/>
      <c r="BV656" s="340"/>
      <c r="BW656" s="340"/>
      <c r="BX656" s="340"/>
      <c r="BY656" s="340"/>
      <c r="BZ656" s="340"/>
      <c r="CA656" s="340"/>
    </row>
    <row r="657" spans="1:79" ht="15.75" customHeight="1">
      <c r="A657" s="340"/>
      <c r="B657" s="340"/>
      <c r="C657" s="340"/>
      <c r="D657" s="340"/>
      <c r="E657" s="340"/>
      <c r="F657" s="340"/>
      <c r="G657" s="340"/>
      <c r="H657" s="340"/>
      <c r="I657" s="340"/>
      <c r="J657" s="340"/>
      <c r="K657" s="340"/>
      <c r="L657" s="340"/>
      <c r="M657" s="340"/>
      <c r="N657" s="340"/>
      <c r="O657" s="340"/>
      <c r="P657" s="340"/>
      <c r="Q657" s="340"/>
      <c r="R657" s="340"/>
      <c r="S657" s="340"/>
      <c r="T657" s="340"/>
      <c r="U657" s="340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0"/>
      <c r="AI657" s="340"/>
      <c r="AJ657" s="340"/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0"/>
      <c r="AX657" s="340"/>
      <c r="AY657" s="340"/>
      <c r="AZ657" s="340"/>
      <c r="BA657" s="340"/>
      <c r="BB657" s="340"/>
      <c r="BC657" s="340"/>
      <c r="BD657" s="340"/>
      <c r="BE657" s="340"/>
      <c r="BF657" s="340"/>
      <c r="BG657" s="340"/>
      <c r="BH657" s="340"/>
      <c r="BI657" s="340"/>
      <c r="BJ657" s="340"/>
      <c r="BK657" s="340"/>
      <c r="BL657" s="340"/>
      <c r="BM657" s="340"/>
      <c r="BN657" s="340"/>
      <c r="BO657" s="340"/>
      <c r="BP657" s="340"/>
      <c r="BQ657" s="340"/>
      <c r="BR657" s="340"/>
      <c r="BS657" s="340"/>
      <c r="BT657" s="340"/>
      <c r="BU657" s="340"/>
      <c r="BV657" s="340"/>
      <c r="BW657" s="340"/>
      <c r="BX657" s="340"/>
      <c r="BY657" s="340"/>
      <c r="BZ657" s="340"/>
      <c r="CA657" s="340"/>
    </row>
    <row r="658" spans="1:79" ht="15.75" customHeight="1">
      <c r="A658" s="340"/>
      <c r="B658" s="340"/>
      <c r="C658" s="340"/>
      <c r="D658" s="340"/>
      <c r="E658" s="340"/>
      <c r="F658" s="340"/>
      <c r="G658" s="340"/>
      <c r="H658" s="340"/>
      <c r="I658" s="340"/>
      <c r="J658" s="340"/>
      <c r="K658" s="340"/>
      <c r="L658" s="340"/>
      <c r="M658" s="340"/>
      <c r="N658" s="340"/>
      <c r="O658" s="340"/>
      <c r="P658" s="340"/>
      <c r="Q658" s="340"/>
      <c r="R658" s="340"/>
      <c r="S658" s="340"/>
      <c r="T658" s="340"/>
      <c r="U658" s="340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0"/>
      <c r="AI658" s="340"/>
      <c r="AJ658" s="340"/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0"/>
      <c r="AX658" s="340"/>
      <c r="AY658" s="340"/>
      <c r="AZ658" s="340"/>
      <c r="BA658" s="340"/>
      <c r="BB658" s="340"/>
      <c r="BC658" s="340"/>
      <c r="BD658" s="340"/>
      <c r="BE658" s="340"/>
      <c r="BF658" s="340"/>
      <c r="BG658" s="340"/>
      <c r="BH658" s="340"/>
      <c r="BI658" s="340"/>
      <c r="BJ658" s="340"/>
      <c r="BK658" s="340"/>
      <c r="BL658" s="340"/>
      <c r="BM658" s="340"/>
      <c r="BN658" s="340"/>
      <c r="BO658" s="340"/>
      <c r="BP658" s="340"/>
      <c r="BQ658" s="340"/>
      <c r="BR658" s="340"/>
      <c r="BS658" s="340"/>
      <c r="BT658" s="340"/>
      <c r="BU658" s="340"/>
      <c r="BV658" s="340"/>
      <c r="BW658" s="340"/>
      <c r="BX658" s="340"/>
      <c r="BY658" s="340"/>
      <c r="BZ658" s="340"/>
      <c r="CA658" s="340"/>
    </row>
    <row r="659" spans="1:79" ht="15.75" customHeight="1">
      <c r="A659" s="340"/>
      <c r="B659" s="340"/>
      <c r="C659" s="340"/>
      <c r="D659" s="340"/>
      <c r="E659" s="340"/>
      <c r="F659" s="340"/>
      <c r="G659" s="340"/>
      <c r="H659" s="340"/>
      <c r="I659" s="340"/>
      <c r="J659" s="340"/>
      <c r="K659" s="340"/>
      <c r="L659" s="340"/>
      <c r="M659" s="340"/>
      <c r="N659" s="340"/>
      <c r="O659" s="340"/>
      <c r="P659" s="340"/>
      <c r="Q659" s="340"/>
      <c r="R659" s="340"/>
      <c r="S659" s="340"/>
      <c r="T659" s="340"/>
      <c r="U659" s="340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0"/>
      <c r="AI659" s="340"/>
      <c r="AJ659" s="340"/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0"/>
      <c r="AX659" s="340"/>
      <c r="AY659" s="340"/>
      <c r="AZ659" s="340"/>
      <c r="BA659" s="340"/>
      <c r="BB659" s="340"/>
      <c r="BC659" s="340"/>
      <c r="BD659" s="340"/>
      <c r="BE659" s="340"/>
      <c r="BF659" s="340"/>
      <c r="BG659" s="340"/>
      <c r="BH659" s="340"/>
      <c r="BI659" s="340"/>
      <c r="BJ659" s="340"/>
      <c r="BK659" s="340"/>
      <c r="BL659" s="340"/>
      <c r="BM659" s="340"/>
      <c r="BN659" s="340"/>
      <c r="BO659" s="340"/>
      <c r="BP659" s="340"/>
      <c r="BQ659" s="340"/>
      <c r="BR659" s="340"/>
      <c r="BS659" s="340"/>
      <c r="BT659" s="340"/>
      <c r="BU659" s="340"/>
      <c r="BV659" s="340"/>
      <c r="BW659" s="340"/>
      <c r="BX659" s="340"/>
      <c r="BY659" s="340"/>
      <c r="BZ659" s="340"/>
      <c r="CA659" s="340"/>
    </row>
    <row r="660" spans="1:79" ht="15.75" customHeight="1">
      <c r="A660" s="340"/>
      <c r="B660" s="340"/>
      <c r="C660" s="340"/>
      <c r="D660" s="340"/>
      <c r="E660" s="340"/>
      <c r="F660" s="340"/>
      <c r="G660" s="340"/>
      <c r="H660" s="340"/>
      <c r="I660" s="340"/>
      <c r="J660" s="340"/>
      <c r="K660" s="340"/>
      <c r="L660" s="340"/>
      <c r="M660" s="340"/>
      <c r="N660" s="340"/>
      <c r="O660" s="340"/>
      <c r="P660" s="340"/>
      <c r="Q660" s="340"/>
      <c r="R660" s="340"/>
      <c r="S660" s="340"/>
      <c r="T660" s="340"/>
      <c r="U660" s="340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0"/>
      <c r="AI660" s="340"/>
      <c r="AJ660" s="340"/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0"/>
      <c r="AX660" s="340"/>
      <c r="AY660" s="340"/>
      <c r="AZ660" s="340"/>
      <c r="BA660" s="340"/>
      <c r="BB660" s="340"/>
      <c r="BC660" s="340"/>
      <c r="BD660" s="340"/>
      <c r="BE660" s="340"/>
      <c r="BF660" s="340"/>
      <c r="BG660" s="340"/>
      <c r="BH660" s="340"/>
      <c r="BI660" s="340"/>
      <c r="BJ660" s="340"/>
      <c r="BK660" s="340"/>
      <c r="BL660" s="340"/>
      <c r="BM660" s="340"/>
      <c r="BN660" s="340"/>
      <c r="BO660" s="340"/>
      <c r="BP660" s="340"/>
      <c r="BQ660" s="340"/>
      <c r="BR660" s="340"/>
      <c r="BS660" s="340"/>
      <c r="BT660" s="340"/>
      <c r="BU660" s="340"/>
      <c r="BV660" s="340"/>
      <c r="BW660" s="340"/>
      <c r="BX660" s="340"/>
      <c r="BY660" s="340"/>
      <c r="BZ660" s="340"/>
      <c r="CA660" s="340"/>
    </row>
    <row r="661" spans="1:79" ht="15.75" customHeight="1">
      <c r="A661" s="340"/>
      <c r="B661" s="340"/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0"/>
      <c r="AX661" s="340"/>
      <c r="AY661" s="340"/>
      <c r="AZ661" s="340"/>
      <c r="BA661" s="340"/>
      <c r="BB661" s="340"/>
      <c r="BC661" s="340"/>
      <c r="BD661" s="340"/>
      <c r="BE661" s="340"/>
      <c r="BF661" s="340"/>
      <c r="BG661" s="340"/>
      <c r="BH661" s="340"/>
      <c r="BI661" s="340"/>
      <c r="BJ661" s="340"/>
      <c r="BK661" s="340"/>
      <c r="BL661" s="340"/>
      <c r="BM661" s="340"/>
      <c r="BN661" s="340"/>
      <c r="BO661" s="340"/>
      <c r="BP661" s="340"/>
      <c r="BQ661" s="340"/>
      <c r="BR661" s="340"/>
      <c r="BS661" s="340"/>
      <c r="BT661" s="340"/>
      <c r="BU661" s="340"/>
      <c r="BV661" s="340"/>
      <c r="BW661" s="340"/>
      <c r="BX661" s="340"/>
      <c r="BY661" s="340"/>
      <c r="BZ661" s="340"/>
      <c r="CA661" s="340"/>
    </row>
    <row r="662" spans="1:79" ht="15.75" customHeight="1">
      <c r="A662" s="340"/>
      <c r="B662" s="340"/>
      <c r="C662" s="340"/>
      <c r="D662" s="340"/>
      <c r="E662" s="340"/>
      <c r="F662" s="340"/>
      <c r="G662" s="340"/>
      <c r="H662" s="340"/>
      <c r="I662" s="340"/>
      <c r="J662" s="340"/>
      <c r="K662" s="340"/>
      <c r="L662" s="340"/>
      <c r="M662" s="340"/>
      <c r="N662" s="340"/>
      <c r="O662" s="340"/>
      <c r="P662" s="340"/>
      <c r="Q662" s="340"/>
      <c r="R662" s="340"/>
      <c r="S662" s="340"/>
      <c r="T662" s="340"/>
      <c r="U662" s="340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0"/>
      <c r="AI662" s="340"/>
      <c r="AJ662" s="340"/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0"/>
      <c r="AX662" s="340"/>
      <c r="AY662" s="340"/>
      <c r="AZ662" s="340"/>
      <c r="BA662" s="340"/>
      <c r="BB662" s="340"/>
      <c r="BC662" s="340"/>
      <c r="BD662" s="340"/>
      <c r="BE662" s="340"/>
      <c r="BF662" s="340"/>
      <c r="BG662" s="340"/>
      <c r="BH662" s="340"/>
      <c r="BI662" s="340"/>
      <c r="BJ662" s="340"/>
      <c r="BK662" s="340"/>
      <c r="BL662" s="340"/>
      <c r="BM662" s="340"/>
      <c r="BN662" s="340"/>
      <c r="BO662" s="340"/>
      <c r="BP662" s="340"/>
      <c r="BQ662" s="340"/>
      <c r="BR662" s="340"/>
      <c r="BS662" s="340"/>
      <c r="BT662" s="340"/>
      <c r="BU662" s="340"/>
      <c r="BV662" s="340"/>
      <c r="BW662" s="340"/>
      <c r="BX662" s="340"/>
      <c r="BY662" s="340"/>
      <c r="BZ662" s="340"/>
      <c r="CA662" s="340"/>
    </row>
    <row r="663" spans="1:79" ht="15.75" customHeight="1">
      <c r="A663" s="340"/>
      <c r="B663" s="340"/>
      <c r="C663" s="340"/>
      <c r="D663" s="340"/>
      <c r="E663" s="340"/>
      <c r="F663" s="340"/>
      <c r="G663" s="340"/>
      <c r="H663" s="340"/>
      <c r="I663" s="340"/>
      <c r="J663" s="340"/>
      <c r="K663" s="340"/>
      <c r="L663" s="340"/>
      <c r="M663" s="340"/>
      <c r="N663" s="340"/>
      <c r="O663" s="340"/>
      <c r="P663" s="340"/>
      <c r="Q663" s="340"/>
      <c r="R663" s="340"/>
      <c r="S663" s="340"/>
      <c r="T663" s="340"/>
      <c r="U663" s="340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0"/>
      <c r="AI663" s="340"/>
      <c r="AJ663" s="340"/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0"/>
      <c r="AX663" s="340"/>
      <c r="AY663" s="340"/>
      <c r="AZ663" s="340"/>
      <c r="BA663" s="340"/>
      <c r="BB663" s="340"/>
      <c r="BC663" s="340"/>
      <c r="BD663" s="340"/>
      <c r="BE663" s="340"/>
      <c r="BF663" s="340"/>
      <c r="BG663" s="340"/>
      <c r="BH663" s="340"/>
      <c r="BI663" s="340"/>
      <c r="BJ663" s="340"/>
      <c r="BK663" s="340"/>
      <c r="BL663" s="340"/>
      <c r="BM663" s="340"/>
      <c r="BN663" s="340"/>
      <c r="BO663" s="340"/>
      <c r="BP663" s="340"/>
      <c r="BQ663" s="340"/>
      <c r="BR663" s="340"/>
      <c r="BS663" s="340"/>
      <c r="BT663" s="340"/>
      <c r="BU663" s="340"/>
      <c r="BV663" s="340"/>
      <c r="BW663" s="340"/>
      <c r="BX663" s="340"/>
      <c r="BY663" s="340"/>
      <c r="BZ663" s="340"/>
      <c r="CA663" s="340"/>
    </row>
    <row r="664" spans="1:79" ht="15.75" customHeight="1">
      <c r="A664" s="340"/>
      <c r="B664" s="340"/>
      <c r="C664" s="340"/>
      <c r="D664" s="340"/>
      <c r="E664" s="340"/>
      <c r="F664" s="340"/>
      <c r="G664" s="340"/>
      <c r="H664" s="340"/>
      <c r="I664" s="340"/>
      <c r="J664" s="340"/>
      <c r="K664" s="340"/>
      <c r="L664" s="340"/>
      <c r="M664" s="340"/>
      <c r="N664" s="340"/>
      <c r="O664" s="340"/>
      <c r="P664" s="340"/>
      <c r="Q664" s="340"/>
      <c r="R664" s="340"/>
      <c r="S664" s="340"/>
      <c r="T664" s="340"/>
      <c r="U664" s="340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0"/>
      <c r="AI664" s="340"/>
      <c r="AJ664" s="340"/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0"/>
      <c r="AX664" s="340"/>
      <c r="AY664" s="340"/>
      <c r="AZ664" s="340"/>
      <c r="BA664" s="340"/>
      <c r="BB664" s="340"/>
      <c r="BC664" s="340"/>
      <c r="BD664" s="340"/>
      <c r="BE664" s="340"/>
      <c r="BF664" s="340"/>
      <c r="BG664" s="340"/>
      <c r="BH664" s="340"/>
      <c r="BI664" s="340"/>
      <c r="BJ664" s="340"/>
      <c r="BK664" s="340"/>
      <c r="BL664" s="340"/>
      <c r="BM664" s="340"/>
      <c r="BN664" s="340"/>
      <c r="BO664" s="340"/>
      <c r="BP664" s="340"/>
      <c r="BQ664" s="340"/>
      <c r="BR664" s="340"/>
      <c r="BS664" s="340"/>
      <c r="BT664" s="340"/>
      <c r="BU664" s="340"/>
      <c r="BV664" s="340"/>
      <c r="BW664" s="340"/>
      <c r="BX664" s="340"/>
      <c r="BY664" s="340"/>
      <c r="BZ664" s="340"/>
      <c r="CA664" s="340"/>
    </row>
    <row r="665" spans="1:79" ht="15.75" customHeight="1">
      <c r="A665" s="340"/>
      <c r="B665" s="340"/>
      <c r="C665" s="340"/>
      <c r="D665" s="340"/>
      <c r="E665" s="340"/>
      <c r="F665" s="340"/>
      <c r="G665" s="340"/>
      <c r="H665" s="340"/>
      <c r="I665" s="340"/>
      <c r="J665" s="340"/>
      <c r="K665" s="340"/>
      <c r="L665" s="340"/>
      <c r="M665" s="340"/>
      <c r="N665" s="340"/>
      <c r="O665" s="340"/>
      <c r="P665" s="340"/>
      <c r="Q665" s="340"/>
      <c r="R665" s="340"/>
      <c r="S665" s="340"/>
      <c r="T665" s="340"/>
      <c r="U665" s="340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0"/>
      <c r="AI665" s="340"/>
      <c r="AJ665" s="340"/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0"/>
      <c r="AX665" s="340"/>
      <c r="AY665" s="340"/>
      <c r="AZ665" s="340"/>
      <c r="BA665" s="340"/>
      <c r="BB665" s="340"/>
      <c r="BC665" s="340"/>
      <c r="BD665" s="340"/>
      <c r="BE665" s="340"/>
      <c r="BF665" s="340"/>
      <c r="BG665" s="340"/>
      <c r="BH665" s="340"/>
      <c r="BI665" s="340"/>
      <c r="BJ665" s="340"/>
      <c r="BK665" s="340"/>
      <c r="BL665" s="340"/>
      <c r="BM665" s="340"/>
      <c r="BN665" s="340"/>
      <c r="BO665" s="340"/>
      <c r="BP665" s="340"/>
      <c r="BQ665" s="340"/>
      <c r="BR665" s="340"/>
      <c r="BS665" s="340"/>
      <c r="BT665" s="340"/>
      <c r="BU665" s="340"/>
      <c r="BV665" s="340"/>
      <c r="BW665" s="340"/>
      <c r="BX665" s="340"/>
      <c r="BY665" s="340"/>
      <c r="BZ665" s="340"/>
      <c r="CA665" s="340"/>
    </row>
    <row r="666" spans="1:79" ht="15.75" customHeight="1">
      <c r="A666" s="340"/>
      <c r="B666" s="340"/>
      <c r="C666" s="340"/>
      <c r="D666" s="340"/>
      <c r="E666" s="340"/>
      <c r="F666" s="340"/>
      <c r="G666" s="340"/>
      <c r="H666" s="340"/>
      <c r="I666" s="340"/>
      <c r="J666" s="340"/>
      <c r="K666" s="340"/>
      <c r="L666" s="340"/>
      <c r="M666" s="340"/>
      <c r="N666" s="340"/>
      <c r="O666" s="340"/>
      <c r="P666" s="340"/>
      <c r="Q666" s="340"/>
      <c r="R666" s="340"/>
      <c r="S666" s="340"/>
      <c r="T666" s="340"/>
      <c r="U666" s="340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0"/>
      <c r="AI666" s="340"/>
      <c r="AJ666" s="340"/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0"/>
      <c r="AX666" s="340"/>
      <c r="AY666" s="340"/>
      <c r="AZ666" s="340"/>
      <c r="BA666" s="340"/>
      <c r="BB666" s="340"/>
      <c r="BC666" s="340"/>
      <c r="BD666" s="340"/>
      <c r="BE666" s="340"/>
      <c r="BF666" s="340"/>
      <c r="BG666" s="340"/>
      <c r="BH666" s="340"/>
      <c r="BI666" s="340"/>
      <c r="BJ666" s="340"/>
      <c r="BK666" s="340"/>
      <c r="BL666" s="340"/>
      <c r="BM666" s="340"/>
      <c r="BN666" s="340"/>
      <c r="BO666" s="340"/>
      <c r="BP666" s="340"/>
      <c r="BQ666" s="340"/>
      <c r="BR666" s="340"/>
      <c r="BS666" s="340"/>
      <c r="BT666" s="340"/>
      <c r="BU666" s="340"/>
      <c r="BV666" s="340"/>
      <c r="BW666" s="340"/>
      <c r="BX666" s="340"/>
      <c r="BY666" s="340"/>
      <c r="BZ666" s="340"/>
      <c r="CA666" s="340"/>
    </row>
    <row r="667" spans="1:79" ht="15.75" customHeight="1">
      <c r="A667" s="340"/>
      <c r="B667" s="340"/>
      <c r="C667" s="340"/>
      <c r="D667" s="340"/>
      <c r="E667" s="340"/>
      <c r="F667" s="340"/>
      <c r="G667" s="340"/>
      <c r="H667" s="340"/>
      <c r="I667" s="340"/>
      <c r="J667" s="340"/>
      <c r="K667" s="340"/>
      <c r="L667" s="340"/>
      <c r="M667" s="340"/>
      <c r="N667" s="340"/>
      <c r="O667" s="340"/>
      <c r="P667" s="340"/>
      <c r="Q667" s="340"/>
      <c r="R667" s="340"/>
      <c r="S667" s="340"/>
      <c r="T667" s="340"/>
      <c r="U667" s="340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0"/>
      <c r="AI667" s="340"/>
      <c r="AJ667" s="340"/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0"/>
      <c r="AX667" s="340"/>
      <c r="AY667" s="340"/>
      <c r="AZ667" s="340"/>
      <c r="BA667" s="340"/>
      <c r="BB667" s="340"/>
      <c r="BC667" s="340"/>
      <c r="BD667" s="340"/>
      <c r="BE667" s="340"/>
      <c r="BF667" s="340"/>
      <c r="BG667" s="340"/>
      <c r="BH667" s="340"/>
      <c r="BI667" s="340"/>
      <c r="BJ667" s="340"/>
      <c r="BK667" s="340"/>
      <c r="BL667" s="340"/>
      <c r="BM667" s="340"/>
      <c r="BN667" s="340"/>
      <c r="BO667" s="340"/>
      <c r="BP667" s="340"/>
      <c r="BQ667" s="340"/>
      <c r="BR667" s="340"/>
      <c r="BS667" s="340"/>
      <c r="BT667" s="340"/>
      <c r="BU667" s="340"/>
      <c r="BV667" s="340"/>
      <c r="BW667" s="340"/>
      <c r="BX667" s="340"/>
      <c r="BY667" s="340"/>
      <c r="BZ667" s="340"/>
      <c r="CA667" s="340"/>
    </row>
    <row r="668" spans="1:79" ht="15.75" customHeight="1">
      <c r="A668" s="340"/>
      <c r="B668" s="340"/>
      <c r="C668" s="340"/>
      <c r="D668" s="340"/>
      <c r="E668" s="340"/>
      <c r="F668" s="340"/>
      <c r="G668" s="340"/>
      <c r="H668" s="340"/>
      <c r="I668" s="340"/>
      <c r="J668" s="340"/>
      <c r="K668" s="340"/>
      <c r="L668" s="340"/>
      <c r="M668" s="340"/>
      <c r="N668" s="340"/>
      <c r="O668" s="340"/>
      <c r="P668" s="340"/>
      <c r="Q668" s="340"/>
      <c r="R668" s="340"/>
      <c r="S668" s="340"/>
      <c r="T668" s="340"/>
      <c r="U668" s="340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0"/>
      <c r="AI668" s="340"/>
      <c r="AJ668" s="340"/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0"/>
      <c r="AX668" s="340"/>
      <c r="AY668" s="340"/>
      <c r="AZ668" s="340"/>
      <c r="BA668" s="340"/>
      <c r="BB668" s="340"/>
      <c r="BC668" s="340"/>
      <c r="BD668" s="340"/>
      <c r="BE668" s="340"/>
      <c r="BF668" s="340"/>
      <c r="BG668" s="340"/>
      <c r="BH668" s="340"/>
      <c r="BI668" s="340"/>
      <c r="BJ668" s="340"/>
      <c r="BK668" s="340"/>
      <c r="BL668" s="340"/>
      <c r="BM668" s="340"/>
      <c r="BN668" s="340"/>
      <c r="BO668" s="340"/>
      <c r="BP668" s="340"/>
      <c r="BQ668" s="340"/>
      <c r="BR668" s="340"/>
      <c r="BS668" s="340"/>
      <c r="BT668" s="340"/>
      <c r="BU668" s="340"/>
      <c r="BV668" s="340"/>
      <c r="BW668" s="340"/>
      <c r="BX668" s="340"/>
      <c r="BY668" s="340"/>
      <c r="BZ668" s="340"/>
      <c r="CA668" s="340"/>
    </row>
    <row r="669" spans="1:79" ht="15.75" customHeight="1">
      <c r="A669" s="340"/>
      <c r="B669" s="340"/>
      <c r="C669" s="340"/>
      <c r="D669" s="340"/>
      <c r="E669" s="340"/>
      <c r="F669" s="340"/>
      <c r="G669" s="340"/>
      <c r="H669" s="340"/>
      <c r="I669" s="340"/>
      <c r="J669" s="340"/>
      <c r="K669" s="340"/>
      <c r="L669" s="340"/>
      <c r="M669" s="340"/>
      <c r="N669" s="340"/>
      <c r="O669" s="340"/>
      <c r="P669" s="340"/>
      <c r="Q669" s="340"/>
      <c r="R669" s="340"/>
      <c r="S669" s="340"/>
      <c r="T669" s="340"/>
      <c r="U669" s="340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0"/>
      <c r="AI669" s="340"/>
      <c r="AJ669" s="340"/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0"/>
      <c r="AX669" s="340"/>
      <c r="AY669" s="340"/>
      <c r="AZ669" s="340"/>
      <c r="BA669" s="340"/>
      <c r="BB669" s="340"/>
      <c r="BC669" s="340"/>
      <c r="BD669" s="340"/>
      <c r="BE669" s="340"/>
      <c r="BF669" s="340"/>
      <c r="BG669" s="340"/>
      <c r="BH669" s="340"/>
      <c r="BI669" s="340"/>
      <c r="BJ669" s="340"/>
      <c r="BK669" s="340"/>
      <c r="BL669" s="340"/>
      <c r="BM669" s="340"/>
      <c r="BN669" s="340"/>
      <c r="BO669" s="340"/>
      <c r="BP669" s="340"/>
      <c r="BQ669" s="340"/>
      <c r="BR669" s="340"/>
      <c r="BS669" s="340"/>
      <c r="BT669" s="340"/>
      <c r="BU669" s="340"/>
      <c r="BV669" s="340"/>
      <c r="BW669" s="340"/>
      <c r="BX669" s="340"/>
      <c r="BY669" s="340"/>
      <c r="BZ669" s="340"/>
      <c r="CA669" s="340"/>
    </row>
    <row r="670" spans="1:79" ht="15.75" customHeight="1">
      <c r="A670" s="340"/>
      <c r="B670" s="340"/>
      <c r="C670" s="340"/>
      <c r="D670" s="340"/>
      <c r="E670" s="340"/>
      <c r="F670" s="340"/>
      <c r="G670" s="340"/>
      <c r="H670" s="340"/>
      <c r="I670" s="340"/>
      <c r="J670" s="340"/>
      <c r="K670" s="340"/>
      <c r="L670" s="340"/>
      <c r="M670" s="340"/>
      <c r="N670" s="340"/>
      <c r="O670" s="340"/>
      <c r="P670" s="340"/>
      <c r="Q670" s="340"/>
      <c r="R670" s="340"/>
      <c r="S670" s="340"/>
      <c r="T670" s="340"/>
      <c r="U670" s="340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0"/>
      <c r="AI670" s="340"/>
      <c r="AJ670" s="340"/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0"/>
      <c r="AX670" s="340"/>
      <c r="AY670" s="340"/>
      <c r="AZ670" s="340"/>
      <c r="BA670" s="340"/>
      <c r="BB670" s="340"/>
      <c r="BC670" s="340"/>
      <c r="BD670" s="340"/>
      <c r="BE670" s="340"/>
      <c r="BF670" s="340"/>
      <c r="BG670" s="340"/>
      <c r="BH670" s="340"/>
      <c r="BI670" s="340"/>
      <c r="BJ670" s="340"/>
      <c r="BK670" s="340"/>
      <c r="BL670" s="340"/>
      <c r="BM670" s="340"/>
      <c r="BN670" s="340"/>
      <c r="BO670" s="340"/>
      <c r="BP670" s="340"/>
      <c r="BQ670" s="340"/>
      <c r="BR670" s="340"/>
      <c r="BS670" s="340"/>
      <c r="BT670" s="340"/>
      <c r="BU670" s="340"/>
      <c r="BV670" s="340"/>
      <c r="BW670" s="340"/>
      <c r="BX670" s="340"/>
      <c r="BY670" s="340"/>
      <c r="BZ670" s="340"/>
      <c r="CA670" s="340"/>
    </row>
    <row r="671" spans="1:79" ht="15.75" customHeight="1">
      <c r="A671" s="340"/>
      <c r="B671" s="340"/>
      <c r="C671" s="340"/>
      <c r="D671" s="340"/>
      <c r="E671" s="340"/>
      <c r="F671" s="340"/>
      <c r="G671" s="340"/>
      <c r="H671" s="340"/>
      <c r="I671" s="340"/>
      <c r="J671" s="340"/>
      <c r="K671" s="340"/>
      <c r="L671" s="340"/>
      <c r="M671" s="340"/>
      <c r="N671" s="340"/>
      <c r="O671" s="340"/>
      <c r="P671" s="340"/>
      <c r="Q671" s="340"/>
      <c r="R671" s="340"/>
      <c r="S671" s="340"/>
      <c r="T671" s="340"/>
      <c r="U671" s="340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0"/>
      <c r="AI671" s="340"/>
      <c r="AJ671" s="340"/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0"/>
      <c r="AX671" s="340"/>
      <c r="AY671" s="340"/>
      <c r="AZ671" s="340"/>
      <c r="BA671" s="340"/>
      <c r="BB671" s="340"/>
      <c r="BC671" s="340"/>
      <c r="BD671" s="340"/>
      <c r="BE671" s="340"/>
      <c r="BF671" s="340"/>
      <c r="BG671" s="340"/>
      <c r="BH671" s="340"/>
      <c r="BI671" s="340"/>
      <c r="BJ671" s="340"/>
      <c r="BK671" s="340"/>
      <c r="BL671" s="340"/>
      <c r="BM671" s="340"/>
      <c r="BN671" s="340"/>
      <c r="BO671" s="340"/>
      <c r="BP671" s="340"/>
      <c r="BQ671" s="340"/>
      <c r="BR671" s="340"/>
      <c r="BS671" s="340"/>
      <c r="BT671" s="340"/>
      <c r="BU671" s="340"/>
      <c r="BV671" s="340"/>
      <c r="BW671" s="340"/>
      <c r="BX671" s="340"/>
      <c r="BY671" s="340"/>
      <c r="BZ671" s="340"/>
      <c r="CA671" s="340"/>
    </row>
    <row r="672" spans="1:79" ht="15.75" customHeight="1">
      <c r="A672" s="340"/>
      <c r="B672" s="340"/>
      <c r="C672" s="340"/>
      <c r="D672" s="340"/>
      <c r="E672" s="340"/>
      <c r="F672" s="340"/>
      <c r="G672" s="340"/>
      <c r="H672" s="340"/>
      <c r="I672" s="340"/>
      <c r="J672" s="340"/>
      <c r="K672" s="340"/>
      <c r="L672" s="340"/>
      <c r="M672" s="340"/>
      <c r="N672" s="340"/>
      <c r="O672" s="340"/>
      <c r="P672" s="340"/>
      <c r="Q672" s="340"/>
      <c r="R672" s="340"/>
      <c r="S672" s="340"/>
      <c r="T672" s="340"/>
      <c r="U672" s="340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0"/>
      <c r="AI672" s="340"/>
      <c r="AJ672" s="340"/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0"/>
      <c r="AX672" s="340"/>
      <c r="AY672" s="340"/>
      <c r="AZ672" s="340"/>
      <c r="BA672" s="340"/>
      <c r="BB672" s="340"/>
      <c r="BC672" s="340"/>
      <c r="BD672" s="340"/>
      <c r="BE672" s="340"/>
      <c r="BF672" s="340"/>
      <c r="BG672" s="340"/>
      <c r="BH672" s="340"/>
      <c r="BI672" s="340"/>
      <c r="BJ672" s="340"/>
      <c r="BK672" s="340"/>
      <c r="BL672" s="340"/>
      <c r="BM672" s="340"/>
      <c r="BN672" s="340"/>
      <c r="BO672" s="340"/>
      <c r="BP672" s="340"/>
      <c r="BQ672" s="340"/>
      <c r="BR672" s="340"/>
      <c r="BS672" s="340"/>
      <c r="BT672" s="340"/>
      <c r="BU672" s="340"/>
      <c r="BV672" s="340"/>
      <c r="BW672" s="340"/>
      <c r="BX672" s="340"/>
      <c r="BY672" s="340"/>
      <c r="BZ672" s="340"/>
      <c r="CA672" s="340"/>
    </row>
    <row r="673" spans="1:79" ht="15.75" customHeight="1">
      <c r="A673" s="340"/>
      <c r="B673" s="340"/>
      <c r="C673" s="340"/>
      <c r="D673" s="340"/>
      <c r="E673" s="340"/>
      <c r="F673" s="340"/>
      <c r="G673" s="340"/>
      <c r="H673" s="340"/>
      <c r="I673" s="340"/>
      <c r="J673" s="340"/>
      <c r="K673" s="340"/>
      <c r="L673" s="340"/>
      <c r="M673" s="340"/>
      <c r="N673" s="340"/>
      <c r="O673" s="340"/>
      <c r="P673" s="340"/>
      <c r="Q673" s="340"/>
      <c r="R673" s="340"/>
      <c r="S673" s="340"/>
      <c r="T673" s="340"/>
      <c r="U673" s="340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0"/>
      <c r="AI673" s="340"/>
      <c r="AJ673" s="340"/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0"/>
      <c r="AX673" s="340"/>
      <c r="AY673" s="340"/>
      <c r="AZ673" s="340"/>
      <c r="BA673" s="340"/>
      <c r="BB673" s="340"/>
      <c r="BC673" s="340"/>
      <c r="BD673" s="340"/>
      <c r="BE673" s="340"/>
      <c r="BF673" s="340"/>
      <c r="BG673" s="340"/>
      <c r="BH673" s="340"/>
      <c r="BI673" s="340"/>
      <c r="BJ673" s="340"/>
      <c r="BK673" s="340"/>
      <c r="BL673" s="340"/>
      <c r="BM673" s="340"/>
      <c r="BN673" s="340"/>
      <c r="BO673" s="340"/>
      <c r="BP673" s="340"/>
      <c r="BQ673" s="340"/>
      <c r="BR673" s="340"/>
      <c r="BS673" s="340"/>
      <c r="BT673" s="340"/>
      <c r="BU673" s="340"/>
      <c r="BV673" s="340"/>
      <c r="BW673" s="340"/>
      <c r="BX673" s="340"/>
      <c r="BY673" s="340"/>
      <c r="BZ673" s="340"/>
      <c r="CA673" s="340"/>
    </row>
    <row r="674" spans="1:79" ht="15.75" customHeight="1">
      <c r="A674" s="340"/>
      <c r="B674" s="340"/>
      <c r="C674" s="340"/>
      <c r="D674" s="340"/>
      <c r="E674" s="340"/>
      <c r="F674" s="340"/>
      <c r="G674" s="340"/>
      <c r="H674" s="340"/>
      <c r="I674" s="340"/>
      <c r="J674" s="340"/>
      <c r="K674" s="340"/>
      <c r="L674" s="340"/>
      <c r="M674" s="340"/>
      <c r="N674" s="340"/>
      <c r="O674" s="340"/>
      <c r="P674" s="340"/>
      <c r="Q674" s="340"/>
      <c r="R674" s="340"/>
      <c r="S674" s="340"/>
      <c r="T674" s="340"/>
      <c r="U674" s="340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0"/>
      <c r="AI674" s="340"/>
      <c r="AJ674" s="340"/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0"/>
      <c r="AX674" s="340"/>
      <c r="AY674" s="340"/>
      <c r="AZ674" s="340"/>
      <c r="BA674" s="340"/>
      <c r="BB674" s="340"/>
      <c r="BC674" s="340"/>
      <c r="BD674" s="340"/>
      <c r="BE674" s="340"/>
      <c r="BF674" s="340"/>
      <c r="BG674" s="340"/>
      <c r="BH674" s="340"/>
      <c r="BI674" s="340"/>
      <c r="BJ674" s="340"/>
      <c r="BK674" s="340"/>
      <c r="BL674" s="340"/>
      <c r="BM674" s="340"/>
      <c r="BN674" s="340"/>
      <c r="BO674" s="340"/>
      <c r="BP674" s="340"/>
      <c r="BQ674" s="340"/>
      <c r="BR674" s="340"/>
      <c r="BS674" s="340"/>
      <c r="BT674" s="340"/>
      <c r="BU674" s="340"/>
      <c r="BV674" s="340"/>
      <c r="BW674" s="340"/>
      <c r="BX674" s="340"/>
      <c r="BY674" s="340"/>
      <c r="BZ674" s="340"/>
      <c r="CA674" s="340"/>
    </row>
    <row r="675" spans="1:79" ht="15.75" customHeight="1">
      <c r="A675" s="340"/>
      <c r="B675" s="340"/>
      <c r="C675" s="340"/>
      <c r="D675" s="340"/>
      <c r="E675" s="340"/>
      <c r="F675" s="340"/>
      <c r="G675" s="340"/>
      <c r="H675" s="340"/>
      <c r="I675" s="340"/>
      <c r="J675" s="340"/>
      <c r="K675" s="340"/>
      <c r="L675" s="340"/>
      <c r="M675" s="340"/>
      <c r="N675" s="340"/>
      <c r="O675" s="340"/>
      <c r="P675" s="340"/>
      <c r="Q675" s="340"/>
      <c r="R675" s="340"/>
      <c r="S675" s="340"/>
      <c r="T675" s="340"/>
      <c r="U675" s="340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0"/>
      <c r="AI675" s="340"/>
      <c r="AJ675" s="340"/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0"/>
      <c r="AX675" s="340"/>
      <c r="AY675" s="340"/>
      <c r="AZ675" s="340"/>
      <c r="BA675" s="340"/>
      <c r="BB675" s="340"/>
      <c r="BC675" s="340"/>
      <c r="BD675" s="340"/>
      <c r="BE675" s="340"/>
      <c r="BF675" s="340"/>
      <c r="BG675" s="340"/>
      <c r="BH675" s="340"/>
      <c r="BI675" s="340"/>
      <c r="BJ675" s="340"/>
      <c r="BK675" s="340"/>
      <c r="BL675" s="340"/>
      <c r="BM675" s="340"/>
      <c r="BN675" s="340"/>
      <c r="BO675" s="340"/>
      <c r="BP675" s="340"/>
      <c r="BQ675" s="340"/>
      <c r="BR675" s="340"/>
      <c r="BS675" s="340"/>
      <c r="BT675" s="340"/>
      <c r="BU675" s="340"/>
      <c r="BV675" s="340"/>
      <c r="BW675" s="340"/>
      <c r="BX675" s="340"/>
      <c r="BY675" s="340"/>
      <c r="BZ675" s="340"/>
      <c r="CA675" s="340"/>
    </row>
    <row r="676" spans="1:79" ht="15.75" customHeight="1">
      <c r="A676" s="340"/>
      <c r="B676" s="340"/>
      <c r="C676" s="340"/>
      <c r="D676" s="340"/>
      <c r="E676" s="340"/>
      <c r="F676" s="340"/>
      <c r="G676" s="340"/>
      <c r="H676" s="340"/>
      <c r="I676" s="340"/>
      <c r="J676" s="340"/>
      <c r="K676" s="340"/>
      <c r="L676" s="340"/>
      <c r="M676" s="340"/>
      <c r="N676" s="340"/>
      <c r="O676" s="340"/>
      <c r="P676" s="340"/>
      <c r="Q676" s="340"/>
      <c r="R676" s="340"/>
      <c r="S676" s="340"/>
      <c r="T676" s="340"/>
      <c r="U676" s="340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0"/>
      <c r="AI676" s="340"/>
      <c r="AJ676" s="340"/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0"/>
      <c r="AX676" s="340"/>
      <c r="AY676" s="340"/>
      <c r="AZ676" s="340"/>
      <c r="BA676" s="340"/>
      <c r="BB676" s="340"/>
      <c r="BC676" s="340"/>
      <c r="BD676" s="340"/>
      <c r="BE676" s="340"/>
      <c r="BF676" s="340"/>
      <c r="BG676" s="340"/>
      <c r="BH676" s="340"/>
      <c r="BI676" s="340"/>
      <c r="BJ676" s="340"/>
      <c r="BK676" s="340"/>
      <c r="BL676" s="340"/>
      <c r="BM676" s="340"/>
      <c r="BN676" s="340"/>
      <c r="BO676" s="340"/>
      <c r="BP676" s="340"/>
      <c r="BQ676" s="340"/>
      <c r="BR676" s="340"/>
      <c r="BS676" s="340"/>
      <c r="BT676" s="340"/>
      <c r="BU676" s="340"/>
      <c r="BV676" s="340"/>
      <c r="BW676" s="340"/>
      <c r="BX676" s="340"/>
      <c r="BY676" s="340"/>
      <c r="BZ676" s="340"/>
      <c r="CA676" s="340"/>
    </row>
    <row r="677" spans="1:79" ht="15.75" customHeight="1">
      <c r="A677" s="340"/>
      <c r="B677" s="340"/>
      <c r="C677" s="340"/>
      <c r="D677" s="340"/>
      <c r="E677" s="340"/>
      <c r="F677" s="340"/>
      <c r="G677" s="340"/>
      <c r="H677" s="340"/>
      <c r="I677" s="340"/>
      <c r="J677" s="340"/>
      <c r="K677" s="340"/>
      <c r="L677" s="340"/>
      <c r="M677" s="340"/>
      <c r="N677" s="340"/>
      <c r="O677" s="340"/>
      <c r="P677" s="340"/>
      <c r="Q677" s="340"/>
      <c r="R677" s="340"/>
      <c r="S677" s="340"/>
      <c r="T677" s="340"/>
      <c r="U677" s="340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0"/>
      <c r="AI677" s="340"/>
      <c r="AJ677" s="340"/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0"/>
      <c r="AX677" s="340"/>
      <c r="AY677" s="340"/>
      <c r="AZ677" s="340"/>
      <c r="BA677" s="340"/>
      <c r="BB677" s="340"/>
      <c r="BC677" s="340"/>
      <c r="BD677" s="340"/>
      <c r="BE677" s="340"/>
      <c r="BF677" s="340"/>
      <c r="BG677" s="340"/>
      <c r="BH677" s="340"/>
      <c r="BI677" s="340"/>
      <c r="BJ677" s="340"/>
      <c r="BK677" s="340"/>
      <c r="BL677" s="340"/>
      <c r="BM677" s="340"/>
      <c r="BN677" s="340"/>
      <c r="BO677" s="340"/>
      <c r="BP677" s="340"/>
      <c r="BQ677" s="340"/>
      <c r="BR677" s="340"/>
      <c r="BS677" s="340"/>
      <c r="BT677" s="340"/>
      <c r="BU677" s="340"/>
      <c r="BV677" s="340"/>
      <c r="BW677" s="340"/>
      <c r="BX677" s="340"/>
      <c r="BY677" s="340"/>
      <c r="BZ677" s="340"/>
      <c r="CA677" s="340"/>
    </row>
    <row r="678" spans="1:79" ht="15.75" customHeight="1">
      <c r="A678" s="340"/>
      <c r="B678" s="340"/>
      <c r="C678" s="340"/>
      <c r="D678" s="340"/>
      <c r="E678" s="340"/>
      <c r="F678" s="340"/>
      <c r="G678" s="340"/>
      <c r="H678" s="340"/>
      <c r="I678" s="340"/>
      <c r="J678" s="340"/>
      <c r="K678" s="340"/>
      <c r="L678" s="340"/>
      <c r="M678" s="340"/>
      <c r="N678" s="340"/>
      <c r="O678" s="340"/>
      <c r="P678" s="340"/>
      <c r="Q678" s="340"/>
      <c r="R678" s="340"/>
      <c r="S678" s="340"/>
      <c r="T678" s="340"/>
      <c r="U678" s="340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0"/>
      <c r="AI678" s="340"/>
      <c r="AJ678" s="340"/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0"/>
      <c r="AX678" s="340"/>
      <c r="AY678" s="340"/>
      <c r="AZ678" s="340"/>
      <c r="BA678" s="340"/>
      <c r="BB678" s="340"/>
      <c r="BC678" s="340"/>
      <c r="BD678" s="340"/>
      <c r="BE678" s="340"/>
      <c r="BF678" s="340"/>
      <c r="BG678" s="340"/>
      <c r="BH678" s="340"/>
      <c r="BI678" s="340"/>
      <c r="BJ678" s="340"/>
      <c r="BK678" s="340"/>
      <c r="BL678" s="340"/>
      <c r="BM678" s="340"/>
      <c r="BN678" s="340"/>
      <c r="BO678" s="340"/>
      <c r="BP678" s="340"/>
      <c r="BQ678" s="340"/>
      <c r="BR678" s="340"/>
      <c r="BS678" s="340"/>
      <c r="BT678" s="340"/>
      <c r="BU678" s="340"/>
      <c r="BV678" s="340"/>
      <c r="BW678" s="340"/>
      <c r="BX678" s="340"/>
      <c r="BY678" s="340"/>
      <c r="BZ678" s="340"/>
      <c r="CA678" s="340"/>
    </row>
    <row r="679" spans="1:79" ht="15.75" customHeight="1">
      <c r="A679" s="340"/>
      <c r="B679" s="340"/>
      <c r="C679" s="340"/>
      <c r="D679" s="340"/>
      <c r="E679" s="340"/>
      <c r="F679" s="340"/>
      <c r="G679" s="340"/>
      <c r="H679" s="340"/>
      <c r="I679" s="340"/>
      <c r="J679" s="340"/>
      <c r="K679" s="340"/>
      <c r="L679" s="340"/>
      <c r="M679" s="340"/>
      <c r="N679" s="340"/>
      <c r="O679" s="340"/>
      <c r="P679" s="340"/>
      <c r="Q679" s="340"/>
      <c r="R679" s="340"/>
      <c r="S679" s="340"/>
      <c r="T679" s="340"/>
      <c r="U679" s="340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0"/>
      <c r="AI679" s="340"/>
      <c r="AJ679" s="340"/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0"/>
      <c r="AX679" s="340"/>
      <c r="AY679" s="340"/>
      <c r="AZ679" s="340"/>
      <c r="BA679" s="340"/>
      <c r="BB679" s="340"/>
      <c r="BC679" s="340"/>
      <c r="BD679" s="340"/>
      <c r="BE679" s="340"/>
      <c r="BF679" s="340"/>
      <c r="BG679" s="340"/>
      <c r="BH679" s="340"/>
      <c r="BI679" s="340"/>
      <c r="BJ679" s="340"/>
      <c r="BK679" s="340"/>
      <c r="BL679" s="340"/>
      <c r="BM679" s="340"/>
      <c r="BN679" s="340"/>
      <c r="BO679" s="340"/>
      <c r="BP679" s="340"/>
      <c r="BQ679" s="340"/>
      <c r="BR679" s="340"/>
      <c r="BS679" s="340"/>
      <c r="BT679" s="340"/>
      <c r="BU679" s="340"/>
      <c r="BV679" s="340"/>
      <c r="BW679" s="340"/>
      <c r="BX679" s="340"/>
      <c r="BY679" s="340"/>
      <c r="BZ679" s="340"/>
      <c r="CA679" s="340"/>
    </row>
    <row r="680" spans="1:79" ht="15.75" customHeight="1">
      <c r="A680" s="340"/>
      <c r="B680" s="340"/>
      <c r="C680" s="340"/>
      <c r="D680" s="340"/>
      <c r="E680" s="340"/>
      <c r="F680" s="340"/>
      <c r="G680" s="340"/>
      <c r="H680" s="340"/>
      <c r="I680" s="340"/>
      <c r="J680" s="340"/>
      <c r="K680" s="340"/>
      <c r="L680" s="340"/>
      <c r="M680" s="340"/>
      <c r="N680" s="340"/>
      <c r="O680" s="340"/>
      <c r="P680" s="340"/>
      <c r="Q680" s="340"/>
      <c r="R680" s="340"/>
      <c r="S680" s="340"/>
      <c r="T680" s="340"/>
      <c r="U680" s="340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0"/>
      <c r="AI680" s="340"/>
      <c r="AJ680" s="340"/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0"/>
      <c r="AX680" s="340"/>
      <c r="AY680" s="340"/>
      <c r="AZ680" s="340"/>
      <c r="BA680" s="340"/>
      <c r="BB680" s="340"/>
      <c r="BC680" s="340"/>
      <c r="BD680" s="340"/>
      <c r="BE680" s="340"/>
      <c r="BF680" s="340"/>
      <c r="BG680" s="340"/>
      <c r="BH680" s="340"/>
      <c r="BI680" s="340"/>
      <c r="BJ680" s="340"/>
      <c r="BK680" s="340"/>
      <c r="BL680" s="340"/>
      <c r="BM680" s="340"/>
      <c r="BN680" s="340"/>
      <c r="BO680" s="340"/>
      <c r="BP680" s="340"/>
      <c r="BQ680" s="340"/>
      <c r="BR680" s="340"/>
      <c r="BS680" s="340"/>
      <c r="BT680" s="340"/>
      <c r="BU680" s="340"/>
      <c r="BV680" s="340"/>
      <c r="BW680" s="340"/>
      <c r="BX680" s="340"/>
      <c r="BY680" s="340"/>
      <c r="BZ680" s="340"/>
      <c r="CA680" s="340"/>
    </row>
    <row r="681" spans="1:79" ht="15.75" customHeight="1">
      <c r="A681" s="340"/>
      <c r="B681" s="340"/>
      <c r="C681" s="340"/>
      <c r="D681" s="340"/>
      <c r="E681" s="340"/>
      <c r="F681" s="340"/>
      <c r="G681" s="340"/>
      <c r="H681" s="340"/>
      <c r="I681" s="340"/>
      <c r="J681" s="340"/>
      <c r="K681" s="340"/>
      <c r="L681" s="340"/>
      <c r="M681" s="340"/>
      <c r="N681" s="340"/>
      <c r="O681" s="340"/>
      <c r="P681" s="340"/>
      <c r="Q681" s="340"/>
      <c r="R681" s="340"/>
      <c r="S681" s="340"/>
      <c r="T681" s="340"/>
      <c r="U681" s="340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0"/>
      <c r="AI681" s="340"/>
      <c r="AJ681" s="340"/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0"/>
      <c r="AX681" s="340"/>
      <c r="AY681" s="340"/>
      <c r="AZ681" s="340"/>
      <c r="BA681" s="340"/>
      <c r="BB681" s="340"/>
      <c r="BC681" s="340"/>
      <c r="BD681" s="340"/>
      <c r="BE681" s="340"/>
      <c r="BF681" s="340"/>
      <c r="BG681" s="340"/>
      <c r="BH681" s="340"/>
      <c r="BI681" s="340"/>
      <c r="BJ681" s="340"/>
      <c r="BK681" s="340"/>
      <c r="BL681" s="340"/>
      <c r="BM681" s="340"/>
      <c r="BN681" s="340"/>
      <c r="BO681" s="340"/>
      <c r="BP681" s="340"/>
      <c r="BQ681" s="340"/>
      <c r="BR681" s="340"/>
      <c r="BS681" s="340"/>
      <c r="BT681" s="340"/>
      <c r="BU681" s="340"/>
      <c r="BV681" s="340"/>
      <c r="BW681" s="340"/>
      <c r="BX681" s="340"/>
      <c r="BY681" s="340"/>
      <c r="BZ681" s="340"/>
      <c r="CA681" s="340"/>
    </row>
    <row r="682" spans="1:79" ht="15.75" customHeight="1">
      <c r="A682" s="340"/>
      <c r="B682" s="340"/>
      <c r="C682" s="340"/>
      <c r="D682" s="340"/>
      <c r="E682" s="340"/>
      <c r="F682" s="340"/>
      <c r="G682" s="340"/>
      <c r="H682" s="340"/>
      <c r="I682" s="340"/>
      <c r="J682" s="340"/>
      <c r="K682" s="340"/>
      <c r="L682" s="340"/>
      <c r="M682" s="340"/>
      <c r="N682" s="340"/>
      <c r="O682" s="340"/>
      <c r="P682" s="340"/>
      <c r="Q682" s="340"/>
      <c r="R682" s="340"/>
      <c r="S682" s="340"/>
      <c r="T682" s="340"/>
      <c r="U682" s="340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0"/>
      <c r="AI682" s="340"/>
      <c r="AJ682" s="340"/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0"/>
      <c r="AX682" s="340"/>
      <c r="AY682" s="340"/>
      <c r="AZ682" s="340"/>
      <c r="BA682" s="340"/>
      <c r="BB682" s="340"/>
      <c r="BC682" s="340"/>
      <c r="BD682" s="340"/>
      <c r="BE682" s="340"/>
      <c r="BF682" s="340"/>
      <c r="BG682" s="340"/>
      <c r="BH682" s="340"/>
      <c r="BI682" s="340"/>
      <c r="BJ682" s="340"/>
      <c r="BK682" s="340"/>
      <c r="BL682" s="340"/>
      <c r="BM682" s="340"/>
      <c r="BN682" s="340"/>
      <c r="BO682" s="340"/>
      <c r="BP682" s="340"/>
      <c r="BQ682" s="340"/>
      <c r="BR682" s="340"/>
      <c r="BS682" s="340"/>
      <c r="BT682" s="340"/>
      <c r="BU682" s="340"/>
      <c r="BV682" s="340"/>
      <c r="BW682" s="340"/>
      <c r="BX682" s="340"/>
      <c r="BY682" s="340"/>
      <c r="BZ682" s="340"/>
      <c r="CA682" s="340"/>
    </row>
    <row r="683" spans="1:79" ht="15.75" customHeight="1">
      <c r="A683" s="340"/>
      <c r="B683" s="340"/>
      <c r="C683" s="340"/>
      <c r="D683" s="340"/>
      <c r="E683" s="340"/>
      <c r="F683" s="340"/>
      <c r="G683" s="340"/>
      <c r="H683" s="340"/>
      <c r="I683" s="340"/>
      <c r="J683" s="340"/>
      <c r="K683" s="340"/>
      <c r="L683" s="340"/>
      <c r="M683" s="340"/>
      <c r="N683" s="340"/>
      <c r="O683" s="340"/>
      <c r="P683" s="340"/>
      <c r="Q683" s="340"/>
      <c r="R683" s="340"/>
      <c r="S683" s="340"/>
      <c r="T683" s="340"/>
      <c r="U683" s="340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0"/>
      <c r="AI683" s="340"/>
      <c r="AJ683" s="340"/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0"/>
      <c r="AX683" s="340"/>
      <c r="AY683" s="340"/>
      <c r="AZ683" s="340"/>
      <c r="BA683" s="340"/>
      <c r="BB683" s="340"/>
      <c r="BC683" s="340"/>
      <c r="BD683" s="340"/>
      <c r="BE683" s="340"/>
      <c r="BF683" s="340"/>
      <c r="BG683" s="340"/>
      <c r="BH683" s="340"/>
      <c r="BI683" s="340"/>
      <c r="BJ683" s="340"/>
      <c r="BK683" s="340"/>
      <c r="BL683" s="340"/>
      <c r="BM683" s="340"/>
      <c r="BN683" s="340"/>
      <c r="BO683" s="340"/>
      <c r="BP683" s="340"/>
      <c r="BQ683" s="340"/>
      <c r="BR683" s="340"/>
      <c r="BS683" s="340"/>
      <c r="BT683" s="340"/>
      <c r="BU683" s="340"/>
      <c r="BV683" s="340"/>
      <c r="BW683" s="340"/>
      <c r="BX683" s="340"/>
      <c r="BY683" s="340"/>
      <c r="BZ683" s="340"/>
      <c r="CA683" s="340"/>
    </row>
    <row r="684" spans="1:79" ht="15.75" customHeight="1">
      <c r="A684" s="340"/>
      <c r="B684" s="340"/>
      <c r="C684" s="340"/>
      <c r="D684" s="340"/>
      <c r="E684" s="340"/>
      <c r="F684" s="340"/>
      <c r="G684" s="340"/>
      <c r="H684" s="340"/>
      <c r="I684" s="340"/>
      <c r="J684" s="340"/>
      <c r="K684" s="340"/>
      <c r="L684" s="340"/>
      <c r="M684" s="340"/>
      <c r="N684" s="340"/>
      <c r="O684" s="340"/>
      <c r="P684" s="340"/>
      <c r="Q684" s="340"/>
      <c r="R684" s="340"/>
      <c r="S684" s="340"/>
      <c r="T684" s="340"/>
      <c r="U684" s="340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0"/>
      <c r="AI684" s="340"/>
      <c r="AJ684" s="340"/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0"/>
      <c r="AX684" s="340"/>
      <c r="AY684" s="340"/>
      <c r="AZ684" s="340"/>
      <c r="BA684" s="340"/>
      <c r="BB684" s="340"/>
      <c r="BC684" s="340"/>
      <c r="BD684" s="340"/>
      <c r="BE684" s="340"/>
      <c r="BF684" s="340"/>
      <c r="BG684" s="340"/>
      <c r="BH684" s="340"/>
      <c r="BI684" s="340"/>
      <c r="BJ684" s="340"/>
      <c r="BK684" s="340"/>
      <c r="BL684" s="340"/>
      <c r="BM684" s="340"/>
      <c r="BN684" s="340"/>
      <c r="BO684" s="340"/>
      <c r="BP684" s="340"/>
      <c r="BQ684" s="340"/>
      <c r="BR684" s="340"/>
      <c r="BS684" s="340"/>
      <c r="BT684" s="340"/>
      <c r="BU684" s="340"/>
      <c r="BV684" s="340"/>
      <c r="BW684" s="340"/>
      <c r="BX684" s="340"/>
      <c r="BY684" s="340"/>
      <c r="BZ684" s="340"/>
      <c r="CA684" s="340"/>
    </row>
    <row r="685" spans="1:79" ht="15.75" customHeight="1">
      <c r="A685" s="340"/>
      <c r="B685" s="340"/>
      <c r="C685" s="340"/>
      <c r="D685" s="340"/>
      <c r="E685" s="340"/>
      <c r="F685" s="340"/>
      <c r="G685" s="340"/>
      <c r="H685" s="340"/>
      <c r="I685" s="340"/>
      <c r="J685" s="340"/>
      <c r="K685" s="340"/>
      <c r="L685" s="340"/>
      <c r="M685" s="340"/>
      <c r="N685" s="340"/>
      <c r="O685" s="340"/>
      <c r="P685" s="340"/>
      <c r="Q685" s="340"/>
      <c r="R685" s="340"/>
      <c r="S685" s="340"/>
      <c r="T685" s="340"/>
      <c r="U685" s="340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0"/>
      <c r="AI685" s="340"/>
      <c r="AJ685" s="340"/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0"/>
      <c r="AX685" s="340"/>
      <c r="AY685" s="340"/>
      <c r="AZ685" s="340"/>
      <c r="BA685" s="340"/>
      <c r="BB685" s="340"/>
      <c r="BC685" s="340"/>
      <c r="BD685" s="340"/>
      <c r="BE685" s="340"/>
      <c r="BF685" s="340"/>
      <c r="BG685" s="340"/>
      <c r="BH685" s="340"/>
      <c r="BI685" s="340"/>
      <c r="BJ685" s="340"/>
      <c r="BK685" s="340"/>
      <c r="BL685" s="340"/>
      <c r="BM685" s="340"/>
      <c r="BN685" s="340"/>
      <c r="BO685" s="340"/>
      <c r="BP685" s="340"/>
      <c r="BQ685" s="340"/>
      <c r="BR685" s="340"/>
      <c r="BS685" s="340"/>
      <c r="BT685" s="340"/>
      <c r="BU685" s="340"/>
      <c r="BV685" s="340"/>
      <c r="BW685" s="340"/>
      <c r="BX685" s="340"/>
      <c r="BY685" s="340"/>
      <c r="BZ685" s="340"/>
      <c r="CA685" s="340"/>
    </row>
    <row r="686" spans="1:79" ht="15.75" customHeight="1">
      <c r="A686" s="340"/>
      <c r="B686" s="340"/>
      <c r="C686" s="340"/>
      <c r="D686" s="340"/>
      <c r="E686" s="340"/>
      <c r="F686" s="340"/>
      <c r="G686" s="340"/>
      <c r="H686" s="340"/>
      <c r="I686" s="340"/>
      <c r="J686" s="340"/>
      <c r="K686" s="340"/>
      <c r="L686" s="340"/>
      <c r="M686" s="340"/>
      <c r="N686" s="340"/>
      <c r="O686" s="340"/>
      <c r="P686" s="340"/>
      <c r="Q686" s="340"/>
      <c r="R686" s="340"/>
      <c r="S686" s="340"/>
      <c r="T686" s="340"/>
      <c r="U686" s="340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0"/>
      <c r="AI686" s="340"/>
      <c r="AJ686" s="340"/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0"/>
      <c r="AX686" s="340"/>
      <c r="AY686" s="340"/>
      <c r="AZ686" s="340"/>
      <c r="BA686" s="340"/>
      <c r="BB686" s="340"/>
      <c r="BC686" s="340"/>
      <c r="BD686" s="340"/>
      <c r="BE686" s="340"/>
      <c r="BF686" s="340"/>
      <c r="BG686" s="340"/>
      <c r="BH686" s="340"/>
      <c r="BI686" s="340"/>
      <c r="BJ686" s="340"/>
      <c r="BK686" s="340"/>
      <c r="BL686" s="340"/>
      <c r="BM686" s="340"/>
      <c r="BN686" s="340"/>
      <c r="BO686" s="340"/>
      <c r="BP686" s="340"/>
      <c r="BQ686" s="340"/>
      <c r="BR686" s="340"/>
      <c r="BS686" s="340"/>
      <c r="BT686" s="340"/>
      <c r="BU686" s="340"/>
      <c r="BV686" s="340"/>
      <c r="BW686" s="340"/>
      <c r="BX686" s="340"/>
      <c r="BY686" s="340"/>
      <c r="BZ686" s="340"/>
      <c r="CA686" s="340"/>
    </row>
    <row r="687" spans="1:79" ht="15.75" customHeight="1">
      <c r="A687" s="340"/>
      <c r="B687" s="340"/>
      <c r="C687" s="340"/>
      <c r="D687" s="340"/>
      <c r="E687" s="340"/>
      <c r="F687" s="340"/>
      <c r="G687" s="340"/>
      <c r="H687" s="340"/>
      <c r="I687" s="340"/>
      <c r="J687" s="340"/>
      <c r="K687" s="340"/>
      <c r="L687" s="340"/>
      <c r="M687" s="340"/>
      <c r="N687" s="340"/>
      <c r="O687" s="340"/>
      <c r="P687" s="340"/>
      <c r="Q687" s="340"/>
      <c r="R687" s="340"/>
      <c r="S687" s="340"/>
      <c r="T687" s="340"/>
      <c r="U687" s="340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0"/>
      <c r="AI687" s="340"/>
      <c r="AJ687" s="340"/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0"/>
      <c r="AX687" s="340"/>
      <c r="AY687" s="340"/>
      <c r="AZ687" s="340"/>
      <c r="BA687" s="340"/>
      <c r="BB687" s="340"/>
      <c r="BC687" s="340"/>
      <c r="BD687" s="340"/>
      <c r="BE687" s="340"/>
      <c r="BF687" s="340"/>
      <c r="BG687" s="340"/>
      <c r="BH687" s="340"/>
      <c r="BI687" s="340"/>
      <c r="BJ687" s="340"/>
      <c r="BK687" s="340"/>
      <c r="BL687" s="340"/>
      <c r="BM687" s="340"/>
      <c r="BN687" s="340"/>
      <c r="BO687" s="340"/>
      <c r="BP687" s="340"/>
      <c r="BQ687" s="340"/>
      <c r="BR687" s="340"/>
      <c r="BS687" s="340"/>
      <c r="BT687" s="340"/>
      <c r="BU687" s="340"/>
      <c r="BV687" s="340"/>
      <c r="BW687" s="340"/>
      <c r="BX687" s="340"/>
      <c r="BY687" s="340"/>
      <c r="BZ687" s="340"/>
      <c r="CA687" s="340"/>
    </row>
    <row r="688" spans="1:79" ht="15.75" customHeight="1">
      <c r="A688" s="340"/>
      <c r="B688" s="340"/>
      <c r="C688" s="340"/>
      <c r="D688" s="340"/>
      <c r="E688" s="340"/>
      <c r="F688" s="340"/>
      <c r="G688" s="340"/>
      <c r="H688" s="340"/>
      <c r="I688" s="340"/>
      <c r="J688" s="340"/>
      <c r="K688" s="340"/>
      <c r="L688" s="340"/>
      <c r="M688" s="340"/>
      <c r="N688" s="340"/>
      <c r="O688" s="340"/>
      <c r="P688" s="340"/>
      <c r="Q688" s="340"/>
      <c r="R688" s="340"/>
      <c r="S688" s="340"/>
      <c r="T688" s="340"/>
      <c r="U688" s="340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0"/>
      <c r="AI688" s="340"/>
      <c r="AJ688" s="340"/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0"/>
      <c r="AX688" s="340"/>
      <c r="AY688" s="340"/>
      <c r="AZ688" s="340"/>
      <c r="BA688" s="340"/>
      <c r="BB688" s="340"/>
      <c r="BC688" s="340"/>
      <c r="BD688" s="340"/>
      <c r="BE688" s="340"/>
      <c r="BF688" s="340"/>
      <c r="BG688" s="340"/>
      <c r="BH688" s="340"/>
      <c r="BI688" s="340"/>
      <c r="BJ688" s="340"/>
      <c r="BK688" s="340"/>
      <c r="BL688" s="340"/>
      <c r="BM688" s="340"/>
      <c r="BN688" s="340"/>
      <c r="BO688" s="340"/>
      <c r="BP688" s="340"/>
      <c r="BQ688" s="340"/>
      <c r="BR688" s="340"/>
      <c r="BS688" s="340"/>
      <c r="BT688" s="340"/>
      <c r="BU688" s="340"/>
      <c r="BV688" s="340"/>
      <c r="BW688" s="340"/>
      <c r="BX688" s="340"/>
      <c r="BY688" s="340"/>
      <c r="BZ688" s="340"/>
      <c r="CA688" s="340"/>
    </row>
    <row r="689" spans="1:79" ht="15.75" customHeight="1">
      <c r="A689" s="340"/>
      <c r="B689" s="340"/>
      <c r="C689" s="340"/>
      <c r="D689" s="340"/>
      <c r="E689" s="340"/>
      <c r="F689" s="340"/>
      <c r="G689" s="340"/>
      <c r="H689" s="340"/>
      <c r="I689" s="340"/>
      <c r="J689" s="340"/>
      <c r="K689" s="340"/>
      <c r="L689" s="340"/>
      <c r="M689" s="340"/>
      <c r="N689" s="340"/>
      <c r="O689" s="340"/>
      <c r="P689" s="340"/>
      <c r="Q689" s="340"/>
      <c r="R689" s="340"/>
      <c r="S689" s="340"/>
      <c r="T689" s="340"/>
      <c r="U689" s="340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0"/>
      <c r="AI689" s="340"/>
      <c r="AJ689" s="340"/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0"/>
      <c r="AX689" s="340"/>
      <c r="AY689" s="340"/>
      <c r="AZ689" s="340"/>
      <c r="BA689" s="340"/>
      <c r="BB689" s="340"/>
      <c r="BC689" s="340"/>
      <c r="BD689" s="340"/>
      <c r="BE689" s="340"/>
      <c r="BF689" s="340"/>
      <c r="BG689" s="340"/>
      <c r="BH689" s="340"/>
      <c r="BI689" s="340"/>
      <c r="BJ689" s="340"/>
      <c r="BK689" s="340"/>
      <c r="BL689" s="340"/>
      <c r="BM689" s="340"/>
      <c r="BN689" s="340"/>
      <c r="BO689" s="340"/>
      <c r="BP689" s="340"/>
      <c r="BQ689" s="340"/>
      <c r="BR689" s="340"/>
      <c r="BS689" s="340"/>
      <c r="BT689" s="340"/>
      <c r="BU689" s="340"/>
      <c r="BV689" s="340"/>
      <c r="BW689" s="340"/>
      <c r="BX689" s="340"/>
      <c r="BY689" s="340"/>
      <c r="BZ689" s="340"/>
      <c r="CA689" s="340"/>
    </row>
    <row r="690" spans="1:79" ht="15.75" customHeight="1">
      <c r="A690" s="340"/>
      <c r="B690" s="340"/>
      <c r="C690" s="340"/>
      <c r="D690" s="340"/>
      <c r="E690" s="340"/>
      <c r="F690" s="340"/>
      <c r="G690" s="340"/>
      <c r="H690" s="340"/>
      <c r="I690" s="340"/>
      <c r="J690" s="340"/>
      <c r="K690" s="340"/>
      <c r="L690" s="340"/>
      <c r="M690" s="340"/>
      <c r="N690" s="340"/>
      <c r="O690" s="340"/>
      <c r="P690" s="340"/>
      <c r="Q690" s="340"/>
      <c r="R690" s="340"/>
      <c r="S690" s="340"/>
      <c r="T690" s="340"/>
      <c r="U690" s="340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0"/>
      <c r="AI690" s="340"/>
      <c r="AJ690" s="340"/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0"/>
      <c r="AX690" s="340"/>
      <c r="AY690" s="340"/>
      <c r="AZ690" s="340"/>
      <c r="BA690" s="340"/>
      <c r="BB690" s="340"/>
      <c r="BC690" s="340"/>
      <c r="BD690" s="340"/>
      <c r="BE690" s="340"/>
      <c r="BF690" s="340"/>
      <c r="BG690" s="340"/>
      <c r="BH690" s="340"/>
      <c r="BI690" s="340"/>
      <c r="BJ690" s="340"/>
      <c r="BK690" s="340"/>
      <c r="BL690" s="340"/>
      <c r="BM690" s="340"/>
      <c r="BN690" s="340"/>
      <c r="BO690" s="340"/>
      <c r="BP690" s="340"/>
      <c r="BQ690" s="340"/>
      <c r="BR690" s="340"/>
      <c r="BS690" s="340"/>
      <c r="BT690" s="340"/>
      <c r="BU690" s="340"/>
      <c r="BV690" s="340"/>
      <c r="BW690" s="340"/>
      <c r="BX690" s="340"/>
      <c r="BY690" s="340"/>
      <c r="BZ690" s="340"/>
      <c r="CA690" s="340"/>
    </row>
    <row r="691" spans="1:79" ht="15.75" customHeight="1">
      <c r="A691" s="340"/>
      <c r="B691" s="340"/>
      <c r="C691" s="340"/>
      <c r="D691" s="340"/>
      <c r="E691" s="340"/>
      <c r="F691" s="340"/>
      <c r="G691" s="340"/>
      <c r="H691" s="340"/>
      <c r="I691" s="340"/>
      <c r="J691" s="340"/>
      <c r="K691" s="340"/>
      <c r="L691" s="340"/>
      <c r="M691" s="340"/>
      <c r="N691" s="340"/>
      <c r="O691" s="340"/>
      <c r="P691" s="340"/>
      <c r="Q691" s="340"/>
      <c r="R691" s="340"/>
      <c r="S691" s="340"/>
      <c r="T691" s="340"/>
      <c r="U691" s="340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0"/>
      <c r="AI691" s="340"/>
      <c r="AJ691" s="340"/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0"/>
      <c r="AX691" s="340"/>
      <c r="AY691" s="340"/>
      <c r="AZ691" s="340"/>
      <c r="BA691" s="340"/>
      <c r="BB691" s="340"/>
      <c r="BC691" s="340"/>
      <c r="BD691" s="340"/>
      <c r="BE691" s="340"/>
      <c r="BF691" s="340"/>
      <c r="BG691" s="340"/>
      <c r="BH691" s="340"/>
      <c r="BI691" s="340"/>
      <c r="BJ691" s="340"/>
      <c r="BK691" s="340"/>
      <c r="BL691" s="340"/>
      <c r="BM691" s="340"/>
      <c r="BN691" s="340"/>
      <c r="BO691" s="340"/>
      <c r="BP691" s="340"/>
      <c r="BQ691" s="340"/>
      <c r="BR691" s="340"/>
      <c r="BS691" s="340"/>
      <c r="BT691" s="340"/>
      <c r="BU691" s="340"/>
      <c r="BV691" s="340"/>
      <c r="BW691" s="340"/>
      <c r="BX691" s="340"/>
      <c r="BY691" s="340"/>
      <c r="BZ691" s="340"/>
      <c r="CA691" s="340"/>
    </row>
    <row r="692" spans="1:79" ht="15.75" customHeight="1">
      <c r="A692" s="340"/>
      <c r="B692" s="340"/>
      <c r="C692" s="340"/>
      <c r="D692" s="340"/>
      <c r="E692" s="340"/>
      <c r="F692" s="340"/>
      <c r="G692" s="340"/>
      <c r="H692" s="340"/>
      <c r="I692" s="340"/>
      <c r="J692" s="340"/>
      <c r="K692" s="340"/>
      <c r="L692" s="340"/>
      <c r="M692" s="340"/>
      <c r="N692" s="340"/>
      <c r="O692" s="340"/>
      <c r="P692" s="340"/>
      <c r="Q692" s="340"/>
      <c r="R692" s="340"/>
      <c r="S692" s="340"/>
      <c r="T692" s="340"/>
      <c r="U692" s="340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0"/>
      <c r="AI692" s="340"/>
      <c r="AJ692" s="340"/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0"/>
      <c r="AX692" s="340"/>
      <c r="AY692" s="340"/>
      <c r="AZ692" s="340"/>
      <c r="BA692" s="340"/>
      <c r="BB692" s="340"/>
      <c r="BC692" s="340"/>
      <c r="BD692" s="340"/>
      <c r="BE692" s="340"/>
      <c r="BF692" s="340"/>
      <c r="BG692" s="340"/>
      <c r="BH692" s="340"/>
      <c r="BI692" s="340"/>
      <c r="BJ692" s="340"/>
      <c r="BK692" s="340"/>
      <c r="BL692" s="340"/>
      <c r="BM692" s="340"/>
      <c r="BN692" s="340"/>
      <c r="BO692" s="340"/>
      <c r="BP692" s="340"/>
      <c r="BQ692" s="340"/>
      <c r="BR692" s="340"/>
      <c r="BS692" s="340"/>
      <c r="BT692" s="340"/>
      <c r="BU692" s="340"/>
      <c r="BV692" s="340"/>
      <c r="BW692" s="340"/>
      <c r="BX692" s="340"/>
      <c r="BY692" s="340"/>
      <c r="BZ692" s="340"/>
      <c r="CA692" s="340"/>
    </row>
    <row r="693" spans="1:79" ht="15.75" customHeight="1">
      <c r="A693" s="340"/>
      <c r="B693" s="340"/>
      <c r="C693" s="340"/>
      <c r="D693" s="340"/>
      <c r="E693" s="340"/>
      <c r="F693" s="340"/>
      <c r="G693" s="340"/>
      <c r="H693" s="340"/>
      <c r="I693" s="340"/>
      <c r="J693" s="340"/>
      <c r="K693" s="340"/>
      <c r="L693" s="340"/>
      <c r="M693" s="340"/>
      <c r="N693" s="340"/>
      <c r="O693" s="340"/>
      <c r="P693" s="340"/>
      <c r="Q693" s="340"/>
      <c r="R693" s="340"/>
      <c r="S693" s="340"/>
      <c r="T693" s="340"/>
      <c r="U693" s="340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0"/>
      <c r="AI693" s="340"/>
      <c r="AJ693" s="340"/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0"/>
      <c r="AX693" s="340"/>
      <c r="AY693" s="340"/>
      <c r="AZ693" s="340"/>
      <c r="BA693" s="340"/>
      <c r="BB693" s="340"/>
      <c r="BC693" s="340"/>
      <c r="BD693" s="340"/>
      <c r="BE693" s="340"/>
      <c r="BF693" s="340"/>
      <c r="BG693" s="340"/>
      <c r="BH693" s="340"/>
      <c r="BI693" s="340"/>
      <c r="BJ693" s="340"/>
      <c r="BK693" s="340"/>
      <c r="BL693" s="340"/>
      <c r="BM693" s="340"/>
      <c r="BN693" s="340"/>
      <c r="BO693" s="340"/>
      <c r="BP693" s="340"/>
      <c r="BQ693" s="340"/>
      <c r="BR693" s="340"/>
      <c r="BS693" s="340"/>
      <c r="BT693" s="340"/>
      <c r="BU693" s="340"/>
      <c r="BV693" s="340"/>
      <c r="BW693" s="340"/>
      <c r="BX693" s="340"/>
      <c r="BY693" s="340"/>
      <c r="BZ693" s="340"/>
      <c r="CA693" s="340"/>
    </row>
    <row r="694" spans="1:79" ht="15.75" customHeight="1">
      <c r="A694" s="340"/>
      <c r="B694" s="340"/>
      <c r="C694" s="340"/>
      <c r="D694" s="340"/>
      <c r="E694" s="340"/>
      <c r="F694" s="340"/>
      <c r="G694" s="340"/>
      <c r="H694" s="340"/>
      <c r="I694" s="340"/>
      <c r="J694" s="340"/>
      <c r="K694" s="340"/>
      <c r="L694" s="340"/>
      <c r="M694" s="340"/>
      <c r="N694" s="340"/>
      <c r="O694" s="340"/>
      <c r="P694" s="340"/>
      <c r="Q694" s="340"/>
      <c r="R694" s="340"/>
      <c r="S694" s="340"/>
      <c r="T694" s="340"/>
      <c r="U694" s="340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0"/>
      <c r="AI694" s="340"/>
      <c r="AJ694" s="340"/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0"/>
      <c r="AX694" s="340"/>
      <c r="AY694" s="340"/>
      <c r="AZ694" s="340"/>
      <c r="BA694" s="340"/>
      <c r="BB694" s="340"/>
      <c r="BC694" s="340"/>
      <c r="BD694" s="340"/>
      <c r="BE694" s="340"/>
      <c r="BF694" s="340"/>
      <c r="BG694" s="340"/>
      <c r="BH694" s="340"/>
      <c r="BI694" s="340"/>
      <c r="BJ694" s="340"/>
      <c r="BK694" s="340"/>
      <c r="BL694" s="340"/>
      <c r="BM694" s="340"/>
      <c r="BN694" s="340"/>
      <c r="BO694" s="340"/>
      <c r="BP694" s="340"/>
      <c r="BQ694" s="340"/>
      <c r="BR694" s="340"/>
      <c r="BS694" s="340"/>
      <c r="BT694" s="340"/>
      <c r="BU694" s="340"/>
      <c r="BV694" s="340"/>
      <c r="BW694" s="340"/>
      <c r="BX694" s="340"/>
      <c r="BY694" s="340"/>
      <c r="BZ694" s="340"/>
      <c r="CA694" s="340"/>
    </row>
    <row r="695" spans="1:79" ht="15.75" customHeight="1">
      <c r="A695" s="340"/>
      <c r="B695" s="340"/>
      <c r="C695" s="340"/>
      <c r="D695" s="340"/>
      <c r="E695" s="340"/>
      <c r="F695" s="340"/>
      <c r="G695" s="340"/>
      <c r="H695" s="340"/>
      <c r="I695" s="340"/>
      <c r="J695" s="340"/>
      <c r="K695" s="340"/>
      <c r="L695" s="340"/>
      <c r="M695" s="340"/>
      <c r="N695" s="340"/>
      <c r="O695" s="340"/>
      <c r="P695" s="340"/>
      <c r="Q695" s="340"/>
      <c r="R695" s="340"/>
      <c r="S695" s="340"/>
      <c r="T695" s="340"/>
      <c r="U695" s="340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0"/>
      <c r="AI695" s="340"/>
      <c r="AJ695" s="340"/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0"/>
      <c r="AX695" s="340"/>
      <c r="AY695" s="340"/>
      <c r="AZ695" s="340"/>
      <c r="BA695" s="340"/>
      <c r="BB695" s="340"/>
      <c r="BC695" s="340"/>
      <c r="BD695" s="340"/>
      <c r="BE695" s="340"/>
      <c r="BF695" s="340"/>
      <c r="BG695" s="340"/>
      <c r="BH695" s="340"/>
      <c r="BI695" s="340"/>
      <c r="BJ695" s="340"/>
      <c r="BK695" s="340"/>
      <c r="BL695" s="340"/>
      <c r="BM695" s="340"/>
      <c r="BN695" s="340"/>
      <c r="BO695" s="340"/>
      <c r="BP695" s="340"/>
      <c r="BQ695" s="340"/>
      <c r="BR695" s="340"/>
      <c r="BS695" s="340"/>
      <c r="BT695" s="340"/>
      <c r="BU695" s="340"/>
      <c r="BV695" s="340"/>
      <c r="BW695" s="340"/>
      <c r="BX695" s="340"/>
      <c r="BY695" s="340"/>
      <c r="BZ695" s="340"/>
      <c r="CA695" s="340"/>
    </row>
    <row r="696" spans="1:79" ht="15.75" customHeight="1">
      <c r="A696" s="340"/>
      <c r="B696" s="340"/>
      <c r="C696" s="340"/>
      <c r="D696" s="340"/>
      <c r="E696" s="340"/>
      <c r="F696" s="340"/>
      <c r="G696" s="340"/>
      <c r="H696" s="340"/>
      <c r="I696" s="340"/>
      <c r="J696" s="340"/>
      <c r="K696" s="340"/>
      <c r="L696" s="340"/>
      <c r="M696" s="340"/>
      <c r="N696" s="340"/>
      <c r="O696" s="340"/>
      <c r="P696" s="340"/>
      <c r="Q696" s="340"/>
      <c r="R696" s="340"/>
      <c r="S696" s="340"/>
      <c r="T696" s="340"/>
      <c r="U696" s="340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0"/>
      <c r="AI696" s="340"/>
      <c r="AJ696" s="340"/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0"/>
      <c r="AX696" s="340"/>
      <c r="AY696" s="340"/>
      <c r="AZ696" s="340"/>
      <c r="BA696" s="340"/>
      <c r="BB696" s="340"/>
      <c r="BC696" s="340"/>
      <c r="BD696" s="340"/>
      <c r="BE696" s="340"/>
      <c r="BF696" s="340"/>
      <c r="BG696" s="340"/>
      <c r="BH696" s="340"/>
      <c r="BI696" s="340"/>
      <c r="BJ696" s="340"/>
      <c r="BK696" s="340"/>
      <c r="BL696" s="340"/>
      <c r="BM696" s="340"/>
      <c r="BN696" s="340"/>
      <c r="BO696" s="340"/>
      <c r="BP696" s="340"/>
      <c r="BQ696" s="340"/>
      <c r="BR696" s="340"/>
      <c r="BS696" s="340"/>
      <c r="BT696" s="340"/>
      <c r="BU696" s="340"/>
      <c r="BV696" s="340"/>
      <c r="BW696" s="340"/>
      <c r="BX696" s="340"/>
      <c r="BY696" s="340"/>
      <c r="BZ696" s="340"/>
      <c r="CA696" s="340"/>
    </row>
    <row r="697" spans="1:79" ht="15.75" customHeight="1">
      <c r="A697" s="340"/>
      <c r="B697" s="340"/>
      <c r="C697" s="340"/>
      <c r="D697" s="340"/>
      <c r="E697" s="340"/>
      <c r="F697" s="340"/>
      <c r="G697" s="340"/>
      <c r="H697" s="340"/>
      <c r="I697" s="340"/>
      <c r="J697" s="340"/>
      <c r="K697" s="340"/>
      <c r="L697" s="340"/>
      <c r="M697" s="340"/>
      <c r="N697" s="340"/>
      <c r="O697" s="340"/>
      <c r="P697" s="340"/>
      <c r="Q697" s="340"/>
      <c r="R697" s="340"/>
      <c r="S697" s="340"/>
      <c r="T697" s="340"/>
      <c r="U697" s="340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0"/>
      <c r="AI697" s="340"/>
      <c r="AJ697" s="340"/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0"/>
      <c r="AX697" s="340"/>
      <c r="AY697" s="340"/>
      <c r="AZ697" s="340"/>
      <c r="BA697" s="340"/>
      <c r="BB697" s="340"/>
      <c r="BC697" s="340"/>
      <c r="BD697" s="340"/>
      <c r="BE697" s="340"/>
      <c r="BF697" s="340"/>
      <c r="BG697" s="340"/>
      <c r="BH697" s="340"/>
      <c r="BI697" s="340"/>
      <c r="BJ697" s="340"/>
      <c r="BK697" s="340"/>
      <c r="BL697" s="340"/>
      <c r="BM697" s="340"/>
      <c r="BN697" s="340"/>
      <c r="BO697" s="340"/>
      <c r="BP697" s="340"/>
      <c r="BQ697" s="340"/>
      <c r="BR697" s="340"/>
      <c r="BS697" s="340"/>
      <c r="BT697" s="340"/>
      <c r="BU697" s="340"/>
      <c r="BV697" s="340"/>
      <c r="BW697" s="340"/>
      <c r="BX697" s="340"/>
      <c r="BY697" s="340"/>
      <c r="BZ697" s="340"/>
      <c r="CA697" s="340"/>
    </row>
    <row r="698" spans="1:79" ht="15.75" customHeight="1">
      <c r="A698" s="340"/>
      <c r="B698" s="340"/>
      <c r="C698" s="340"/>
      <c r="D698" s="340"/>
      <c r="E698" s="340"/>
      <c r="F698" s="340"/>
      <c r="G698" s="340"/>
      <c r="H698" s="340"/>
      <c r="I698" s="340"/>
      <c r="J698" s="340"/>
      <c r="K698" s="340"/>
      <c r="L698" s="340"/>
      <c r="M698" s="340"/>
      <c r="N698" s="340"/>
      <c r="O698" s="340"/>
      <c r="P698" s="340"/>
      <c r="Q698" s="340"/>
      <c r="R698" s="340"/>
      <c r="S698" s="340"/>
      <c r="T698" s="340"/>
      <c r="U698" s="340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0"/>
      <c r="AI698" s="340"/>
      <c r="AJ698" s="340"/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0"/>
      <c r="AX698" s="340"/>
      <c r="AY698" s="340"/>
      <c r="AZ698" s="340"/>
      <c r="BA698" s="340"/>
      <c r="BB698" s="340"/>
      <c r="BC698" s="340"/>
      <c r="BD698" s="340"/>
      <c r="BE698" s="340"/>
      <c r="BF698" s="340"/>
      <c r="BG698" s="340"/>
      <c r="BH698" s="340"/>
      <c r="BI698" s="340"/>
      <c r="BJ698" s="340"/>
      <c r="BK698" s="340"/>
      <c r="BL698" s="340"/>
      <c r="BM698" s="340"/>
      <c r="BN698" s="340"/>
      <c r="BO698" s="340"/>
      <c r="BP698" s="340"/>
      <c r="BQ698" s="340"/>
      <c r="BR698" s="340"/>
      <c r="BS698" s="340"/>
      <c r="BT698" s="340"/>
      <c r="BU698" s="340"/>
      <c r="BV698" s="340"/>
      <c r="BW698" s="340"/>
      <c r="BX698" s="340"/>
      <c r="BY698" s="340"/>
      <c r="BZ698" s="340"/>
      <c r="CA698" s="340"/>
    </row>
    <row r="699" spans="1:79" ht="15.75" customHeight="1">
      <c r="A699" s="340"/>
      <c r="B699" s="340"/>
      <c r="C699" s="340"/>
      <c r="D699" s="340"/>
      <c r="E699" s="340"/>
      <c r="F699" s="340"/>
      <c r="G699" s="340"/>
      <c r="H699" s="340"/>
      <c r="I699" s="340"/>
      <c r="J699" s="340"/>
      <c r="K699" s="340"/>
      <c r="L699" s="340"/>
      <c r="M699" s="340"/>
      <c r="N699" s="340"/>
      <c r="O699" s="340"/>
      <c r="P699" s="340"/>
      <c r="Q699" s="340"/>
      <c r="R699" s="340"/>
      <c r="S699" s="340"/>
      <c r="T699" s="340"/>
      <c r="U699" s="340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0"/>
      <c r="AI699" s="340"/>
      <c r="AJ699" s="340"/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0"/>
      <c r="AX699" s="340"/>
      <c r="AY699" s="340"/>
      <c r="AZ699" s="340"/>
      <c r="BA699" s="340"/>
      <c r="BB699" s="340"/>
      <c r="BC699" s="340"/>
      <c r="BD699" s="340"/>
      <c r="BE699" s="340"/>
      <c r="BF699" s="340"/>
      <c r="BG699" s="340"/>
      <c r="BH699" s="340"/>
      <c r="BI699" s="340"/>
      <c r="BJ699" s="340"/>
      <c r="BK699" s="340"/>
      <c r="BL699" s="340"/>
      <c r="BM699" s="340"/>
      <c r="BN699" s="340"/>
      <c r="BO699" s="340"/>
      <c r="BP699" s="340"/>
      <c r="BQ699" s="340"/>
      <c r="BR699" s="340"/>
      <c r="BS699" s="340"/>
      <c r="BT699" s="340"/>
      <c r="BU699" s="340"/>
      <c r="BV699" s="340"/>
      <c r="BW699" s="340"/>
      <c r="BX699" s="340"/>
      <c r="BY699" s="340"/>
      <c r="BZ699" s="340"/>
      <c r="CA699" s="340"/>
    </row>
    <row r="700" spans="1:79" ht="15.75" customHeight="1">
      <c r="A700" s="340"/>
      <c r="B700" s="340"/>
      <c r="C700" s="340"/>
      <c r="D700" s="340"/>
      <c r="E700" s="340"/>
      <c r="F700" s="340"/>
      <c r="G700" s="340"/>
      <c r="H700" s="340"/>
      <c r="I700" s="340"/>
      <c r="J700" s="340"/>
      <c r="K700" s="340"/>
      <c r="L700" s="340"/>
      <c r="M700" s="340"/>
      <c r="N700" s="340"/>
      <c r="O700" s="340"/>
      <c r="P700" s="340"/>
      <c r="Q700" s="340"/>
      <c r="R700" s="340"/>
      <c r="S700" s="340"/>
      <c r="T700" s="340"/>
      <c r="U700" s="340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0"/>
      <c r="AI700" s="340"/>
      <c r="AJ700" s="340"/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0"/>
      <c r="AX700" s="340"/>
      <c r="AY700" s="340"/>
      <c r="AZ700" s="340"/>
      <c r="BA700" s="340"/>
      <c r="BB700" s="340"/>
      <c r="BC700" s="340"/>
      <c r="BD700" s="340"/>
      <c r="BE700" s="340"/>
      <c r="BF700" s="340"/>
      <c r="BG700" s="340"/>
      <c r="BH700" s="340"/>
      <c r="BI700" s="340"/>
      <c r="BJ700" s="340"/>
      <c r="BK700" s="340"/>
      <c r="BL700" s="340"/>
      <c r="BM700" s="340"/>
      <c r="BN700" s="340"/>
      <c r="BO700" s="340"/>
      <c r="BP700" s="340"/>
      <c r="BQ700" s="340"/>
      <c r="BR700" s="340"/>
      <c r="BS700" s="340"/>
      <c r="BT700" s="340"/>
      <c r="BU700" s="340"/>
      <c r="BV700" s="340"/>
      <c r="BW700" s="340"/>
      <c r="BX700" s="340"/>
      <c r="BY700" s="340"/>
      <c r="BZ700" s="340"/>
      <c r="CA700" s="340"/>
    </row>
    <row r="701" spans="1:79" ht="15.75" customHeight="1">
      <c r="A701" s="340"/>
      <c r="B701" s="340"/>
      <c r="C701" s="340"/>
      <c r="D701" s="340"/>
      <c r="E701" s="340"/>
      <c r="F701" s="340"/>
      <c r="G701" s="340"/>
      <c r="H701" s="340"/>
      <c r="I701" s="340"/>
      <c r="J701" s="340"/>
      <c r="K701" s="340"/>
      <c r="L701" s="340"/>
      <c r="M701" s="340"/>
      <c r="N701" s="340"/>
      <c r="O701" s="340"/>
      <c r="P701" s="340"/>
      <c r="Q701" s="340"/>
      <c r="R701" s="340"/>
      <c r="S701" s="340"/>
      <c r="T701" s="340"/>
      <c r="U701" s="340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0"/>
      <c r="AI701" s="340"/>
      <c r="AJ701" s="340"/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0"/>
      <c r="AX701" s="340"/>
      <c r="AY701" s="340"/>
      <c r="AZ701" s="340"/>
      <c r="BA701" s="340"/>
      <c r="BB701" s="340"/>
      <c r="BC701" s="340"/>
      <c r="BD701" s="340"/>
      <c r="BE701" s="340"/>
      <c r="BF701" s="340"/>
      <c r="BG701" s="340"/>
      <c r="BH701" s="340"/>
      <c r="BI701" s="340"/>
      <c r="BJ701" s="340"/>
      <c r="BK701" s="340"/>
      <c r="BL701" s="340"/>
      <c r="BM701" s="340"/>
      <c r="BN701" s="340"/>
      <c r="BO701" s="340"/>
      <c r="BP701" s="340"/>
      <c r="BQ701" s="340"/>
      <c r="BR701" s="340"/>
      <c r="BS701" s="340"/>
      <c r="BT701" s="340"/>
      <c r="BU701" s="340"/>
      <c r="BV701" s="340"/>
      <c r="BW701" s="340"/>
      <c r="BX701" s="340"/>
      <c r="BY701" s="340"/>
      <c r="BZ701" s="340"/>
      <c r="CA701" s="340"/>
    </row>
    <row r="702" spans="1:79" ht="15.75" customHeight="1">
      <c r="A702" s="340"/>
      <c r="B702" s="340"/>
      <c r="C702" s="340"/>
      <c r="D702" s="340"/>
      <c r="E702" s="340"/>
      <c r="F702" s="340"/>
      <c r="G702" s="340"/>
      <c r="H702" s="340"/>
      <c r="I702" s="340"/>
      <c r="J702" s="340"/>
      <c r="K702" s="340"/>
      <c r="L702" s="340"/>
      <c r="M702" s="340"/>
      <c r="N702" s="340"/>
      <c r="O702" s="340"/>
      <c r="P702" s="340"/>
      <c r="Q702" s="340"/>
      <c r="R702" s="340"/>
      <c r="S702" s="340"/>
      <c r="T702" s="340"/>
      <c r="U702" s="340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0"/>
      <c r="AI702" s="340"/>
      <c r="AJ702" s="340"/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0"/>
      <c r="AX702" s="340"/>
      <c r="AY702" s="340"/>
      <c r="AZ702" s="340"/>
      <c r="BA702" s="340"/>
      <c r="BB702" s="340"/>
      <c r="BC702" s="340"/>
      <c r="BD702" s="340"/>
      <c r="BE702" s="340"/>
      <c r="BF702" s="340"/>
      <c r="BG702" s="340"/>
      <c r="BH702" s="340"/>
      <c r="BI702" s="340"/>
      <c r="BJ702" s="340"/>
      <c r="BK702" s="340"/>
      <c r="BL702" s="340"/>
      <c r="BM702" s="340"/>
      <c r="BN702" s="340"/>
      <c r="BO702" s="340"/>
      <c r="BP702" s="340"/>
      <c r="BQ702" s="340"/>
      <c r="BR702" s="340"/>
      <c r="BS702" s="340"/>
      <c r="BT702" s="340"/>
      <c r="BU702" s="340"/>
      <c r="BV702" s="340"/>
      <c r="BW702" s="340"/>
      <c r="BX702" s="340"/>
      <c r="BY702" s="340"/>
      <c r="BZ702" s="340"/>
      <c r="CA702" s="340"/>
    </row>
    <row r="703" spans="1:79" ht="15.75" customHeight="1">
      <c r="A703" s="340"/>
      <c r="B703" s="340"/>
      <c r="C703" s="340"/>
      <c r="D703" s="340"/>
      <c r="E703" s="340"/>
      <c r="F703" s="340"/>
      <c r="G703" s="340"/>
      <c r="H703" s="340"/>
      <c r="I703" s="340"/>
      <c r="J703" s="340"/>
      <c r="K703" s="340"/>
      <c r="L703" s="340"/>
      <c r="M703" s="340"/>
      <c r="N703" s="340"/>
      <c r="O703" s="340"/>
      <c r="P703" s="340"/>
      <c r="Q703" s="340"/>
      <c r="R703" s="340"/>
      <c r="S703" s="340"/>
      <c r="T703" s="340"/>
      <c r="U703" s="340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0"/>
      <c r="AI703" s="340"/>
      <c r="AJ703" s="340"/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0"/>
      <c r="AX703" s="340"/>
      <c r="AY703" s="340"/>
      <c r="AZ703" s="340"/>
      <c r="BA703" s="340"/>
      <c r="BB703" s="340"/>
      <c r="BC703" s="340"/>
      <c r="BD703" s="340"/>
      <c r="BE703" s="340"/>
      <c r="BF703" s="340"/>
      <c r="BG703" s="340"/>
      <c r="BH703" s="340"/>
      <c r="BI703" s="340"/>
      <c r="BJ703" s="340"/>
      <c r="BK703" s="340"/>
      <c r="BL703" s="340"/>
      <c r="BM703" s="340"/>
      <c r="BN703" s="340"/>
      <c r="BO703" s="340"/>
      <c r="BP703" s="340"/>
      <c r="BQ703" s="340"/>
      <c r="BR703" s="340"/>
      <c r="BS703" s="340"/>
      <c r="BT703" s="340"/>
      <c r="BU703" s="340"/>
      <c r="BV703" s="340"/>
      <c r="BW703" s="340"/>
      <c r="BX703" s="340"/>
      <c r="BY703" s="340"/>
      <c r="BZ703" s="340"/>
      <c r="CA703" s="340"/>
    </row>
    <row r="704" spans="1:79" ht="15.75" customHeight="1">
      <c r="A704" s="340"/>
      <c r="B704" s="340"/>
      <c r="C704" s="340"/>
      <c r="D704" s="340"/>
      <c r="E704" s="340"/>
      <c r="F704" s="340"/>
      <c r="G704" s="340"/>
      <c r="H704" s="340"/>
      <c r="I704" s="340"/>
      <c r="J704" s="340"/>
      <c r="K704" s="340"/>
      <c r="L704" s="340"/>
      <c r="M704" s="340"/>
      <c r="N704" s="340"/>
      <c r="O704" s="340"/>
      <c r="P704" s="340"/>
      <c r="Q704" s="340"/>
      <c r="R704" s="340"/>
      <c r="S704" s="340"/>
      <c r="T704" s="340"/>
      <c r="U704" s="340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0"/>
      <c r="AI704" s="340"/>
      <c r="AJ704" s="340"/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0"/>
      <c r="AX704" s="340"/>
      <c r="AY704" s="340"/>
      <c r="AZ704" s="340"/>
      <c r="BA704" s="340"/>
      <c r="BB704" s="340"/>
      <c r="BC704" s="340"/>
      <c r="BD704" s="340"/>
      <c r="BE704" s="340"/>
      <c r="BF704" s="340"/>
      <c r="BG704" s="340"/>
      <c r="BH704" s="340"/>
      <c r="BI704" s="340"/>
      <c r="BJ704" s="340"/>
      <c r="BK704" s="340"/>
      <c r="BL704" s="340"/>
      <c r="BM704" s="340"/>
      <c r="BN704" s="340"/>
      <c r="BO704" s="340"/>
      <c r="BP704" s="340"/>
      <c r="BQ704" s="340"/>
      <c r="BR704" s="340"/>
      <c r="BS704" s="340"/>
      <c r="BT704" s="340"/>
      <c r="BU704" s="340"/>
      <c r="BV704" s="340"/>
      <c r="BW704" s="340"/>
      <c r="BX704" s="340"/>
      <c r="BY704" s="340"/>
      <c r="BZ704" s="340"/>
      <c r="CA704" s="340"/>
    </row>
    <row r="705" spans="1:79" ht="15.75" customHeight="1">
      <c r="A705" s="340"/>
      <c r="B705" s="340"/>
      <c r="C705" s="340"/>
      <c r="D705" s="340"/>
      <c r="E705" s="340"/>
      <c r="F705" s="340"/>
      <c r="G705" s="340"/>
      <c r="H705" s="340"/>
      <c r="I705" s="340"/>
      <c r="J705" s="340"/>
      <c r="K705" s="340"/>
      <c r="L705" s="340"/>
      <c r="M705" s="340"/>
      <c r="N705" s="340"/>
      <c r="O705" s="340"/>
      <c r="P705" s="340"/>
      <c r="Q705" s="340"/>
      <c r="R705" s="340"/>
      <c r="S705" s="340"/>
      <c r="T705" s="340"/>
      <c r="U705" s="340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0"/>
      <c r="AI705" s="340"/>
      <c r="AJ705" s="340"/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0"/>
      <c r="AX705" s="340"/>
      <c r="AY705" s="340"/>
      <c r="AZ705" s="340"/>
      <c r="BA705" s="340"/>
      <c r="BB705" s="340"/>
      <c r="BC705" s="340"/>
      <c r="BD705" s="340"/>
      <c r="BE705" s="340"/>
      <c r="BF705" s="340"/>
      <c r="BG705" s="340"/>
      <c r="BH705" s="340"/>
      <c r="BI705" s="340"/>
      <c r="BJ705" s="340"/>
      <c r="BK705" s="340"/>
      <c r="BL705" s="340"/>
      <c r="BM705" s="340"/>
      <c r="BN705" s="340"/>
      <c r="BO705" s="340"/>
      <c r="BP705" s="340"/>
      <c r="BQ705" s="340"/>
      <c r="BR705" s="340"/>
      <c r="BS705" s="340"/>
      <c r="BT705" s="340"/>
      <c r="BU705" s="340"/>
      <c r="BV705" s="340"/>
      <c r="BW705" s="340"/>
      <c r="BX705" s="340"/>
      <c r="BY705" s="340"/>
      <c r="BZ705" s="340"/>
      <c r="CA705" s="340"/>
    </row>
    <row r="706" spans="1:79" ht="15.75" customHeight="1">
      <c r="A706" s="340"/>
      <c r="B706" s="340"/>
      <c r="C706" s="340"/>
      <c r="D706" s="340"/>
      <c r="E706" s="340"/>
      <c r="F706" s="340"/>
      <c r="G706" s="340"/>
      <c r="H706" s="340"/>
      <c r="I706" s="340"/>
      <c r="J706" s="340"/>
      <c r="K706" s="340"/>
      <c r="L706" s="340"/>
      <c r="M706" s="340"/>
      <c r="N706" s="340"/>
      <c r="O706" s="340"/>
      <c r="P706" s="340"/>
      <c r="Q706" s="340"/>
      <c r="R706" s="340"/>
      <c r="S706" s="340"/>
      <c r="T706" s="340"/>
      <c r="U706" s="340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0"/>
      <c r="AI706" s="340"/>
      <c r="AJ706" s="340"/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0"/>
      <c r="AX706" s="340"/>
      <c r="AY706" s="340"/>
      <c r="AZ706" s="340"/>
      <c r="BA706" s="340"/>
      <c r="BB706" s="340"/>
      <c r="BC706" s="340"/>
      <c r="BD706" s="340"/>
      <c r="BE706" s="340"/>
      <c r="BF706" s="340"/>
      <c r="BG706" s="340"/>
      <c r="BH706" s="340"/>
      <c r="BI706" s="340"/>
      <c r="BJ706" s="340"/>
      <c r="BK706" s="340"/>
      <c r="BL706" s="340"/>
      <c r="BM706" s="340"/>
      <c r="BN706" s="340"/>
      <c r="BO706" s="340"/>
      <c r="BP706" s="340"/>
      <c r="BQ706" s="340"/>
      <c r="BR706" s="340"/>
      <c r="BS706" s="340"/>
      <c r="BT706" s="340"/>
      <c r="BU706" s="340"/>
      <c r="BV706" s="340"/>
      <c r="BW706" s="340"/>
      <c r="BX706" s="340"/>
      <c r="BY706" s="340"/>
      <c r="BZ706" s="340"/>
      <c r="CA706" s="340"/>
    </row>
    <row r="707" spans="1:79" ht="15.75" customHeight="1">
      <c r="A707" s="340"/>
      <c r="B707" s="340"/>
      <c r="C707" s="340"/>
      <c r="D707" s="340"/>
      <c r="E707" s="340"/>
      <c r="F707" s="340"/>
      <c r="G707" s="340"/>
      <c r="H707" s="340"/>
      <c r="I707" s="340"/>
      <c r="J707" s="340"/>
      <c r="K707" s="340"/>
      <c r="L707" s="340"/>
      <c r="M707" s="340"/>
      <c r="N707" s="340"/>
      <c r="O707" s="340"/>
      <c r="P707" s="340"/>
      <c r="Q707" s="340"/>
      <c r="R707" s="340"/>
      <c r="S707" s="340"/>
      <c r="T707" s="340"/>
      <c r="U707" s="340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0"/>
      <c r="AI707" s="340"/>
      <c r="AJ707" s="340"/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0"/>
      <c r="AX707" s="340"/>
      <c r="AY707" s="340"/>
      <c r="AZ707" s="340"/>
      <c r="BA707" s="340"/>
      <c r="BB707" s="340"/>
      <c r="BC707" s="340"/>
      <c r="BD707" s="340"/>
      <c r="BE707" s="340"/>
      <c r="BF707" s="340"/>
      <c r="BG707" s="340"/>
      <c r="BH707" s="340"/>
      <c r="BI707" s="340"/>
      <c r="BJ707" s="340"/>
      <c r="BK707" s="340"/>
      <c r="BL707" s="340"/>
      <c r="BM707" s="340"/>
      <c r="BN707" s="340"/>
      <c r="BO707" s="340"/>
      <c r="BP707" s="340"/>
      <c r="BQ707" s="340"/>
      <c r="BR707" s="340"/>
      <c r="BS707" s="340"/>
      <c r="BT707" s="340"/>
      <c r="BU707" s="340"/>
      <c r="BV707" s="340"/>
      <c r="BW707" s="340"/>
      <c r="BX707" s="340"/>
      <c r="BY707" s="340"/>
      <c r="BZ707" s="340"/>
      <c r="CA707" s="340"/>
    </row>
    <row r="708" spans="1:79" ht="15.75" customHeight="1">
      <c r="A708" s="340"/>
      <c r="B708" s="340"/>
      <c r="C708" s="340"/>
      <c r="D708" s="340"/>
      <c r="E708" s="340"/>
      <c r="F708" s="340"/>
      <c r="G708" s="340"/>
      <c r="H708" s="340"/>
      <c r="I708" s="340"/>
      <c r="J708" s="340"/>
      <c r="K708" s="340"/>
      <c r="L708" s="340"/>
      <c r="M708" s="340"/>
      <c r="N708" s="340"/>
      <c r="O708" s="340"/>
      <c r="P708" s="340"/>
      <c r="Q708" s="340"/>
      <c r="R708" s="340"/>
      <c r="S708" s="340"/>
      <c r="T708" s="340"/>
      <c r="U708" s="340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0"/>
      <c r="AI708" s="340"/>
      <c r="AJ708" s="340"/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0"/>
      <c r="AX708" s="340"/>
      <c r="AY708" s="340"/>
      <c r="AZ708" s="340"/>
      <c r="BA708" s="340"/>
      <c r="BB708" s="340"/>
      <c r="BC708" s="340"/>
      <c r="BD708" s="340"/>
      <c r="BE708" s="340"/>
      <c r="BF708" s="340"/>
      <c r="BG708" s="340"/>
      <c r="BH708" s="340"/>
      <c r="BI708" s="340"/>
      <c r="BJ708" s="340"/>
      <c r="BK708" s="340"/>
      <c r="BL708" s="340"/>
      <c r="BM708" s="340"/>
      <c r="BN708" s="340"/>
      <c r="BO708" s="340"/>
      <c r="BP708" s="340"/>
      <c r="BQ708" s="340"/>
      <c r="BR708" s="340"/>
      <c r="BS708" s="340"/>
      <c r="BT708" s="340"/>
      <c r="BU708" s="340"/>
      <c r="BV708" s="340"/>
      <c r="BW708" s="340"/>
      <c r="BX708" s="340"/>
      <c r="BY708" s="340"/>
      <c r="BZ708" s="340"/>
      <c r="CA708" s="340"/>
    </row>
    <row r="709" spans="1:79" ht="15.75" customHeight="1">
      <c r="A709" s="340"/>
      <c r="B709" s="340"/>
      <c r="C709" s="340"/>
      <c r="D709" s="340"/>
      <c r="E709" s="340"/>
      <c r="F709" s="340"/>
      <c r="G709" s="340"/>
      <c r="H709" s="340"/>
      <c r="I709" s="340"/>
      <c r="J709" s="340"/>
      <c r="K709" s="340"/>
      <c r="L709" s="340"/>
      <c r="M709" s="340"/>
      <c r="N709" s="340"/>
      <c r="O709" s="340"/>
      <c r="P709" s="340"/>
      <c r="Q709" s="340"/>
      <c r="R709" s="340"/>
      <c r="S709" s="340"/>
      <c r="T709" s="340"/>
      <c r="U709" s="340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0"/>
      <c r="AI709" s="340"/>
      <c r="AJ709" s="340"/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0"/>
      <c r="AX709" s="340"/>
      <c r="AY709" s="340"/>
      <c r="AZ709" s="340"/>
      <c r="BA709" s="340"/>
      <c r="BB709" s="340"/>
      <c r="BC709" s="340"/>
      <c r="BD709" s="340"/>
      <c r="BE709" s="340"/>
      <c r="BF709" s="340"/>
      <c r="BG709" s="340"/>
      <c r="BH709" s="340"/>
      <c r="BI709" s="340"/>
      <c r="BJ709" s="340"/>
      <c r="BK709" s="340"/>
      <c r="BL709" s="340"/>
      <c r="BM709" s="340"/>
      <c r="BN709" s="340"/>
      <c r="BO709" s="340"/>
      <c r="BP709" s="340"/>
      <c r="BQ709" s="340"/>
      <c r="BR709" s="340"/>
      <c r="BS709" s="340"/>
      <c r="BT709" s="340"/>
      <c r="BU709" s="340"/>
      <c r="BV709" s="340"/>
      <c r="BW709" s="340"/>
      <c r="BX709" s="340"/>
      <c r="BY709" s="340"/>
      <c r="BZ709" s="340"/>
      <c r="CA709" s="340"/>
    </row>
    <row r="710" spans="1:79" ht="15.75" customHeight="1">
      <c r="A710" s="340"/>
      <c r="B710" s="340"/>
      <c r="C710" s="340"/>
      <c r="D710" s="340"/>
      <c r="E710" s="340"/>
      <c r="F710" s="340"/>
      <c r="G710" s="340"/>
      <c r="H710" s="340"/>
      <c r="I710" s="340"/>
      <c r="J710" s="340"/>
      <c r="K710" s="340"/>
      <c r="L710" s="340"/>
      <c r="M710" s="340"/>
      <c r="N710" s="340"/>
      <c r="O710" s="340"/>
      <c r="P710" s="340"/>
      <c r="Q710" s="340"/>
      <c r="R710" s="340"/>
      <c r="S710" s="340"/>
      <c r="T710" s="340"/>
      <c r="U710" s="340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0"/>
      <c r="AI710" s="340"/>
      <c r="AJ710" s="340"/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0"/>
      <c r="AX710" s="340"/>
      <c r="AY710" s="340"/>
      <c r="AZ710" s="340"/>
      <c r="BA710" s="340"/>
      <c r="BB710" s="340"/>
      <c r="BC710" s="340"/>
      <c r="BD710" s="340"/>
      <c r="BE710" s="340"/>
      <c r="BF710" s="340"/>
      <c r="BG710" s="340"/>
      <c r="BH710" s="340"/>
      <c r="BI710" s="340"/>
      <c r="BJ710" s="340"/>
      <c r="BK710" s="340"/>
      <c r="BL710" s="340"/>
      <c r="BM710" s="340"/>
      <c r="BN710" s="340"/>
      <c r="BO710" s="340"/>
      <c r="BP710" s="340"/>
      <c r="BQ710" s="340"/>
      <c r="BR710" s="340"/>
      <c r="BS710" s="340"/>
      <c r="BT710" s="340"/>
      <c r="BU710" s="340"/>
      <c r="BV710" s="340"/>
      <c r="BW710" s="340"/>
      <c r="BX710" s="340"/>
      <c r="BY710" s="340"/>
      <c r="BZ710" s="340"/>
      <c r="CA710" s="340"/>
    </row>
    <row r="711" spans="1:79" ht="15.75" customHeight="1">
      <c r="A711" s="340"/>
      <c r="B711" s="340"/>
      <c r="C711" s="340"/>
      <c r="D711" s="340"/>
      <c r="E711" s="340"/>
      <c r="F711" s="340"/>
      <c r="G711" s="340"/>
      <c r="H711" s="340"/>
      <c r="I711" s="340"/>
      <c r="J711" s="340"/>
      <c r="K711" s="340"/>
      <c r="L711" s="340"/>
      <c r="M711" s="340"/>
      <c r="N711" s="340"/>
      <c r="O711" s="340"/>
      <c r="P711" s="340"/>
      <c r="Q711" s="340"/>
      <c r="R711" s="340"/>
      <c r="S711" s="340"/>
      <c r="T711" s="340"/>
      <c r="U711" s="340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0"/>
      <c r="AI711" s="340"/>
      <c r="AJ711" s="340"/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0"/>
      <c r="AX711" s="340"/>
      <c r="AY711" s="340"/>
      <c r="AZ711" s="340"/>
      <c r="BA711" s="340"/>
      <c r="BB711" s="340"/>
      <c r="BC711" s="340"/>
      <c r="BD711" s="340"/>
      <c r="BE711" s="340"/>
      <c r="BF711" s="340"/>
      <c r="BG711" s="340"/>
      <c r="BH711" s="340"/>
      <c r="BI711" s="340"/>
      <c r="BJ711" s="340"/>
      <c r="BK711" s="340"/>
      <c r="BL711" s="340"/>
      <c r="BM711" s="340"/>
      <c r="BN711" s="340"/>
      <c r="BO711" s="340"/>
      <c r="BP711" s="340"/>
      <c r="BQ711" s="340"/>
      <c r="BR711" s="340"/>
      <c r="BS711" s="340"/>
      <c r="BT711" s="340"/>
      <c r="BU711" s="340"/>
      <c r="BV711" s="340"/>
      <c r="BW711" s="340"/>
      <c r="BX711" s="340"/>
      <c r="BY711" s="340"/>
      <c r="BZ711" s="340"/>
      <c r="CA711" s="340"/>
    </row>
    <row r="712" spans="1:79" ht="15.75" customHeight="1">
      <c r="A712" s="340"/>
      <c r="B712" s="340"/>
      <c r="C712" s="340"/>
      <c r="D712" s="340"/>
      <c r="E712" s="340"/>
      <c r="F712" s="340"/>
      <c r="G712" s="340"/>
      <c r="H712" s="340"/>
      <c r="I712" s="340"/>
      <c r="J712" s="340"/>
      <c r="K712" s="340"/>
      <c r="L712" s="340"/>
      <c r="M712" s="340"/>
      <c r="N712" s="340"/>
      <c r="O712" s="340"/>
      <c r="P712" s="340"/>
      <c r="Q712" s="340"/>
      <c r="R712" s="340"/>
      <c r="S712" s="340"/>
      <c r="T712" s="340"/>
      <c r="U712" s="340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0"/>
      <c r="AI712" s="340"/>
      <c r="AJ712" s="340"/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0"/>
      <c r="AX712" s="340"/>
      <c r="AY712" s="340"/>
      <c r="AZ712" s="340"/>
      <c r="BA712" s="340"/>
      <c r="BB712" s="340"/>
      <c r="BC712" s="340"/>
      <c r="BD712" s="340"/>
      <c r="BE712" s="340"/>
      <c r="BF712" s="340"/>
      <c r="BG712" s="340"/>
      <c r="BH712" s="340"/>
      <c r="BI712" s="340"/>
      <c r="BJ712" s="340"/>
      <c r="BK712" s="340"/>
      <c r="BL712" s="340"/>
      <c r="BM712" s="340"/>
      <c r="BN712" s="340"/>
      <c r="BO712" s="340"/>
      <c r="BP712" s="340"/>
      <c r="BQ712" s="340"/>
      <c r="BR712" s="340"/>
      <c r="BS712" s="340"/>
      <c r="BT712" s="340"/>
      <c r="BU712" s="340"/>
      <c r="BV712" s="340"/>
      <c r="BW712" s="340"/>
      <c r="BX712" s="340"/>
      <c r="BY712" s="340"/>
      <c r="BZ712" s="340"/>
      <c r="CA712" s="340"/>
    </row>
    <row r="713" spans="1:79" ht="15.75" customHeight="1">
      <c r="A713" s="340"/>
      <c r="B713" s="340"/>
      <c r="C713" s="340"/>
      <c r="D713" s="340"/>
      <c r="E713" s="340"/>
      <c r="F713" s="340"/>
      <c r="G713" s="340"/>
      <c r="H713" s="340"/>
      <c r="I713" s="340"/>
      <c r="J713" s="340"/>
      <c r="K713" s="340"/>
      <c r="L713" s="340"/>
      <c r="M713" s="340"/>
      <c r="N713" s="340"/>
      <c r="O713" s="340"/>
      <c r="P713" s="340"/>
      <c r="Q713" s="340"/>
      <c r="R713" s="340"/>
      <c r="S713" s="340"/>
      <c r="T713" s="340"/>
      <c r="U713" s="340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0"/>
      <c r="AI713" s="340"/>
      <c r="AJ713" s="340"/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0"/>
      <c r="AX713" s="340"/>
      <c r="AY713" s="340"/>
      <c r="AZ713" s="340"/>
      <c r="BA713" s="340"/>
      <c r="BB713" s="340"/>
      <c r="BC713" s="340"/>
      <c r="BD713" s="340"/>
      <c r="BE713" s="340"/>
      <c r="BF713" s="340"/>
      <c r="BG713" s="340"/>
      <c r="BH713" s="340"/>
      <c r="BI713" s="340"/>
      <c r="BJ713" s="340"/>
      <c r="BK713" s="340"/>
      <c r="BL713" s="340"/>
      <c r="BM713" s="340"/>
      <c r="BN713" s="340"/>
      <c r="BO713" s="340"/>
      <c r="BP713" s="340"/>
      <c r="BQ713" s="340"/>
      <c r="BR713" s="340"/>
      <c r="BS713" s="340"/>
      <c r="BT713" s="340"/>
      <c r="BU713" s="340"/>
      <c r="BV713" s="340"/>
      <c r="BW713" s="340"/>
      <c r="BX713" s="340"/>
      <c r="BY713" s="340"/>
      <c r="BZ713" s="340"/>
      <c r="CA713" s="340"/>
    </row>
    <row r="714" spans="1:79" ht="15.75" customHeight="1">
      <c r="A714" s="340"/>
      <c r="B714" s="340"/>
      <c r="C714" s="340"/>
      <c r="D714" s="340"/>
      <c r="E714" s="340"/>
      <c r="F714" s="340"/>
      <c r="G714" s="340"/>
      <c r="H714" s="340"/>
      <c r="I714" s="340"/>
      <c r="J714" s="340"/>
      <c r="K714" s="340"/>
      <c r="L714" s="340"/>
      <c r="M714" s="340"/>
      <c r="N714" s="340"/>
      <c r="O714" s="340"/>
      <c r="P714" s="340"/>
      <c r="Q714" s="340"/>
      <c r="R714" s="340"/>
      <c r="S714" s="340"/>
      <c r="T714" s="340"/>
      <c r="U714" s="340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0"/>
      <c r="AI714" s="340"/>
      <c r="AJ714" s="340"/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0"/>
      <c r="AX714" s="340"/>
      <c r="AY714" s="340"/>
      <c r="AZ714" s="340"/>
      <c r="BA714" s="340"/>
      <c r="BB714" s="340"/>
      <c r="BC714" s="340"/>
      <c r="BD714" s="340"/>
      <c r="BE714" s="340"/>
      <c r="BF714" s="340"/>
      <c r="BG714" s="340"/>
      <c r="BH714" s="340"/>
      <c r="BI714" s="340"/>
      <c r="BJ714" s="340"/>
      <c r="BK714" s="340"/>
      <c r="BL714" s="340"/>
      <c r="BM714" s="340"/>
      <c r="BN714" s="340"/>
      <c r="BO714" s="340"/>
      <c r="BP714" s="340"/>
      <c r="BQ714" s="340"/>
      <c r="BR714" s="340"/>
      <c r="BS714" s="340"/>
      <c r="BT714" s="340"/>
      <c r="BU714" s="340"/>
      <c r="BV714" s="340"/>
      <c r="BW714" s="340"/>
      <c r="BX714" s="340"/>
      <c r="BY714" s="340"/>
      <c r="BZ714" s="340"/>
      <c r="CA714" s="340"/>
    </row>
    <row r="715" spans="1:79" ht="15.75" customHeight="1">
      <c r="A715" s="340"/>
      <c r="B715" s="340"/>
      <c r="C715" s="340"/>
      <c r="D715" s="340"/>
      <c r="E715" s="340"/>
      <c r="F715" s="340"/>
      <c r="G715" s="340"/>
      <c r="H715" s="340"/>
      <c r="I715" s="340"/>
      <c r="J715" s="340"/>
      <c r="K715" s="340"/>
      <c r="L715" s="340"/>
      <c r="M715" s="340"/>
      <c r="N715" s="340"/>
      <c r="O715" s="340"/>
      <c r="P715" s="340"/>
      <c r="Q715" s="340"/>
      <c r="R715" s="340"/>
      <c r="S715" s="340"/>
      <c r="T715" s="340"/>
      <c r="U715" s="340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0"/>
      <c r="AI715" s="340"/>
      <c r="AJ715" s="340"/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0"/>
      <c r="AX715" s="340"/>
      <c r="AY715" s="340"/>
      <c r="AZ715" s="340"/>
      <c r="BA715" s="340"/>
      <c r="BB715" s="340"/>
      <c r="BC715" s="340"/>
      <c r="BD715" s="340"/>
      <c r="BE715" s="340"/>
      <c r="BF715" s="340"/>
      <c r="BG715" s="340"/>
      <c r="BH715" s="340"/>
      <c r="BI715" s="340"/>
      <c r="BJ715" s="340"/>
      <c r="BK715" s="340"/>
      <c r="BL715" s="340"/>
      <c r="BM715" s="340"/>
      <c r="BN715" s="340"/>
      <c r="BO715" s="340"/>
      <c r="BP715" s="340"/>
      <c r="BQ715" s="340"/>
      <c r="BR715" s="340"/>
      <c r="BS715" s="340"/>
      <c r="BT715" s="340"/>
      <c r="BU715" s="340"/>
      <c r="BV715" s="340"/>
      <c r="BW715" s="340"/>
      <c r="BX715" s="340"/>
      <c r="BY715" s="340"/>
      <c r="BZ715" s="340"/>
      <c r="CA715" s="340"/>
    </row>
    <row r="716" spans="1:79" ht="15.75" customHeight="1">
      <c r="A716" s="340"/>
      <c r="B716" s="340"/>
      <c r="C716" s="340"/>
      <c r="D716" s="340"/>
      <c r="E716" s="340"/>
      <c r="F716" s="340"/>
      <c r="G716" s="340"/>
      <c r="H716" s="340"/>
      <c r="I716" s="340"/>
      <c r="J716" s="340"/>
      <c r="K716" s="340"/>
      <c r="L716" s="340"/>
      <c r="M716" s="340"/>
      <c r="N716" s="340"/>
      <c r="O716" s="340"/>
      <c r="P716" s="340"/>
      <c r="Q716" s="340"/>
      <c r="R716" s="340"/>
      <c r="S716" s="340"/>
      <c r="T716" s="340"/>
      <c r="U716" s="340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0"/>
      <c r="AI716" s="340"/>
      <c r="AJ716" s="340"/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0"/>
      <c r="AX716" s="340"/>
      <c r="AY716" s="340"/>
      <c r="AZ716" s="340"/>
      <c r="BA716" s="340"/>
      <c r="BB716" s="340"/>
      <c r="BC716" s="340"/>
      <c r="BD716" s="340"/>
      <c r="BE716" s="340"/>
      <c r="BF716" s="340"/>
      <c r="BG716" s="340"/>
      <c r="BH716" s="340"/>
      <c r="BI716" s="340"/>
      <c r="BJ716" s="340"/>
      <c r="BK716" s="340"/>
      <c r="BL716" s="340"/>
      <c r="BM716" s="340"/>
      <c r="BN716" s="340"/>
      <c r="BO716" s="340"/>
      <c r="BP716" s="340"/>
      <c r="BQ716" s="340"/>
      <c r="BR716" s="340"/>
      <c r="BS716" s="340"/>
      <c r="BT716" s="340"/>
      <c r="BU716" s="340"/>
      <c r="BV716" s="340"/>
      <c r="BW716" s="340"/>
      <c r="BX716" s="340"/>
      <c r="BY716" s="340"/>
      <c r="BZ716" s="340"/>
      <c r="CA716" s="340"/>
    </row>
    <row r="717" spans="1:79" ht="15.75" customHeight="1">
      <c r="A717" s="340"/>
      <c r="B717" s="340"/>
      <c r="C717" s="340"/>
      <c r="D717" s="340"/>
      <c r="E717" s="340"/>
      <c r="F717" s="340"/>
      <c r="G717" s="340"/>
      <c r="H717" s="340"/>
      <c r="I717" s="340"/>
      <c r="J717" s="340"/>
      <c r="K717" s="340"/>
      <c r="L717" s="340"/>
      <c r="M717" s="340"/>
      <c r="N717" s="340"/>
      <c r="O717" s="340"/>
      <c r="P717" s="340"/>
      <c r="Q717" s="340"/>
      <c r="R717" s="340"/>
      <c r="S717" s="340"/>
      <c r="T717" s="340"/>
      <c r="U717" s="340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0"/>
      <c r="AI717" s="340"/>
      <c r="AJ717" s="340"/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0"/>
      <c r="AX717" s="340"/>
      <c r="AY717" s="340"/>
      <c r="AZ717" s="340"/>
      <c r="BA717" s="340"/>
      <c r="BB717" s="340"/>
      <c r="BC717" s="340"/>
      <c r="BD717" s="340"/>
      <c r="BE717" s="340"/>
      <c r="BF717" s="340"/>
      <c r="BG717" s="340"/>
      <c r="BH717" s="340"/>
      <c r="BI717" s="340"/>
      <c r="BJ717" s="340"/>
      <c r="BK717" s="340"/>
      <c r="BL717" s="340"/>
      <c r="BM717" s="340"/>
      <c r="BN717" s="340"/>
      <c r="BO717" s="340"/>
      <c r="BP717" s="340"/>
      <c r="BQ717" s="340"/>
      <c r="BR717" s="340"/>
      <c r="BS717" s="340"/>
      <c r="BT717" s="340"/>
      <c r="BU717" s="340"/>
      <c r="BV717" s="340"/>
      <c r="BW717" s="340"/>
      <c r="BX717" s="340"/>
      <c r="BY717" s="340"/>
      <c r="BZ717" s="340"/>
      <c r="CA717" s="340"/>
    </row>
    <row r="718" spans="1:79" ht="15.75" customHeight="1">
      <c r="A718" s="340"/>
      <c r="B718" s="340"/>
      <c r="C718" s="340"/>
      <c r="D718" s="340"/>
      <c r="E718" s="340"/>
      <c r="F718" s="340"/>
      <c r="G718" s="340"/>
      <c r="H718" s="340"/>
      <c r="I718" s="340"/>
      <c r="J718" s="340"/>
      <c r="K718" s="340"/>
      <c r="L718" s="340"/>
      <c r="M718" s="340"/>
      <c r="N718" s="340"/>
      <c r="O718" s="340"/>
      <c r="P718" s="340"/>
      <c r="Q718" s="340"/>
      <c r="R718" s="340"/>
      <c r="S718" s="340"/>
      <c r="T718" s="340"/>
      <c r="U718" s="340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0"/>
      <c r="AI718" s="340"/>
      <c r="AJ718" s="340"/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0"/>
      <c r="AX718" s="340"/>
      <c r="AY718" s="340"/>
      <c r="AZ718" s="340"/>
      <c r="BA718" s="340"/>
      <c r="BB718" s="340"/>
      <c r="BC718" s="340"/>
      <c r="BD718" s="340"/>
      <c r="BE718" s="340"/>
      <c r="BF718" s="340"/>
      <c r="BG718" s="340"/>
      <c r="BH718" s="340"/>
      <c r="BI718" s="340"/>
      <c r="BJ718" s="340"/>
      <c r="BK718" s="340"/>
      <c r="BL718" s="340"/>
      <c r="BM718" s="340"/>
      <c r="BN718" s="340"/>
      <c r="BO718" s="340"/>
      <c r="BP718" s="340"/>
      <c r="BQ718" s="340"/>
      <c r="BR718" s="340"/>
      <c r="BS718" s="340"/>
      <c r="BT718" s="340"/>
      <c r="BU718" s="340"/>
      <c r="BV718" s="340"/>
      <c r="BW718" s="340"/>
      <c r="BX718" s="340"/>
      <c r="BY718" s="340"/>
      <c r="BZ718" s="340"/>
      <c r="CA718" s="340"/>
    </row>
    <row r="719" spans="1:79" ht="15.75" customHeight="1">
      <c r="A719" s="340"/>
      <c r="B719" s="340"/>
      <c r="C719" s="340"/>
      <c r="D719" s="340"/>
      <c r="E719" s="340"/>
      <c r="F719" s="340"/>
      <c r="G719" s="340"/>
      <c r="H719" s="340"/>
      <c r="I719" s="340"/>
      <c r="J719" s="340"/>
      <c r="K719" s="340"/>
      <c r="L719" s="340"/>
      <c r="M719" s="340"/>
      <c r="N719" s="340"/>
      <c r="O719" s="340"/>
      <c r="P719" s="340"/>
      <c r="Q719" s="340"/>
      <c r="R719" s="340"/>
      <c r="S719" s="340"/>
      <c r="T719" s="340"/>
      <c r="U719" s="340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0"/>
      <c r="AI719" s="340"/>
      <c r="AJ719" s="340"/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0"/>
      <c r="AX719" s="340"/>
      <c r="AY719" s="340"/>
      <c r="AZ719" s="340"/>
      <c r="BA719" s="340"/>
      <c r="BB719" s="340"/>
      <c r="BC719" s="340"/>
      <c r="BD719" s="340"/>
      <c r="BE719" s="340"/>
      <c r="BF719" s="340"/>
      <c r="BG719" s="340"/>
      <c r="BH719" s="340"/>
      <c r="BI719" s="340"/>
      <c r="BJ719" s="340"/>
      <c r="BK719" s="340"/>
      <c r="BL719" s="340"/>
      <c r="BM719" s="340"/>
      <c r="BN719" s="340"/>
      <c r="BO719" s="340"/>
      <c r="BP719" s="340"/>
      <c r="BQ719" s="340"/>
      <c r="BR719" s="340"/>
      <c r="BS719" s="340"/>
      <c r="BT719" s="340"/>
      <c r="BU719" s="340"/>
      <c r="BV719" s="340"/>
      <c r="BW719" s="340"/>
      <c r="BX719" s="340"/>
      <c r="BY719" s="340"/>
      <c r="BZ719" s="340"/>
      <c r="CA719" s="340"/>
    </row>
    <row r="720" spans="1:79" ht="15.75" customHeight="1">
      <c r="A720" s="340"/>
      <c r="B720" s="340"/>
      <c r="C720" s="340"/>
      <c r="D720" s="340"/>
      <c r="E720" s="340"/>
      <c r="F720" s="340"/>
      <c r="G720" s="340"/>
      <c r="H720" s="340"/>
      <c r="I720" s="340"/>
      <c r="J720" s="340"/>
      <c r="K720" s="340"/>
      <c r="L720" s="340"/>
      <c r="M720" s="340"/>
      <c r="N720" s="340"/>
      <c r="O720" s="340"/>
      <c r="P720" s="340"/>
      <c r="Q720" s="340"/>
      <c r="R720" s="340"/>
      <c r="S720" s="340"/>
      <c r="T720" s="340"/>
      <c r="U720" s="340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0"/>
      <c r="AI720" s="340"/>
      <c r="AJ720" s="340"/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0"/>
      <c r="AX720" s="340"/>
      <c r="AY720" s="340"/>
      <c r="AZ720" s="340"/>
      <c r="BA720" s="340"/>
      <c r="BB720" s="340"/>
      <c r="BC720" s="340"/>
      <c r="BD720" s="340"/>
      <c r="BE720" s="340"/>
      <c r="BF720" s="340"/>
      <c r="BG720" s="340"/>
      <c r="BH720" s="340"/>
      <c r="BI720" s="340"/>
      <c r="BJ720" s="340"/>
      <c r="BK720" s="340"/>
      <c r="BL720" s="340"/>
      <c r="BM720" s="340"/>
      <c r="BN720" s="340"/>
      <c r="BO720" s="340"/>
      <c r="BP720" s="340"/>
      <c r="BQ720" s="340"/>
      <c r="BR720" s="340"/>
      <c r="BS720" s="340"/>
      <c r="BT720" s="340"/>
      <c r="BU720" s="340"/>
      <c r="BV720" s="340"/>
      <c r="BW720" s="340"/>
      <c r="BX720" s="340"/>
      <c r="BY720" s="340"/>
      <c r="BZ720" s="340"/>
      <c r="CA720" s="340"/>
    </row>
    <row r="721" spans="1:79" ht="15.75" customHeight="1">
      <c r="A721" s="340"/>
      <c r="B721" s="340"/>
      <c r="C721" s="340"/>
      <c r="D721" s="340"/>
      <c r="E721" s="340"/>
      <c r="F721" s="340"/>
      <c r="G721" s="340"/>
      <c r="H721" s="340"/>
      <c r="I721" s="340"/>
      <c r="J721" s="340"/>
      <c r="K721" s="340"/>
      <c r="L721" s="340"/>
      <c r="M721" s="340"/>
      <c r="N721" s="340"/>
      <c r="O721" s="340"/>
      <c r="P721" s="340"/>
      <c r="Q721" s="340"/>
      <c r="R721" s="340"/>
      <c r="S721" s="340"/>
      <c r="T721" s="340"/>
      <c r="U721" s="340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0"/>
      <c r="AI721" s="340"/>
      <c r="AJ721" s="340"/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0"/>
      <c r="AX721" s="340"/>
      <c r="AY721" s="340"/>
      <c r="AZ721" s="340"/>
      <c r="BA721" s="340"/>
      <c r="BB721" s="340"/>
      <c r="BC721" s="340"/>
      <c r="BD721" s="340"/>
      <c r="BE721" s="340"/>
      <c r="BF721" s="340"/>
      <c r="BG721" s="340"/>
      <c r="BH721" s="340"/>
      <c r="BI721" s="340"/>
      <c r="BJ721" s="340"/>
      <c r="BK721" s="340"/>
      <c r="BL721" s="340"/>
      <c r="BM721" s="340"/>
      <c r="BN721" s="340"/>
      <c r="BO721" s="340"/>
      <c r="BP721" s="340"/>
      <c r="BQ721" s="340"/>
      <c r="BR721" s="340"/>
      <c r="BS721" s="340"/>
      <c r="BT721" s="340"/>
      <c r="BU721" s="340"/>
      <c r="BV721" s="340"/>
      <c r="BW721" s="340"/>
      <c r="BX721" s="340"/>
      <c r="BY721" s="340"/>
      <c r="BZ721" s="340"/>
      <c r="CA721" s="340"/>
    </row>
    <row r="722" spans="1:79" ht="15.75" customHeight="1">
      <c r="A722" s="340"/>
      <c r="B722" s="340"/>
      <c r="C722" s="340"/>
      <c r="D722" s="340"/>
      <c r="E722" s="340"/>
      <c r="F722" s="340"/>
      <c r="G722" s="340"/>
      <c r="H722" s="340"/>
      <c r="I722" s="340"/>
      <c r="J722" s="340"/>
      <c r="K722" s="340"/>
      <c r="L722" s="340"/>
      <c r="M722" s="340"/>
      <c r="N722" s="340"/>
      <c r="O722" s="340"/>
      <c r="P722" s="340"/>
      <c r="Q722" s="340"/>
      <c r="R722" s="340"/>
      <c r="S722" s="340"/>
      <c r="T722" s="340"/>
      <c r="U722" s="340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0"/>
      <c r="AI722" s="340"/>
      <c r="AJ722" s="340"/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0"/>
      <c r="AX722" s="340"/>
      <c r="AY722" s="340"/>
      <c r="AZ722" s="340"/>
      <c r="BA722" s="340"/>
      <c r="BB722" s="340"/>
      <c r="BC722" s="340"/>
      <c r="BD722" s="340"/>
      <c r="BE722" s="340"/>
      <c r="BF722" s="340"/>
      <c r="BG722" s="340"/>
      <c r="BH722" s="340"/>
      <c r="BI722" s="340"/>
      <c r="BJ722" s="340"/>
      <c r="BK722" s="340"/>
      <c r="BL722" s="340"/>
      <c r="BM722" s="340"/>
      <c r="BN722" s="340"/>
      <c r="BO722" s="340"/>
      <c r="BP722" s="340"/>
      <c r="BQ722" s="340"/>
      <c r="BR722" s="340"/>
      <c r="BS722" s="340"/>
      <c r="BT722" s="340"/>
      <c r="BU722" s="340"/>
      <c r="BV722" s="340"/>
      <c r="BW722" s="340"/>
      <c r="BX722" s="340"/>
      <c r="BY722" s="340"/>
      <c r="BZ722" s="340"/>
      <c r="CA722" s="340"/>
    </row>
    <row r="723" spans="1:79" ht="15.75" customHeight="1">
      <c r="A723" s="340"/>
      <c r="B723" s="340"/>
      <c r="C723" s="340"/>
      <c r="D723" s="340"/>
      <c r="E723" s="340"/>
      <c r="F723" s="340"/>
      <c r="G723" s="340"/>
      <c r="H723" s="340"/>
      <c r="I723" s="340"/>
      <c r="J723" s="340"/>
      <c r="K723" s="340"/>
      <c r="L723" s="340"/>
      <c r="M723" s="340"/>
      <c r="N723" s="340"/>
      <c r="O723" s="340"/>
      <c r="P723" s="340"/>
      <c r="Q723" s="340"/>
      <c r="R723" s="340"/>
      <c r="S723" s="340"/>
      <c r="T723" s="340"/>
      <c r="U723" s="340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0"/>
      <c r="AI723" s="340"/>
      <c r="AJ723" s="340"/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0"/>
      <c r="AX723" s="340"/>
      <c r="AY723" s="340"/>
      <c r="AZ723" s="340"/>
      <c r="BA723" s="340"/>
      <c r="BB723" s="340"/>
      <c r="BC723" s="340"/>
      <c r="BD723" s="340"/>
      <c r="BE723" s="340"/>
      <c r="BF723" s="340"/>
      <c r="BG723" s="340"/>
      <c r="BH723" s="340"/>
      <c r="BI723" s="340"/>
      <c r="BJ723" s="340"/>
      <c r="BK723" s="340"/>
      <c r="BL723" s="340"/>
      <c r="BM723" s="340"/>
      <c r="BN723" s="340"/>
      <c r="BO723" s="340"/>
      <c r="BP723" s="340"/>
      <c r="BQ723" s="340"/>
      <c r="BR723" s="340"/>
      <c r="BS723" s="340"/>
      <c r="BT723" s="340"/>
      <c r="BU723" s="340"/>
      <c r="BV723" s="340"/>
      <c r="BW723" s="340"/>
      <c r="BX723" s="340"/>
      <c r="BY723" s="340"/>
      <c r="BZ723" s="340"/>
      <c r="CA723" s="340"/>
    </row>
    <row r="724" spans="1:79" ht="15.75" customHeight="1">
      <c r="A724" s="340"/>
      <c r="B724" s="340"/>
      <c r="C724" s="340"/>
      <c r="D724" s="340"/>
      <c r="E724" s="340"/>
      <c r="F724" s="340"/>
      <c r="G724" s="340"/>
      <c r="H724" s="340"/>
      <c r="I724" s="340"/>
      <c r="J724" s="340"/>
      <c r="K724" s="340"/>
      <c r="L724" s="340"/>
      <c r="M724" s="340"/>
      <c r="N724" s="340"/>
      <c r="O724" s="340"/>
      <c r="P724" s="340"/>
      <c r="Q724" s="340"/>
      <c r="R724" s="340"/>
      <c r="S724" s="340"/>
      <c r="T724" s="340"/>
      <c r="U724" s="340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0"/>
      <c r="AI724" s="340"/>
      <c r="AJ724" s="340"/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0"/>
      <c r="AX724" s="340"/>
      <c r="AY724" s="340"/>
      <c r="AZ724" s="340"/>
      <c r="BA724" s="340"/>
      <c r="BB724" s="340"/>
      <c r="BC724" s="340"/>
      <c r="BD724" s="340"/>
      <c r="BE724" s="340"/>
      <c r="BF724" s="340"/>
      <c r="BG724" s="340"/>
      <c r="BH724" s="340"/>
      <c r="BI724" s="340"/>
      <c r="BJ724" s="340"/>
      <c r="BK724" s="340"/>
      <c r="BL724" s="340"/>
      <c r="BM724" s="340"/>
      <c r="BN724" s="340"/>
      <c r="BO724" s="340"/>
      <c r="BP724" s="340"/>
      <c r="BQ724" s="340"/>
      <c r="BR724" s="340"/>
      <c r="BS724" s="340"/>
      <c r="BT724" s="340"/>
      <c r="BU724" s="340"/>
      <c r="BV724" s="340"/>
      <c r="BW724" s="340"/>
      <c r="BX724" s="340"/>
      <c r="BY724" s="340"/>
      <c r="BZ724" s="340"/>
      <c r="CA724" s="340"/>
    </row>
    <row r="725" spans="1:79" ht="15.75" customHeight="1">
      <c r="A725" s="340"/>
      <c r="B725" s="340"/>
      <c r="C725" s="340"/>
      <c r="D725" s="340"/>
      <c r="E725" s="340"/>
      <c r="F725" s="340"/>
      <c r="G725" s="340"/>
      <c r="H725" s="340"/>
      <c r="I725" s="340"/>
      <c r="J725" s="340"/>
      <c r="K725" s="340"/>
      <c r="L725" s="340"/>
      <c r="M725" s="340"/>
      <c r="N725" s="340"/>
      <c r="O725" s="340"/>
      <c r="P725" s="340"/>
      <c r="Q725" s="340"/>
      <c r="R725" s="340"/>
      <c r="S725" s="340"/>
      <c r="T725" s="340"/>
      <c r="U725" s="340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0"/>
      <c r="AI725" s="340"/>
      <c r="AJ725" s="340"/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0"/>
      <c r="AX725" s="340"/>
      <c r="AY725" s="340"/>
      <c r="AZ725" s="340"/>
      <c r="BA725" s="340"/>
      <c r="BB725" s="340"/>
      <c r="BC725" s="340"/>
      <c r="BD725" s="340"/>
      <c r="BE725" s="340"/>
      <c r="BF725" s="340"/>
      <c r="BG725" s="340"/>
      <c r="BH725" s="340"/>
      <c r="BI725" s="340"/>
      <c r="BJ725" s="340"/>
      <c r="BK725" s="340"/>
      <c r="BL725" s="340"/>
      <c r="BM725" s="340"/>
      <c r="BN725" s="340"/>
      <c r="BO725" s="340"/>
      <c r="BP725" s="340"/>
      <c r="BQ725" s="340"/>
      <c r="BR725" s="340"/>
      <c r="BS725" s="340"/>
      <c r="BT725" s="340"/>
      <c r="BU725" s="340"/>
      <c r="BV725" s="340"/>
      <c r="BW725" s="340"/>
      <c r="BX725" s="340"/>
      <c r="BY725" s="340"/>
      <c r="BZ725" s="340"/>
      <c r="CA725" s="340"/>
    </row>
    <row r="726" spans="1:79" ht="15.75" customHeight="1">
      <c r="A726" s="340"/>
      <c r="B726" s="340"/>
      <c r="C726" s="340"/>
      <c r="D726" s="340"/>
      <c r="E726" s="340"/>
      <c r="F726" s="340"/>
      <c r="G726" s="340"/>
      <c r="H726" s="340"/>
      <c r="I726" s="340"/>
      <c r="J726" s="340"/>
      <c r="K726" s="340"/>
      <c r="L726" s="340"/>
      <c r="M726" s="340"/>
      <c r="N726" s="340"/>
      <c r="O726" s="340"/>
      <c r="P726" s="340"/>
      <c r="Q726" s="340"/>
      <c r="R726" s="340"/>
      <c r="S726" s="340"/>
      <c r="T726" s="340"/>
      <c r="U726" s="340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0"/>
      <c r="AI726" s="340"/>
      <c r="AJ726" s="340"/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0"/>
      <c r="AX726" s="340"/>
      <c r="AY726" s="340"/>
      <c r="AZ726" s="340"/>
      <c r="BA726" s="340"/>
      <c r="BB726" s="340"/>
      <c r="BC726" s="340"/>
      <c r="BD726" s="340"/>
      <c r="BE726" s="340"/>
      <c r="BF726" s="340"/>
      <c r="BG726" s="340"/>
      <c r="BH726" s="340"/>
      <c r="BI726" s="340"/>
      <c r="BJ726" s="340"/>
      <c r="BK726" s="340"/>
      <c r="BL726" s="340"/>
      <c r="BM726" s="340"/>
      <c r="BN726" s="340"/>
      <c r="BO726" s="340"/>
      <c r="BP726" s="340"/>
      <c r="BQ726" s="340"/>
      <c r="BR726" s="340"/>
      <c r="BS726" s="340"/>
      <c r="BT726" s="340"/>
      <c r="BU726" s="340"/>
      <c r="BV726" s="340"/>
      <c r="BW726" s="340"/>
      <c r="BX726" s="340"/>
      <c r="BY726" s="340"/>
      <c r="BZ726" s="340"/>
      <c r="CA726" s="340"/>
    </row>
    <row r="727" spans="1:79" ht="15.75" customHeight="1">
      <c r="A727" s="340"/>
      <c r="B727" s="340"/>
      <c r="C727" s="340"/>
      <c r="D727" s="340"/>
      <c r="E727" s="340"/>
      <c r="F727" s="340"/>
      <c r="G727" s="340"/>
      <c r="H727" s="340"/>
      <c r="I727" s="340"/>
      <c r="J727" s="340"/>
      <c r="K727" s="340"/>
      <c r="L727" s="340"/>
      <c r="M727" s="340"/>
      <c r="N727" s="340"/>
      <c r="O727" s="340"/>
      <c r="P727" s="340"/>
      <c r="Q727" s="340"/>
      <c r="R727" s="340"/>
      <c r="S727" s="340"/>
      <c r="T727" s="340"/>
      <c r="U727" s="340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0"/>
      <c r="AI727" s="340"/>
      <c r="AJ727" s="340"/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0"/>
      <c r="AX727" s="340"/>
      <c r="AY727" s="340"/>
      <c r="AZ727" s="340"/>
      <c r="BA727" s="340"/>
      <c r="BB727" s="340"/>
      <c r="BC727" s="340"/>
      <c r="BD727" s="340"/>
      <c r="BE727" s="340"/>
      <c r="BF727" s="340"/>
      <c r="BG727" s="340"/>
      <c r="BH727" s="340"/>
      <c r="BI727" s="340"/>
      <c r="BJ727" s="340"/>
      <c r="BK727" s="340"/>
      <c r="BL727" s="340"/>
      <c r="BM727" s="340"/>
      <c r="BN727" s="340"/>
      <c r="BO727" s="340"/>
      <c r="BP727" s="340"/>
      <c r="BQ727" s="340"/>
      <c r="BR727" s="340"/>
      <c r="BS727" s="340"/>
      <c r="BT727" s="340"/>
      <c r="BU727" s="340"/>
      <c r="BV727" s="340"/>
      <c r="BW727" s="340"/>
      <c r="BX727" s="340"/>
      <c r="BY727" s="340"/>
      <c r="BZ727" s="340"/>
      <c r="CA727" s="340"/>
    </row>
    <row r="728" spans="1:79" ht="15.75" customHeight="1">
      <c r="A728" s="340"/>
      <c r="B728" s="340"/>
      <c r="C728" s="340"/>
      <c r="D728" s="340"/>
      <c r="E728" s="340"/>
      <c r="F728" s="340"/>
      <c r="G728" s="340"/>
      <c r="H728" s="340"/>
      <c r="I728" s="340"/>
      <c r="J728" s="340"/>
      <c r="K728" s="340"/>
      <c r="L728" s="340"/>
      <c r="M728" s="340"/>
      <c r="N728" s="340"/>
      <c r="O728" s="340"/>
      <c r="P728" s="340"/>
      <c r="Q728" s="340"/>
      <c r="R728" s="340"/>
      <c r="S728" s="340"/>
      <c r="T728" s="340"/>
      <c r="U728" s="340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0"/>
      <c r="AI728" s="340"/>
      <c r="AJ728" s="340"/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0"/>
      <c r="AX728" s="340"/>
      <c r="AY728" s="340"/>
      <c r="AZ728" s="340"/>
      <c r="BA728" s="340"/>
      <c r="BB728" s="340"/>
      <c r="BC728" s="340"/>
      <c r="BD728" s="340"/>
      <c r="BE728" s="340"/>
      <c r="BF728" s="340"/>
      <c r="BG728" s="340"/>
      <c r="BH728" s="340"/>
      <c r="BI728" s="340"/>
      <c r="BJ728" s="340"/>
      <c r="BK728" s="340"/>
      <c r="BL728" s="340"/>
      <c r="BM728" s="340"/>
      <c r="BN728" s="340"/>
      <c r="BO728" s="340"/>
      <c r="BP728" s="340"/>
      <c r="BQ728" s="340"/>
      <c r="BR728" s="340"/>
      <c r="BS728" s="340"/>
      <c r="BT728" s="340"/>
      <c r="BU728" s="340"/>
      <c r="BV728" s="340"/>
      <c r="BW728" s="340"/>
      <c r="BX728" s="340"/>
      <c r="BY728" s="340"/>
      <c r="BZ728" s="340"/>
      <c r="CA728" s="340"/>
    </row>
    <row r="729" spans="1:79" ht="15.75" customHeight="1">
      <c r="A729" s="340"/>
      <c r="B729" s="340"/>
      <c r="C729" s="340"/>
      <c r="D729" s="340"/>
      <c r="E729" s="340"/>
      <c r="F729" s="340"/>
      <c r="G729" s="340"/>
      <c r="H729" s="340"/>
      <c r="I729" s="340"/>
      <c r="J729" s="340"/>
      <c r="K729" s="340"/>
      <c r="L729" s="340"/>
      <c r="M729" s="340"/>
      <c r="N729" s="340"/>
      <c r="O729" s="340"/>
      <c r="P729" s="340"/>
      <c r="Q729" s="340"/>
      <c r="R729" s="340"/>
      <c r="S729" s="340"/>
      <c r="T729" s="340"/>
      <c r="U729" s="340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0"/>
      <c r="AI729" s="340"/>
      <c r="AJ729" s="340"/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0"/>
      <c r="AX729" s="340"/>
      <c r="AY729" s="340"/>
      <c r="AZ729" s="340"/>
      <c r="BA729" s="340"/>
      <c r="BB729" s="340"/>
      <c r="BC729" s="340"/>
      <c r="BD729" s="340"/>
      <c r="BE729" s="340"/>
      <c r="BF729" s="340"/>
      <c r="BG729" s="340"/>
      <c r="BH729" s="340"/>
      <c r="BI729" s="340"/>
      <c r="BJ729" s="340"/>
      <c r="BK729" s="340"/>
      <c r="BL729" s="340"/>
      <c r="BM729" s="340"/>
      <c r="BN729" s="340"/>
      <c r="BO729" s="340"/>
      <c r="BP729" s="340"/>
      <c r="BQ729" s="340"/>
      <c r="BR729" s="340"/>
      <c r="BS729" s="340"/>
      <c r="BT729" s="340"/>
      <c r="BU729" s="340"/>
      <c r="BV729" s="340"/>
      <c r="BW729" s="340"/>
      <c r="BX729" s="340"/>
      <c r="BY729" s="340"/>
      <c r="BZ729" s="340"/>
      <c r="CA729" s="340"/>
    </row>
    <row r="730" spans="1:79" ht="15.75" customHeight="1">
      <c r="A730" s="340"/>
      <c r="B730" s="340"/>
      <c r="C730" s="340"/>
      <c r="D730" s="340"/>
      <c r="E730" s="340"/>
      <c r="F730" s="340"/>
      <c r="G730" s="340"/>
      <c r="H730" s="340"/>
      <c r="I730" s="340"/>
      <c r="J730" s="340"/>
      <c r="K730" s="340"/>
      <c r="L730" s="340"/>
      <c r="M730" s="340"/>
      <c r="N730" s="340"/>
      <c r="O730" s="340"/>
      <c r="P730" s="340"/>
      <c r="Q730" s="340"/>
      <c r="R730" s="340"/>
      <c r="S730" s="340"/>
      <c r="T730" s="340"/>
      <c r="U730" s="340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0"/>
      <c r="AI730" s="340"/>
      <c r="AJ730" s="340"/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0"/>
      <c r="AX730" s="340"/>
      <c r="AY730" s="340"/>
      <c r="AZ730" s="340"/>
      <c r="BA730" s="340"/>
      <c r="BB730" s="340"/>
      <c r="BC730" s="340"/>
      <c r="BD730" s="340"/>
      <c r="BE730" s="340"/>
      <c r="BF730" s="340"/>
      <c r="BG730" s="340"/>
      <c r="BH730" s="340"/>
      <c r="BI730" s="340"/>
      <c r="BJ730" s="340"/>
      <c r="BK730" s="340"/>
      <c r="BL730" s="340"/>
      <c r="BM730" s="340"/>
      <c r="BN730" s="340"/>
      <c r="BO730" s="340"/>
      <c r="BP730" s="340"/>
      <c r="BQ730" s="340"/>
      <c r="BR730" s="340"/>
      <c r="BS730" s="340"/>
      <c r="BT730" s="340"/>
      <c r="BU730" s="340"/>
      <c r="BV730" s="340"/>
      <c r="BW730" s="340"/>
      <c r="BX730" s="340"/>
      <c r="BY730" s="340"/>
      <c r="BZ730" s="340"/>
      <c r="CA730" s="340"/>
    </row>
    <row r="731" spans="1:79" ht="15.75" customHeight="1">
      <c r="A731" s="340"/>
      <c r="B731" s="340"/>
      <c r="C731" s="340"/>
      <c r="D731" s="340"/>
      <c r="E731" s="340"/>
      <c r="F731" s="340"/>
      <c r="G731" s="340"/>
      <c r="H731" s="340"/>
      <c r="I731" s="340"/>
      <c r="J731" s="340"/>
      <c r="K731" s="340"/>
      <c r="L731" s="340"/>
      <c r="M731" s="340"/>
      <c r="N731" s="340"/>
      <c r="O731" s="340"/>
      <c r="P731" s="340"/>
      <c r="Q731" s="340"/>
      <c r="R731" s="340"/>
      <c r="S731" s="340"/>
      <c r="T731" s="340"/>
      <c r="U731" s="340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0"/>
      <c r="AI731" s="340"/>
      <c r="AJ731" s="340"/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0"/>
      <c r="AX731" s="340"/>
      <c r="AY731" s="340"/>
      <c r="AZ731" s="340"/>
      <c r="BA731" s="340"/>
      <c r="BB731" s="340"/>
      <c r="BC731" s="340"/>
      <c r="BD731" s="340"/>
      <c r="BE731" s="340"/>
      <c r="BF731" s="340"/>
      <c r="BG731" s="340"/>
      <c r="BH731" s="340"/>
      <c r="BI731" s="340"/>
      <c r="BJ731" s="340"/>
      <c r="BK731" s="340"/>
      <c r="BL731" s="340"/>
      <c r="BM731" s="340"/>
      <c r="BN731" s="340"/>
      <c r="BO731" s="340"/>
      <c r="BP731" s="340"/>
      <c r="BQ731" s="340"/>
      <c r="BR731" s="340"/>
      <c r="BS731" s="340"/>
      <c r="BT731" s="340"/>
      <c r="BU731" s="340"/>
      <c r="BV731" s="340"/>
      <c r="BW731" s="340"/>
      <c r="BX731" s="340"/>
      <c r="BY731" s="340"/>
      <c r="BZ731" s="340"/>
      <c r="CA731" s="340"/>
    </row>
    <row r="732" spans="1:79" ht="15.75" customHeight="1">
      <c r="A732" s="340"/>
      <c r="B732" s="340"/>
      <c r="C732" s="340"/>
      <c r="D732" s="340"/>
      <c r="E732" s="340"/>
      <c r="F732" s="340"/>
      <c r="G732" s="340"/>
      <c r="H732" s="340"/>
      <c r="I732" s="340"/>
      <c r="J732" s="340"/>
      <c r="K732" s="340"/>
      <c r="L732" s="340"/>
      <c r="M732" s="340"/>
      <c r="N732" s="340"/>
      <c r="O732" s="340"/>
      <c r="P732" s="340"/>
      <c r="Q732" s="340"/>
      <c r="R732" s="340"/>
      <c r="S732" s="340"/>
      <c r="T732" s="340"/>
      <c r="U732" s="340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0"/>
      <c r="AI732" s="340"/>
      <c r="AJ732" s="340"/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0"/>
      <c r="AX732" s="340"/>
      <c r="AY732" s="340"/>
      <c r="AZ732" s="340"/>
      <c r="BA732" s="340"/>
      <c r="BB732" s="340"/>
      <c r="BC732" s="340"/>
      <c r="BD732" s="340"/>
      <c r="BE732" s="340"/>
      <c r="BF732" s="340"/>
      <c r="BG732" s="340"/>
      <c r="BH732" s="340"/>
      <c r="BI732" s="340"/>
      <c r="BJ732" s="340"/>
      <c r="BK732" s="340"/>
      <c r="BL732" s="340"/>
      <c r="BM732" s="340"/>
      <c r="BN732" s="340"/>
      <c r="BO732" s="340"/>
      <c r="BP732" s="340"/>
      <c r="BQ732" s="340"/>
      <c r="BR732" s="340"/>
      <c r="BS732" s="340"/>
      <c r="BT732" s="340"/>
      <c r="BU732" s="340"/>
      <c r="BV732" s="340"/>
      <c r="BW732" s="340"/>
      <c r="BX732" s="340"/>
      <c r="BY732" s="340"/>
      <c r="BZ732" s="340"/>
      <c r="CA732" s="340"/>
    </row>
    <row r="733" spans="1:79" ht="15.75" customHeight="1">
      <c r="A733" s="340"/>
      <c r="B733" s="340"/>
      <c r="C733" s="340"/>
      <c r="D733" s="340"/>
      <c r="E733" s="340"/>
      <c r="F733" s="340"/>
      <c r="G733" s="340"/>
      <c r="H733" s="340"/>
      <c r="I733" s="340"/>
      <c r="J733" s="340"/>
      <c r="K733" s="340"/>
      <c r="L733" s="340"/>
      <c r="M733" s="340"/>
      <c r="N733" s="340"/>
      <c r="O733" s="340"/>
      <c r="P733" s="340"/>
      <c r="Q733" s="340"/>
      <c r="R733" s="340"/>
      <c r="S733" s="340"/>
      <c r="T733" s="340"/>
      <c r="U733" s="340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0"/>
      <c r="AI733" s="340"/>
      <c r="AJ733" s="340"/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0"/>
      <c r="AX733" s="340"/>
      <c r="AY733" s="340"/>
      <c r="AZ733" s="340"/>
      <c r="BA733" s="340"/>
      <c r="BB733" s="340"/>
      <c r="BC733" s="340"/>
      <c r="BD733" s="340"/>
      <c r="BE733" s="340"/>
      <c r="BF733" s="340"/>
      <c r="BG733" s="340"/>
      <c r="BH733" s="340"/>
      <c r="BI733" s="340"/>
      <c r="BJ733" s="340"/>
      <c r="BK733" s="340"/>
      <c r="BL733" s="340"/>
      <c r="BM733" s="340"/>
      <c r="BN733" s="340"/>
      <c r="BO733" s="340"/>
      <c r="BP733" s="340"/>
      <c r="BQ733" s="340"/>
      <c r="BR733" s="340"/>
      <c r="BS733" s="340"/>
      <c r="BT733" s="340"/>
      <c r="BU733" s="340"/>
      <c r="BV733" s="340"/>
      <c r="BW733" s="340"/>
      <c r="BX733" s="340"/>
      <c r="BY733" s="340"/>
      <c r="BZ733" s="340"/>
      <c r="CA733" s="340"/>
    </row>
    <row r="734" spans="1:79" ht="15.75" customHeight="1">
      <c r="A734" s="340"/>
      <c r="B734" s="340"/>
      <c r="C734" s="340"/>
      <c r="D734" s="340"/>
      <c r="E734" s="340"/>
      <c r="F734" s="340"/>
      <c r="G734" s="340"/>
      <c r="H734" s="340"/>
      <c r="I734" s="340"/>
      <c r="J734" s="340"/>
      <c r="K734" s="340"/>
      <c r="L734" s="340"/>
      <c r="M734" s="340"/>
      <c r="N734" s="340"/>
      <c r="O734" s="340"/>
      <c r="P734" s="340"/>
      <c r="Q734" s="340"/>
      <c r="R734" s="340"/>
      <c r="S734" s="340"/>
      <c r="T734" s="340"/>
      <c r="U734" s="340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0"/>
      <c r="AI734" s="340"/>
      <c r="AJ734" s="340"/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0"/>
      <c r="AX734" s="340"/>
      <c r="AY734" s="340"/>
      <c r="AZ734" s="340"/>
      <c r="BA734" s="340"/>
      <c r="BB734" s="340"/>
      <c r="BC734" s="340"/>
      <c r="BD734" s="340"/>
      <c r="BE734" s="340"/>
      <c r="BF734" s="340"/>
      <c r="BG734" s="340"/>
      <c r="BH734" s="340"/>
      <c r="BI734" s="340"/>
      <c r="BJ734" s="340"/>
      <c r="BK734" s="340"/>
      <c r="BL734" s="340"/>
      <c r="BM734" s="340"/>
      <c r="BN734" s="340"/>
      <c r="BO734" s="340"/>
      <c r="BP734" s="340"/>
      <c r="BQ734" s="340"/>
      <c r="BR734" s="340"/>
      <c r="BS734" s="340"/>
      <c r="BT734" s="340"/>
      <c r="BU734" s="340"/>
      <c r="BV734" s="340"/>
      <c r="BW734" s="340"/>
      <c r="BX734" s="340"/>
      <c r="BY734" s="340"/>
      <c r="BZ734" s="340"/>
      <c r="CA734" s="340"/>
    </row>
    <row r="735" spans="1:79" ht="15.75" customHeight="1">
      <c r="A735" s="340"/>
      <c r="B735" s="340"/>
      <c r="C735" s="340"/>
      <c r="D735" s="340"/>
      <c r="E735" s="340"/>
      <c r="F735" s="340"/>
      <c r="G735" s="340"/>
      <c r="H735" s="340"/>
      <c r="I735" s="340"/>
      <c r="J735" s="340"/>
      <c r="K735" s="340"/>
      <c r="L735" s="340"/>
      <c r="M735" s="340"/>
      <c r="N735" s="340"/>
      <c r="O735" s="340"/>
      <c r="P735" s="340"/>
      <c r="Q735" s="340"/>
      <c r="R735" s="340"/>
      <c r="S735" s="340"/>
      <c r="T735" s="340"/>
      <c r="U735" s="340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0"/>
      <c r="AI735" s="340"/>
      <c r="AJ735" s="340"/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0"/>
      <c r="AX735" s="340"/>
      <c r="AY735" s="340"/>
      <c r="AZ735" s="340"/>
      <c r="BA735" s="340"/>
      <c r="BB735" s="340"/>
      <c r="BC735" s="340"/>
      <c r="BD735" s="340"/>
      <c r="BE735" s="340"/>
      <c r="BF735" s="340"/>
      <c r="BG735" s="340"/>
      <c r="BH735" s="340"/>
      <c r="BI735" s="340"/>
      <c r="BJ735" s="340"/>
      <c r="BK735" s="340"/>
      <c r="BL735" s="340"/>
      <c r="BM735" s="340"/>
      <c r="BN735" s="340"/>
      <c r="BO735" s="340"/>
      <c r="BP735" s="340"/>
      <c r="BQ735" s="340"/>
      <c r="BR735" s="340"/>
      <c r="BS735" s="340"/>
      <c r="BT735" s="340"/>
      <c r="BU735" s="340"/>
      <c r="BV735" s="340"/>
      <c r="BW735" s="340"/>
      <c r="BX735" s="340"/>
      <c r="BY735" s="340"/>
      <c r="BZ735" s="340"/>
      <c r="CA735" s="340"/>
    </row>
    <row r="736" spans="1:79" ht="15.75" customHeight="1">
      <c r="A736" s="340"/>
      <c r="B736" s="340"/>
      <c r="C736" s="340"/>
      <c r="D736" s="340"/>
      <c r="E736" s="340"/>
      <c r="F736" s="340"/>
      <c r="G736" s="340"/>
      <c r="H736" s="340"/>
      <c r="I736" s="340"/>
      <c r="J736" s="340"/>
      <c r="K736" s="340"/>
      <c r="L736" s="340"/>
      <c r="M736" s="340"/>
      <c r="N736" s="340"/>
      <c r="O736" s="340"/>
      <c r="P736" s="340"/>
      <c r="Q736" s="340"/>
      <c r="R736" s="340"/>
      <c r="S736" s="340"/>
      <c r="T736" s="340"/>
      <c r="U736" s="340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0"/>
      <c r="AI736" s="340"/>
      <c r="AJ736" s="340"/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0"/>
      <c r="AX736" s="340"/>
      <c r="AY736" s="340"/>
      <c r="AZ736" s="340"/>
      <c r="BA736" s="340"/>
      <c r="BB736" s="340"/>
      <c r="BC736" s="340"/>
      <c r="BD736" s="340"/>
      <c r="BE736" s="340"/>
      <c r="BF736" s="340"/>
      <c r="BG736" s="340"/>
      <c r="BH736" s="340"/>
      <c r="BI736" s="340"/>
      <c r="BJ736" s="340"/>
      <c r="BK736" s="340"/>
      <c r="BL736" s="340"/>
      <c r="BM736" s="340"/>
      <c r="BN736" s="340"/>
      <c r="BO736" s="340"/>
      <c r="BP736" s="340"/>
      <c r="BQ736" s="340"/>
      <c r="BR736" s="340"/>
      <c r="BS736" s="340"/>
      <c r="BT736" s="340"/>
      <c r="BU736" s="340"/>
      <c r="BV736" s="340"/>
      <c r="BW736" s="340"/>
      <c r="BX736" s="340"/>
      <c r="BY736" s="340"/>
      <c r="BZ736" s="340"/>
      <c r="CA736" s="340"/>
    </row>
    <row r="737" spans="1:79" ht="15.75" customHeight="1">
      <c r="A737" s="340"/>
      <c r="B737" s="340"/>
      <c r="C737" s="340"/>
      <c r="D737" s="340"/>
      <c r="E737" s="340"/>
      <c r="F737" s="340"/>
      <c r="G737" s="340"/>
      <c r="H737" s="340"/>
      <c r="I737" s="340"/>
      <c r="J737" s="340"/>
      <c r="K737" s="340"/>
      <c r="L737" s="340"/>
      <c r="M737" s="340"/>
      <c r="N737" s="340"/>
      <c r="O737" s="340"/>
      <c r="P737" s="340"/>
      <c r="Q737" s="340"/>
      <c r="R737" s="340"/>
      <c r="S737" s="340"/>
      <c r="T737" s="340"/>
      <c r="U737" s="340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0"/>
      <c r="AI737" s="340"/>
      <c r="AJ737" s="340"/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0"/>
      <c r="AX737" s="340"/>
      <c r="AY737" s="340"/>
      <c r="AZ737" s="340"/>
      <c r="BA737" s="340"/>
      <c r="BB737" s="340"/>
      <c r="BC737" s="340"/>
      <c r="BD737" s="340"/>
      <c r="BE737" s="340"/>
      <c r="BF737" s="340"/>
      <c r="BG737" s="340"/>
      <c r="BH737" s="340"/>
      <c r="BI737" s="340"/>
      <c r="BJ737" s="340"/>
      <c r="BK737" s="340"/>
      <c r="BL737" s="340"/>
      <c r="BM737" s="340"/>
      <c r="BN737" s="340"/>
      <c r="BO737" s="340"/>
      <c r="BP737" s="340"/>
      <c r="BQ737" s="340"/>
      <c r="BR737" s="340"/>
      <c r="BS737" s="340"/>
      <c r="BT737" s="340"/>
      <c r="BU737" s="340"/>
      <c r="BV737" s="340"/>
      <c r="BW737" s="340"/>
      <c r="BX737" s="340"/>
      <c r="BY737" s="340"/>
      <c r="BZ737" s="340"/>
      <c r="CA737" s="340"/>
    </row>
    <row r="738" spans="1:79" ht="15.75" customHeight="1">
      <c r="A738" s="340"/>
      <c r="B738" s="340"/>
      <c r="C738" s="340"/>
      <c r="D738" s="340"/>
      <c r="E738" s="340"/>
      <c r="F738" s="340"/>
      <c r="G738" s="340"/>
      <c r="H738" s="340"/>
      <c r="I738" s="340"/>
      <c r="J738" s="340"/>
      <c r="K738" s="340"/>
      <c r="L738" s="340"/>
      <c r="M738" s="340"/>
      <c r="N738" s="340"/>
      <c r="O738" s="340"/>
      <c r="P738" s="340"/>
      <c r="Q738" s="340"/>
      <c r="R738" s="340"/>
      <c r="S738" s="340"/>
      <c r="T738" s="340"/>
      <c r="U738" s="340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0"/>
      <c r="AI738" s="340"/>
      <c r="AJ738" s="340"/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0"/>
      <c r="AX738" s="340"/>
      <c r="AY738" s="340"/>
      <c r="AZ738" s="340"/>
      <c r="BA738" s="340"/>
      <c r="BB738" s="340"/>
      <c r="BC738" s="340"/>
      <c r="BD738" s="340"/>
      <c r="BE738" s="340"/>
      <c r="BF738" s="340"/>
      <c r="BG738" s="340"/>
      <c r="BH738" s="340"/>
      <c r="BI738" s="340"/>
      <c r="BJ738" s="340"/>
      <c r="BK738" s="340"/>
      <c r="BL738" s="340"/>
      <c r="BM738" s="340"/>
      <c r="BN738" s="340"/>
      <c r="BO738" s="340"/>
      <c r="BP738" s="340"/>
      <c r="BQ738" s="340"/>
      <c r="BR738" s="340"/>
      <c r="BS738" s="340"/>
      <c r="BT738" s="340"/>
      <c r="BU738" s="340"/>
      <c r="BV738" s="340"/>
      <c r="BW738" s="340"/>
      <c r="BX738" s="340"/>
      <c r="BY738" s="340"/>
      <c r="BZ738" s="340"/>
      <c r="CA738" s="340"/>
    </row>
    <row r="739" spans="1:79" ht="15.75" customHeight="1">
      <c r="A739" s="340"/>
      <c r="B739" s="340"/>
      <c r="C739" s="340"/>
      <c r="D739" s="340"/>
      <c r="E739" s="340"/>
      <c r="F739" s="340"/>
      <c r="G739" s="340"/>
      <c r="H739" s="340"/>
      <c r="I739" s="340"/>
      <c r="J739" s="340"/>
      <c r="K739" s="340"/>
      <c r="L739" s="340"/>
      <c r="M739" s="340"/>
      <c r="N739" s="340"/>
      <c r="O739" s="340"/>
      <c r="P739" s="340"/>
      <c r="Q739" s="340"/>
      <c r="R739" s="340"/>
      <c r="S739" s="340"/>
      <c r="T739" s="340"/>
      <c r="U739" s="340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0"/>
      <c r="AI739" s="340"/>
      <c r="AJ739" s="340"/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0"/>
      <c r="AX739" s="340"/>
      <c r="AY739" s="340"/>
      <c r="AZ739" s="340"/>
      <c r="BA739" s="340"/>
      <c r="BB739" s="340"/>
      <c r="BC739" s="340"/>
      <c r="BD739" s="340"/>
      <c r="BE739" s="340"/>
      <c r="BF739" s="340"/>
      <c r="BG739" s="340"/>
      <c r="BH739" s="340"/>
      <c r="BI739" s="340"/>
      <c r="BJ739" s="340"/>
      <c r="BK739" s="340"/>
      <c r="BL739" s="340"/>
      <c r="BM739" s="340"/>
      <c r="BN739" s="340"/>
      <c r="BO739" s="340"/>
      <c r="BP739" s="340"/>
      <c r="BQ739" s="340"/>
      <c r="BR739" s="340"/>
      <c r="BS739" s="340"/>
      <c r="BT739" s="340"/>
      <c r="BU739" s="340"/>
      <c r="BV739" s="340"/>
      <c r="BW739" s="340"/>
      <c r="BX739" s="340"/>
      <c r="BY739" s="340"/>
      <c r="BZ739" s="340"/>
      <c r="CA739" s="340"/>
    </row>
    <row r="740" spans="1:79" ht="15.75" customHeight="1">
      <c r="A740" s="340"/>
      <c r="B740" s="340"/>
      <c r="C740" s="340"/>
      <c r="D740" s="340"/>
      <c r="E740" s="340"/>
      <c r="F740" s="340"/>
      <c r="G740" s="340"/>
      <c r="H740" s="340"/>
      <c r="I740" s="340"/>
      <c r="J740" s="340"/>
      <c r="K740" s="340"/>
      <c r="L740" s="340"/>
      <c r="M740" s="340"/>
      <c r="N740" s="340"/>
      <c r="O740" s="340"/>
      <c r="P740" s="340"/>
      <c r="Q740" s="340"/>
      <c r="R740" s="340"/>
      <c r="S740" s="340"/>
      <c r="T740" s="340"/>
      <c r="U740" s="340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0"/>
      <c r="AI740" s="340"/>
      <c r="AJ740" s="340"/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0"/>
      <c r="AX740" s="340"/>
      <c r="AY740" s="340"/>
      <c r="AZ740" s="340"/>
      <c r="BA740" s="340"/>
      <c r="BB740" s="340"/>
      <c r="BC740" s="340"/>
      <c r="BD740" s="340"/>
      <c r="BE740" s="340"/>
      <c r="BF740" s="340"/>
      <c r="BG740" s="340"/>
      <c r="BH740" s="340"/>
      <c r="BI740" s="340"/>
      <c r="BJ740" s="340"/>
      <c r="BK740" s="340"/>
      <c r="BL740" s="340"/>
      <c r="BM740" s="340"/>
      <c r="BN740" s="340"/>
      <c r="BO740" s="340"/>
      <c r="BP740" s="340"/>
      <c r="BQ740" s="340"/>
      <c r="BR740" s="340"/>
      <c r="BS740" s="340"/>
      <c r="BT740" s="340"/>
      <c r="BU740" s="340"/>
      <c r="BV740" s="340"/>
      <c r="BW740" s="340"/>
      <c r="BX740" s="340"/>
      <c r="BY740" s="340"/>
      <c r="BZ740" s="340"/>
      <c r="CA740" s="340"/>
    </row>
    <row r="741" spans="1:79" ht="15.75" customHeight="1">
      <c r="A741" s="340"/>
      <c r="B741" s="340"/>
      <c r="C741" s="340"/>
      <c r="D741" s="340"/>
      <c r="E741" s="340"/>
      <c r="F741" s="340"/>
      <c r="G741" s="340"/>
      <c r="H741" s="340"/>
      <c r="I741" s="340"/>
      <c r="J741" s="340"/>
      <c r="K741" s="340"/>
      <c r="L741" s="340"/>
      <c r="M741" s="340"/>
      <c r="N741" s="340"/>
      <c r="O741" s="340"/>
      <c r="P741" s="340"/>
      <c r="Q741" s="340"/>
      <c r="R741" s="340"/>
      <c r="S741" s="340"/>
      <c r="T741" s="340"/>
      <c r="U741" s="340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0"/>
      <c r="AI741" s="340"/>
      <c r="AJ741" s="340"/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0"/>
      <c r="AX741" s="340"/>
      <c r="AY741" s="340"/>
      <c r="AZ741" s="340"/>
      <c r="BA741" s="340"/>
      <c r="BB741" s="340"/>
      <c r="BC741" s="340"/>
      <c r="BD741" s="340"/>
      <c r="BE741" s="340"/>
      <c r="BF741" s="340"/>
      <c r="BG741" s="340"/>
      <c r="BH741" s="340"/>
      <c r="BI741" s="340"/>
      <c r="BJ741" s="340"/>
      <c r="BK741" s="340"/>
      <c r="BL741" s="340"/>
      <c r="BM741" s="340"/>
      <c r="BN741" s="340"/>
      <c r="BO741" s="340"/>
      <c r="BP741" s="340"/>
      <c r="BQ741" s="340"/>
      <c r="BR741" s="340"/>
      <c r="BS741" s="340"/>
      <c r="BT741" s="340"/>
      <c r="BU741" s="340"/>
      <c r="BV741" s="340"/>
      <c r="BW741" s="340"/>
      <c r="BX741" s="340"/>
      <c r="BY741" s="340"/>
      <c r="BZ741" s="340"/>
      <c r="CA741" s="340"/>
    </row>
    <row r="742" spans="1:79" ht="15.75" customHeight="1">
      <c r="A742" s="340"/>
      <c r="B742" s="340"/>
      <c r="C742" s="340"/>
      <c r="D742" s="340"/>
      <c r="E742" s="340"/>
      <c r="F742" s="340"/>
      <c r="G742" s="340"/>
      <c r="H742" s="340"/>
      <c r="I742" s="340"/>
      <c r="J742" s="340"/>
      <c r="K742" s="340"/>
      <c r="L742" s="340"/>
      <c r="M742" s="340"/>
      <c r="N742" s="340"/>
      <c r="O742" s="340"/>
      <c r="P742" s="340"/>
      <c r="Q742" s="340"/>
      <c r="R742" s="340"/>
      <c r="S742" s="340"/>
      <c r="T742" s="340"/>
      <c r="U742" s="340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0"/>
      <c r="AI742" s="340"/>
      <c r="AJ742" s="340"/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0"/>
      <c r="AX742" s="340"/>
      <c r="AY742" s="340"/>
      <c r="AZ742" s="340"/>
      <c r="BA742" s="340"/>
      <c r="BB742" s="340"/>
      <c r="BC742" s="340"/>
      <c r="BD742" s="340"/>
      <c r="BE742" s="340"/>
      <c r="BF742" s="340"/>
      <c r="BG742" s="340"/>
      <c r="BH742" s="340"/>
      <c r="BI742" s="340"/>
      <c r="BJ742" s="340"/>
      <c r="BK742" s="340"/>
      <c r="BL742" s="340"/>
      <c r="BM742" s="340"/>
      <c r="BN742" s="340"/>
      <c r="BO742" s="340"/>
      <c r="BP742" s="340"/>
      <c r="BQ742" s="340"/>
      <c r="BR742" s="340"/>
      <c r="BS742" s="340"/>
      <c r="BT742" s="340"/>
      <c r="BU742" s="340"/>
      <c r="BV742" s="340"/>
      <c r="BW742" s="340"/>
      <c r="BX742" s="340"/>
      <c r="BY742" s="340"/>
      <c r="BZ742" s="340"/>
      <c r="CA742" s="340"/>
    </row>
    <row r="743" spans="1:79" ht="15.75" customHeight="1">
      <c r="A743" s="340"/>
      <c r="B743" s="340"/>
      <c r="C743" s="340"/>
      <c r="D743" s="340"/>
      <c r="E743" s="340"/>
      <c r="F743" s="340"/>
      <c r="G743" s="340"/>
      <c r="H743" s="340"/>
      <c r="I743" s="340"/>
      <c r="J743" s="340"/>
      <c r="K743" s="340"/>
      <c r="L743" s="340"/>
      <c r="M743" s="340"/>
      <c r="N743" s="340"/>
      <c r="O743" s="340"/>
      <c r="P743" s="340"/>
      <c r="Q743" s="340"/>
      <c r="R743" s="340"/>
      <c r="S743" s="340"/>
      <c r="T743" s="340"/>
      <c r="U743" s="340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0"/>
      <c r="AI743" s="340"/>
      <c r="AJ743" s="340"/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0"/>
      <c r="AX743" s="340"/>
      <c r="AY743" s="340"/>
      <c r="AZ743" s="340"/>
      <c r="BA743" s="340"/>
      <c r="BB743" s="340"/>
      <c r="BC743" s="340"/>
      <c r="BD743" s="340"/>
      <c r="BE743" s="340"/>
      <c r="BF743" s="340"/>
      <c r="BG743" s="340"/>
      <c r="BH743" s="340"/>
      <c r="BI743" s="340"/>
      <c r="BJ743" s="340"/>
      <c r="BK743" s="340"/>
      <c r="BL743" s="340"/>
      <c r="BM743" s="340"/>
      <c r="BN743" s="340"/>
      <c r="BO743" s="340"/>
      <c r="BP743" s="340"/>
      <c r="BQ743" s="340"/>
      <c r="BR743" s="340"/>
      <c r="BS743" s="340"/>
      <c r="BT743" s="340"/>
      <c r="BU743" s="340"/>
      <c r="BV743" s="340"/>
      <c r="BW743" s="340"/>
      <c r="BX743" s="340"/>
      <c r="BY743" s="340"/>
      <c r="BZ743" s="340"/>
      <c r="CA743" s="340"/>
    </row>
    <row r="744" spans="1:79" ht="15.75" customHeight="1">
      <c r="A744" s="340"/>
      <c r="B744" s="340"/>
      <c r="C744" s="340"/>
      <c r="D744" s="340"/>
      <c r="E744" s="340"/>
      <c r="F744" s="340"/>
      <c r="G744" s="340"/>
      <c r="H744" s="340"/>
      <c r="I744" s="340"/>
      <c r="J744" s="340"/>
      <c r="K744" s="340"/>
      <c r="L744" s="340"/>
      <c r="M744" s="340"/>
      <c r="N744" s="340"/>
      <c r="O744" s="340"/>
      <c r="P744" s="340"/>
      <c r="Q744" s="340"/>
      <c r="R744" s="340"/>
      <c r="S744" s="340"/>
      <c r="T744" s="340"/>
      <c r="U744" s="340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0"/>
      <c r="AI744" s="340"/>
      <c r="AJ744" s="340"/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0"/>
      <c r="AX744" s="340"/>
      <c r="AY744" s="340"/>
      <c r="AZ744" s="340"/>
      <c r="BA744" s="340"/>
      <c r="BB744" s="340"/>
      <c r="BC744" s="340"/>
      <c r="BD744" s="340"/>
      <c r="BE744" s="340"/>
      <c r="BF744" s="340"/>
      <c r="BG744" s="340"/>
      <c r="BH744" s="340"/>
      <c r="BI744" s="340"/>
      <c r="BJ744" s="340"/>
      <c r="BK744" s="340"/>
      <c r="BL744" s="340"/>
      <c r="BM744" s="340"/>
      <c r="BN744" s="340"/>
      <c r="BO744" s="340"/>
      <c r="BP744" s="340"/>
      <c r="BQ744" s="340"/>
      <c r="BR744" s="340"/>
      <c r="BS744" s="340"/>
      <c r="BT744" s="340"/>
      <c r="BU744" s="340"/>
      <c r="BV744" s="340"/>
      <c r="BW744" s="340"/>
      <c r="BX744" s="340"/>
      <c r="BY744" s="340"/>
      <c r="BZ744" s="340"/>
      <c r="CA744" s="340"/>
    </row>
    <row r="745" spans="1:79" ht="15.75" customHeight="1">
      <c r="A745" s="340"/>
      <c r="B745" s="340"/>
      <c r="C745" s="340"/>
      <c r="D745" s="340"/>
      <c r="E745" s="340"/>
      <c r="F745" s="340"/>
      <c r="G745" s="340"/>
      <c r="H745" s="340"/>
      <c r="I745" s="340"/>
      <c r="J745" s="340"/>
      <c r="K745" s="340"/>
      <c r="L745" s="340"/>
      <c r="M745" s="340"/>
      <c r="N745" s="340"/>
      <c r="O745" s="340"/>
      <c r="P745" s="340"/>
      <c r="Q745" s="340"/>
      <c r="R745" s="340"/>
      <c r="S745" s="340"/>
      <c r="T745" s="340"/>
      <c r="U745" s="340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0"/>
      <c r="AI745" s="340"/>
      <c r="AJ745" s="340"/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0"/>
      <c r="AX745" s="340"/>
      <c r="AY745" s="340"/>
      <c r="AZ745" s="340"/>
      <c r="BA745" s="340"/>
      <c r="BB745" s="340"/>
      <c r="BC745" s="340"/>
      <c r="BD745" s="340"/>
      <c r="BE745" s="340"/>
      <c r="BF745" s="340"/>
      <c r="BG745" s="340"/>
      <c r="BH745" s="340"/>
      <c r="BI745" s="340"/>
      <c r="BJ745" s="340"/>
      <c r="BK745" s="340"/>
      <c r="BL745" s="340"/>
      <c r="BM745" s="340"/>
      <c r="BN745" s="340"/>
      <c r="BO745" s="340"/>
      <c r="BP745" s="340"/>
      <c r="BQ745" s="340"/>
      <c r="BR745" s="340"/>
      <c r="BS745" s="340"/>
      <c r="BT745" s="340"/>
      <c r="BU745" s="340"/>
      <c r="BV745" s="340"/>
      <c r="BW745" s="340"/>
      <c r="BX745" s="340"/>
      <c r="BY745" s="340"/>
      <c r="BZ745" s="340"/>
      <c r="CA745" s="340"/>
    </row>
    <row r="746" spans="1:79" ht="15.75" customHeight="1">
      <c r="A746" s="340"/>
      <c r="B746" s="340"/>
      <c r="C746" s="340"/>
      <c r="D746" s="340"/>
      <c r="E746" s="340"/>
      <c r="F746" s="340"/>
      <c r="G746" s="340"/>
      <c r="H746" s="340"/>
      <c r="I746" s="340"/>
      <c r="J746" s="340"/>
      <c r="K746" s="340"/>
      <c r="L746" s="340"/>
      <c r="M746" s="340"/>
      <c r="N746" s="340"/>
      <c r="O746" s="340"/>
      <c r="P746" s="340"/>
      <c r="Q746" s="340"/>
      <c r="R746" s="340"/>
      <c r="S746" s="340"/>
      <c r="T746" s="340"/>
      <c r="U746" s="340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0"/>
      <c r="AI746" s="340"/>
      <c r="AJ746" s="340"/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0"/>
      <c r="AX746" s="340"/>
      <c r="AY746" s="340"/>
      <c r="AZ746" s="340"/>
      <c r="BA746" s="340"/>
      <c r="BB746" s="340"/>
      <c r="BC746" s="340"/>
      <c r="BD746" s="340"/>
      <c r="BE746" s="340"/>
      <c r="BF746" s="340"/>
      <c r="BG746" s="340"/>
      <c r="BH746" s="340"/>
      <c r="BI746" s="340"/>
      <c r="BJ746" s="340"/>
      <c r="BK746" s="340"/>
      <c r="BL746" s="340"/>
      <c r="BM746" s="340"/>
      <c r="BN746" s="340"/>
      <c r="BO746" s="340"/>
      <c r="BP746" s="340"/>
      <c r="BQ746" s="340"/>
      <c r="BR746" s="340"/>
      <c r="BS746" s="340"/>
      <c r="BT746" s="340"/>
      <c r="BU746" s="340"/>
      <c r="BV746" s="340"/>
      <c r="BW746" s="340"/>
      <c r="BX746" s="340"/>
      <c r="BY746" s="340"/>
      <c r="BZ746" s="340"/>
      <c r="CA746" s="340"/>
    </row>
    <row r="747" spans="1:79" ht="15.75" customHeight="1">
      <c r="A747" s="340"/>
      <c r="B747" s="340"/>
      <c r="C747" s="340"/>
      <c r="D747" s="340"/>
      <c r="E747" s="340"/>
      <c r="F747" s="340"/>
      <c r="G747" s="340"/>
      <c r="H747" s="340"/>
      <c r="I747" s="340"/>
      <c r="J747" s="340"/>
      <c r="K747" s="340"/>
      <c r="L747" s="340"/>
      <c r="M747" s="340"/>
      <c r="N747" s="340"/>
      <c r="O747" s="340"/>
      <c r="P747" s="340"/>
      <c r="Q747" s="340"/>
      <c r="R747" s="340"/>
      <c r="S747" s="340"/>
      <c r="T747" s="340"/>
      <c r="U747" s="340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0"/>
      <c r="AI747" s="340"/>
      <c r="AJ747" s="340"/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0"/>
      <c r="AX747" s="340"/>
      <c r="AY747" s="340"/>
      <c r="AZ747" s="340"/>
      <c r="BA747" s="340"/>
      <c r="BB747" s="340"/>
      <c r="BC747" s="340"/>
      <c r="BD747" s="340"/>
      <c r="BE747" s="340"/>
      <c r="BF747" s="340"/>
      <c r="BG747" s="340"/>
      <c r="BH747" s="340"/>
      <c r="BI747" s="340"/>
      <c r="BJ747" s="340"/>
      <c r="BK747" s="340"/>
      <c r="BL747" s="340"/>
      <c r="BM747" s="340"/>
      <c r="BN747" s="340"/>
      <c r="BO747" s="340"/>
      <c r="BP747" s="340"/>
      <c r="BQ747" s="340"/>
      <c r="BR747" s="340"/>
      <c r="BS747" s="340"/>
      <c r="BT747" s="340"/>
      <c r="BU747" s="340"/>
      <c r="BV747" s="340"/>
      <c r="BW747" s="340"/>
      <c r="BX747" s="340"/>
      <c r="BY747" s="340"/>
      <c r="BZ747" s="340"/>
      <c r="CA747" s="340"/>
    </row>
    <row r="748" spans="1:79" ht="15.75" customHeight="1">
      <c r="A748" s="340"/>
      <c r="B748" s="340"/>
      <c r="C748" s="340"/>
      <c r="D748" s="340"/>
      <c r="E748" s="340"/>
      <c r="F748" s="340"/>
      <c r="G748" s="340"/>
      <c r="H748" s="340"/>
      <c r="I748" s="340"/>
      <c r="J748" s="340"/>
      <c r="K748" s="340"/>
      <c r="L748" s="340"/>
      <c r="M748" s="340"/>
      <c r="N748" s="340"/>
      <c r="O748" s="340"/>
      <c r="P748" s="340"/>
      <c r="Q748" s="340"/>
      <c r="R748" s="340"/>
      <c r="S748" s="340"/>
      <c r="T748" s="340"/>
      <c r="U748" s="340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0"/>
      <c r="AI748" s="340"/>
      <c r="AJ748" s="340"/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0"/>
      <c r="AX748" s="340"/>
      <c r="AY748" s="340"/>
      <c r="AZ748" s="340"/>
      <c r="BA748" s="340"/>
      <c r="BB748" s="340"/>
      <c r="BC748" s="340"/>
      <c r="BD748" s="340"/>
      <c r="BE748" s="340"/>
      <c r="BF748" s="340"/>
      <c r="BG748" s="340"/>
      <c r="BH748" s="340"/>
      <c r="BI748" s="340"/>
      <c r="BJ748" s="340"/>
      <c r="BK748" s="340"/>
      <c r="BL748" s="340"/>
      <c r="BM748" s="340"/>
      <c r="BN748" s="340"/>
      <c r="BO748" s="340"/>
      <c r="BP748" s="340"/>
      <c r="BQ748" s="340"/>
      <c r="BR748" s="340"/>
      <c r="BS748" s="340"/>
      <c r="BT748" s="340"/>
      <c r="BU748" s="340"/>
      <c r="BV748" s="340"/>
      <c r="BW748" s="340"/>
      <c r="BX748" s="340"/>
      <c r="BY748" s="340"/>
      <c r="BZ748" s="340"/>
      <c r="CA748" s="340"/>
    </row>
    <row r="749" spans="1:79" ht="15.75" customHeight="1">
      <c r="A749" s="340"/>
      <c r="B749" s="340"/>
      <c r="C749" s="340"/>
      <c r="D749" s="340"/>
      <c r="E749" s="340"/>
      <c r="F749" s="340"/>
      <c r="G749" s="340"/>
      <c r="H749" s="340"/>
      <c r="I749" s="340"/>
      <c r="J749" s="340"/>
      <c r="K749" s="340"/>
      <c r="L749" s="340"/>
      <c r="M749" s="340"/>
      <c r="N749" s="340"/>
      <c r="O749" s="340"/>
      <c r="P749" s="340"/>
      <c r="Q749" s="340"/>
      <c r="R749" s="340"/>
      <c r="S749" s="340"/>
      <c r="T749" s="340"/>
      <c r="U749" s="340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0"/>
      <c r="AI749" s="340"/>
      <c r="AJ749" s="340"/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0"/>
      <c r="AX749" s="340"/>
      <c r="AY749" s="340"/>
      <c r="AZ749" s="340"/>
      <c r="BA749" s="340"/>
      <c r="BB749" s="340"/>
      <c r="BC749" s="340"/>
      <c r="BD749" s="340"/>
      <c r="BE749" s="340"/>
      <c r="BF749" s="340"/>
      <c r="BG749" s="340"/>
      <c r="BH749" s="340"/>
      <c r="BI749" s="340"/>
      <c r="BJ749" s="340"/>
      <c r="BK749" s="340"/>
      <c r="BL749" s="340"/>
      <c r="BM749" s="340"/>
      <c r="BN749" s="340"/>
      <c r="BO749" s="340"/>
      <c r="BP749" s="340"/>
      <c r="BQ749" s="340"/>
      <c r="BR749" s="340"/>
      <c r="BS749" s="340"/>
      <c r="BT749" s="340"/>
      <c r="BU749" s="340"/>
      <c r="BV749" s="340"/>
      <c r="BW749" s="340"/>
      <c r="BX749" s="340"/>
      <c r="BY749" s="340"/>
      <c r="BZ749" s="340"/>
      <c r="CA749" s="340"/>
    </row>
    <row r="750" spans="1:79" ht="15.75" customHeight="1">
      <c r="A750" s="340"/>
      <c r="B750" s="340"/>
      <c r="C750" s="340"/>
      <c r="D750" s="340"/>
      <c r="E750" s="340"/>
      <c r="F750" s="340"/>
      <c r="G750" s="340"/>
      <c r="H750" s="340"/>
      <c r="I750" s="340"/>
      <c r="J750" s="340"/>
      <c r="K750" s="340"/>
      <c r="L750" s="340"/>
      <c r="M750" s="340"/>
      <c r="N750" s="340"/>
      <c r="O750" s="340"/>
      <c r="P750" s="340"/>
      <c r="Q750" s="340"/>
      <c r="R750" s="340"/>
      <c r="S750" s="340"/>
      <c r="T750" s="340"/>
      <c r="U750" s="340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0"/>
      <c r="AI750" s="340"/>
      <c r="AJ750" s="340"/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0"/>
      <c r="AX750" s="340"/>
      <c r="AY750" s="340"/>
      <c r="AZ750" s="340"/>
      <c r="BA750" s="340"/>
      <c r="BB750" s="340"/>
      <c r="BC750" s="340"/>
      <c r="BD750" s="340"/>
      <c r="BE750" s="340"/>
      <c r="BF750" s="340"/>
      <c r="BG750" s="340"/>
      <c r="BH750" s="340"/>
      <c r="BI750" s="340"/>
      <c r="BJ750" s="340"/>
      <c r="BK750" s="340"/>
      <c r="BL750" s="340"/>
      <c r="BM750" s="340"/>
      <c r="BN750" s="340"/>
      <c r="BO750" s="340"/>
      <c r="BP750" s="340"/>
      <c r="BQ750" s="340"/>
      <c r="BR750" s="340"/>
      <c r="BS750" s="340"/>
      <c r="BT750" s="340"/>
      <c r="BU750" s="340"/>
      <c r="BV750" s="340"/>
      <c r="BW750" s="340"/>
      <c r="BX750" s="340"/>
      <c r="BY750" s="340"/>
      <c r="BZ750" s="340"/>
      <c r="CA750" s="340"/>
    </row>
    <row r="751" spans="1:79" ht="15.75" customHeight="1">
      <c r="A751" s="340"/>
      <c r="B751" s="340"/>
      <c r="C751" s="340"/>
      <c r="D751" s="340"/>
      <c r="E751" s="340"/>
      <c r="F751" s="340"/>
      <c r="G751" s="340"/>
      <c r="H751" s="340"/>
      <c r="I751" s="340"/>
      <c r="J751" s="340"/>
      <c r="K751" s="340"/>
      <c r="L751" s="340"/>
      <c r="M751" s="340"/>
      <c r="N751" s="340"/>
      <c r="O751" s="340"/>
      <c r="P751" s="340"/>
      <c r="Q751" s="340"/>
      <c r="R751" s="340"/>
      <c r="S751" s="340"/>
      <c r="T751" s="340"/>
      <c r="U751" s="340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0"/>
      <c r="AI751" s="340"/>
      <c r="AJ751" s="340"/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0"/>
      <c r="AX751" s="340"/>
      <c r="AY751" s="340"/>
      <c r="AZ751" s="340"/>
      <c r="BA751" s="340"/>
      <c r="BB751" s="340"/>
      <c r="BC751" s="340"/>
      <c r="BD751" s="340"/>
      <c r="BE751" s="340"/>
      <c r="BF751" s="340"/>
      <c r="BG751" s="340"/>
      <c r="BH751" s="340"/>
      <c r="BI751" s="340"/>
      <c r="BJ751" s="340"/>
      <c r="BK751" s="340"/>
      <c r="BL751" s="340"/>
      <c r="BM751" s="340"/>
      <c r="BN751" s="340"/>
      <c r="BO751" s="340"/>
      <c r="BP751" s="340"/>
      <c r="BQ751" s="340"/>
      <c r="BR751" s="340"/>
      <c r="BS751" s="340"/>
      <c r="BT751" s="340"/>
      <c r="BU751" s="340"/>
      <c r="BV751" s="340"/>
      <c r="BW751" s="340"/>
      <c r="BX751" s="340"/>
      <c r="BY751" s="340"/>
      <c r="BZ751" s="340"/>
      <c r="CA751" s="340"/>
    </row>
    <row r="752" spans="1:79" ht="15.75" customHeight="1">
      <c r="A752" s="340"/>
      <c r="B752" s="340"/>
      <c r="C752" s="340"/>
      <c r="D752" s="340"/>
      <c r="E752" s="340"/>
      <c r="F752" s="340"/>
      <c r="G752" s="340"/>
      <c r="H752" s="340"/>
      <c r="I752" s="340"/>
      <c r="J752" s="340"/>
      <c r="K752" s="340"/>
      <c r="L752" s="340"/>
      <c r="M752" s="340"/>
      <c r="N752" s="340"/>
      <c r="O752" s="340"/>
      <c r="P752" s="340"/>
      <c r="Q752" s="340"/>
      <c r="R752" s="340"/>
      <c r="S752" s="340"/>
      <c r="T752" s="340"/>
      <c r="U752" s="340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0"/>
      <c r="AI752" s="340"/>
      <c r="AJ752" s="340"/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0"/>
      <c r="AX752" s="340"/>
      <c r="AY752" s="340"/>
      <c r="AZ752" s="340"/>
      <c r="BA752" s="340"/>
      <c r="BB752" s="340"/>
      <c r="BC752" s="340"/>
      <c r="BD752" s="340"/>
      <c r="BE752" s="340"/>
      <c r="BF752" s="340"/>
      <c r="BG752" s="340"/>
      <c r="BH752" s="340"/>
      <c r="BI752" s="340"/>
      <c r="BJ752" s="340"/>
      <c r="BK752" s="340"/>
      <c r="BL752" s="340"/>
      <c r="BM752" s="340"/>
      <c r="BN752" s="340"/>
      <c r="BO752" s="340"/>
      <c r="BP752" s="340"/>
      <c r="BQ752" s="340"/>
      <c r="BR752" s="340"/>
      <c r="BS752" s="340"/>
      <c r="BT752" s="340"/>
      <c r="BU752" s="340"/>
      <c r="BV752" s="340"/>
      <c r="BW752" s="340"/>
      <c r="BX752" s="340"/>
      <c r="BY752" s="340"/>
      <c r="BZ752" s="340"/>
      <c r="CA752" s="340"/>
    </row>
    <row r="753" spans="1:79" ht="15.75" customHeight="1">
      <c r="A753" s="340"/>
      <c r="B753" s="340"/>
      <c r="C753" s="340"/>
      <c r="D753" s="340"/>
      <c r="E753" s="340"/>
      <c r="F753" s="340"/>
      <c r="G753" s="340"/>
      <c r="H753" s="340"/>
      <c r="I753" s="340"/>
      <c r="J753" s="340"/>
      <c r="K753" s="340"/>
      <c r="L753" s="340"/>
      <c r="M753" s="340"/>
      <c r="N753" s="340"/>
      <c r="O753" s="340"/>
      <c r="P753" s="340"/>
      <c r="Q753" s="340"/>
      <c r="R753" s="340"/>
      <c r="S753" s="340"/>
      <c r="T753" s="340"/>
      <c r="U753" s="340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0"/>
      <c r="AI753" s="340"/>
      <c r="AJ753" s="340"/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0"/>
      <c r="AX753" s="340"/>
      <c r="AY753" s="340"/>
      <c r="AZ753" s="340"/>
      <c r="BA753" s="340"/>
      <c r="BB753" s="340"/>
      <c r="BC753" s="340"/>
      <c r="BD753" s="340"/>
      <c r="BE753" s="340"/>
      <c r="BF753" s="340"/>
      <c r="BG753" s="340"/>
      <c r="BH753" s="340"/>
      <c r="BI753" s="340"/>
      <c r="BJ753" s="340"/>
      <c r="BK753" s="340"/>
      <c r="BL753" s="340"/>
      <c r="BM753" s="340"/>
      <c r="BN753" s="340"/>
      <c r="BO753" s="340"/>
      <c r="BP753" s="340"/>
      <c r="BQ753" s="340"/>
      <c r="BR753" s="340"/>
      <c r="BS753" s="340"/>
      <c r="BT753" s="340"/>
      <c r="BU753" s="340"/>
      <c r="BV753" s="340"/>
      <c r="BW753" s="340"/>
      <c r="BX753" s="340"/>
      <c r="BY753" s="340"/>
      <c r="BZ753" s="340"/>
      <c r="CA753" s="340"/>
    </row>
    <row r="754" spans="1:79" ht="15.75" customHeight="1">
      <c r="A754" s="340"/>
      <c r="B754" s="340"/>
      <c r="C754" s="340"/>
      <c r="D754" s="340"/>
      <c r="E754" s="340"/>
      <c r="F754" s="340"/>
      <c r="G754" s="340"/>
      <c r="H754" s="340"/>
      <c r="I754" s="340"/>
      <c r="J754" s="340"/>
      <c r="K754" s="340"/>
      <c r="L754" s="340"/>
      <c r="M754" s="340"/>
      <c r="N754" s="340"/>
      <c r="O754" s="340"/>
      <c r="P754" s="340"/>
      <c r="Q754" s="340"/>
      <c r="R754" s="340"/>
      <c r="S754" s="340"/>
      <c r="T754" s="340"/>
      <c r="U754" s="340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0"/>
      <c r="AI754" s="340"/>
      <c r="AJ754" s="340"/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0"/>
      <c r="AX754" s="340"/>
      <c r="AY754" s="340"/>
      <c r="AZ754" s="340"/>
      <c r="BA754" s="340"/>
      <c r="BB754" s="340"/>
      <c r="BC754" s="340"/>
      <c r="BD754" s="340"/>
      <c r="BE754" s="340"/>
      <c r="BF754" s="340"/>
      <c r="BG754" s="340"/>
      <c r="BH754" s="340"/>
      <c r="BI754" s="340"/>
      <c r="BJ754" s="340"/>
      <c r="BK754" s="340"/>
      <c r="BL754" s="340"/>
      <c r="BM754" s="340"/>
      <c r="BN754" s="340"/>
      <c r="BO754" s="340"/>
      <c r="BP754" s="340"/>
      <c r="BQ754" s="340"/>
      <c r="BR754" s="340"/>
      <c r="BS754" s="340"/>
      <c r="BT754" s="340"/>
      <c r="BU754" s="340"/>
      <c r="BV754" s="340"/>
      <c r="BW754" s="340"/>
      <c r="BX754" s="340"/>
      <c r="BY754" s="340"/>
      <c r="BZ754" s="340"/>
      <c r="CA754" s="340"/>
    </row>
    <row r="755" spans="1:79" ht="15.75" customHeight="1">
      <c r="A755" s="340"/>
      <c r="B755" s="340"/>
      <c r="C755" s="340"/>
      <c r="D755" s="340"/>
      <c r="E755" s="340"/>
      <c r="F755" s="340"/>
      <c r="G755" s="340"/>
      <c r="H755" s="340"/>
      <c r="I755" s="340"/>
      <c r="J755" s="340"/>
      <c r="K755" s="340"/>
      <c r="L755" s="340"/>
      <c r="M755" s="340"/>
      <c r="N755" s="340"/>
      <c r="O755" s="340"/>
      <c r="P755" s="340"/>
      <c r="Q755" s="340"/>
      <c r="R755" s="340"/>
      <c r="S755" s="340"/>
      <c r="T755" s="340"/>
      <c r="U755" s="340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0"/>
      <c r="AI755" s="340"/>
      <c r="AJ755" s="340"/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0"/>
      <c r="AX755" s="340"/>
      <c r="AY755" s="340"/>
      <c r="AZ755" s="340"/>
      <c r="BA755" s="340"/>
      <c r="BB755" s="340"/>
      <c r="BC755" s="340"/>
      <c r="BD755" s="340"/>
      <c r="BE755" s="340"/>
      <c r="BF755" s="340"/>
      <c r="BG755" s="340"/>
      <c r="BH755" s="340"/>
      <c r="BI755" s="340"/>
      <c r="BJ755" s="340"/>
      <c r="BK755" s="340"/>
      <c r="BL755" s="340"/>
      <c r="BM755" s="340"/>
      <c r="BN755" s="340"/>
      <c r="BO755" s="340"/>
      <c r="BP755" s="340"/>
      <c r="BQ755" s="340"/>
      <c r="BR755" s="340"/>
      <c r="BS755" s="340"/>
      <c r="BT755" s="340"/>
      <c r="BU755" s="340"/>
      <c r="BV755" s="340"/>
      <c r="BW755" s="340"/>
      <c r="BX755" s="340"/>
      <c r="BY755" s="340"/>
      <c r="BZ755" s="340"/>
      <c r="CA755" s="340"/>
    </row>
    <row r="756" spans="1:79" ht="15.75" customHeight="1">
      <c r="A756" s="340"/>
      <c r="B756" s="340"/>
      <c r="C756" s="340"/>
      <c r="D756" s="340"/>
      <c r="E756" s="340"/>
      <c r="F756" s="340"/>
      <c r="G756" s="340"/>
      <c r="H756" s="340"/>
      <c r="I756" s="340"/>
      <c r="J756" s="340"/>
      <c r="K756" s="340"/>
      <c r="L756" s="340"/>
      <c r="M756" s="340"/>
      <c r="N756" s="340"/>
      <c r="O756" s="340"/>
      <c r="P756" s="340"/>
      <c r="Q756" s="340"/>
      <c r="R756" s="340"/>
      <c r="S756" s="340"/>
      <c r="T756" s="340"/>
      <c r="U756" s="340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0"/>
      <c r="AI756" s="340"/>
      <c r="AJ756" s="340"/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0"/>
      <c r="AX756" s="340"/>
      <c r="AY756" s="340"/>
      <c r="AZ756" s="340"/>
      <c r="BA756" s="340"/>
      <c r="BB756" s="340"/>
      <c r="BC756" s="340"/>
      <c r="BD756" s="340"/>
      <c r="BE756" s="340"/>
      <c r="BF756" s="340"/>
      <c r="BG756" s="340"/>
      <c r="BH756" s="340"/>
      <c r="BI756" s="340"/>
      <c r="BJ756" s="340"/>
      <c r="BK756" s="340"/>
      <c r="BL756" s="340"/>
      <c r="BM756" s="340"/>
      <c r="BN756" s="340"/>
      <c r="BO756" s="340"/>
      <c r="BP756" s="340"/>
      <c r="BQ756" s="340"/>
      <c r="BR756" s="340"/>
      <c r="BS756" s="340"/>
      <c r="BT756" s="340"/>
      <c r="BU756" s="340"/>
      <c r="BV756" s="340"/>
      <c r="BW756" s="340"/>
      <c r="BX756" s="340"/>
      <c r="BY756" s="340"/>
      <c r="BZ756" s="340"/>
      <c r="CA756" s="340"/>
    </row>
    <row r="757" spans="1:79" ht="15.75" customHeight="1">
      <c r="A757" s="340"/>
      <c r="B757" s="340"/>
      <c r="C757" s="340"/>
      <c r="D757" s="340"/>
      <c r="E757" s="340"/>
      <c r="F757" s="340"/>
      <c r="G757" s="340"/>
      <c r="H757" s="340"/>
      <c r="I757" s="340"/>
      <c r="J757" s="340"/>
      <c r="K757" s="340"/>
      <c r="L757" s="340"/>
      <c r="M757" s="340"/>
      <c r="N757" s="340"/>
      <c r="O757" s="340"/>
      <c r="P757" s="340"/>
      <c r="Q757" s="340"/>
      <c r="R757" s="340"/>
      <c r="S757" s="340"/>
      <c r="T757" s="340"/>
      <c r="U757" s="340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0"/>
      <c r="AI757" s="340"/>
      <c r="AJ757" s="340"/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0"/>
      <c r="AX757" s="340"/>
      <c r="AY757" s="340"/>
      <c r="AZ757" s="340"/>
      <c r="BA757" s="340"/>
      <c r="BB757" s="340"/>
      <c r="BC757" s="340"/>
      <c r="BD757" s="340"/>
      <c r="BE757" s="340"/>
      <c r="BF757" s="340"/>
      <c r="BG757" s="340"/>
      <c r="BH757" s="340"/>
      <c r="BI757" s="340"/>
      <c r="BJ757" s="340"/>
      <c r="BK757" s="340"/>
      <c r="BL757" s="340"/>
      <c r="BM757" s="340"/>
      <c r="BN757" s="340"/>
      <c r="BO757" s="340"/>
      <c r="BP757" s="340"/>
      <c r="BQ757" s="340"/>
      <c r="BR757" s="340"/>
      <c r="BS757" s="340"/>
      <c r="BT757" s="340"/>
      <c r="BU757" s="340"/>
      <c r="BV757" s="340"/>
      <c r="BW757" s="340"/>
      <c r="BX757" s="340"/>
      <c r="BY757" s="340"/>
      <c r="BZ757" s="340"/>
      <c r="CA757" s="340"/>
    </row>
    <row r="758" spans="1:79" ht="15.75" customHeight="1">
      <c r="A758" s="340"/>
      <c r="B758" s="340"/>
      <c r="C758" s="340"/>
      <c r="D758" s="340"/>
      <c r="E758" s="340"/>
      <c r="F758" s="340"/>
      <c r="G758" s="340"/>
      <c r="H758" s="340"/>
      <c r="I758" s="340"/>
      <c r="J758" s="340"/>
      <c r="K758" s="340"/>
      <c r="L758" s="340"/>
      <c r="M758" s="340"/>
      <c r="N758" s="340"/>
      <c r="O758" s="340"/>
      <c r="P758" s="340"/>
      <c r="Q758" s="340"/>
      <c r="R758" s="340"/>
      <c r="S758" s="340"/>
      <c r="T758" s="340"/>
      <c r="U758" s="340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0"/>
      <c r="AI758" s="340"/>
      <c r="AJ758" s="340"/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0"/>
      <c r="AX758" s="340"/>
      <c r="AY758" s="340"/>
      <c r="AZ758" s="340"/>
      <c r="BA758" s="340"/>
      <c r="BB758" s="340"/>
      <c r="BC758" s="340"/>
      <c r="BD758" s="340"/>
      <c r="BE758" s="340"/>
      <c r="BF758" s="340"/>
      <c r="BG758" s="340"/>
      <c r="BH758" s="340"/>
      <c r="BI758" s="340"/>
      <c r="BJ758" s="340"/>
      <c r="BK758" s="340"/>
      <c r="BL758" s="340"/>
      <c r="BM758" s="340"/>
      <c r="BN758" s="340"/>
      <c r="BO758" s="340"/>
      <c r="BP758" s="340"/>
      <c r="BQ758" s="340"/>
      <c r="BR758" s="340"/>
      <c r="BS758" s="340"/>
      <c r="BT758" s="340"/>
      <c r="BU758" s="340"/>
      <c r="BV758" s="340"/>
      <c r="BW758" s="340"/>
      <c r="BX758" s="340"/>
      <c r="BY758" s="340"/>
      <c r="BZ758" s="340"/>
      <c r="CA758" s="340"/>
    </row>
    <row r="759" spans="1:79" ht="15.75" customHeight="1">
      <c r="A759" s="340"/>
      <c r="B759" s="340"/>
      <c r="C759" s="340"/>
      <c r="D759" s="340"/>
      <c r="E759" s="340"/>
      <c r="F759" s="340"/>
      <c r="G759" s="340"/>
      <c r="H759" s="340"/>
      <c r="I759" s="340"/>
      <c r="J759" s="340"/>
      <c r="K759" s="340"/>
      <c r="L759" s="340"/>
      <c r="M759" s="340"/>
      <c r="N759" s="340"/>
      <c r="O759" s="340"/>
      <c r="P759" s="340"/>
      <c r="Q759" s="340"/>
      <c r="R759" s="340"/>
      <c r="S759" s="340"/>
      <c r="T759" s="340"/>
      <c r="U759" s="340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0"/>
      <c r="AI759" s="340"/>
      <c r="AJ759" s="340"/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0"/>
      <c r="AX759" s="340"/>
      <c r="AY759" s="340"/>
      <c r="AZ759" s="340"/>
      <c r="BA759" s="340"/>
      <c r="BB759" s="340"/>
      <c r="BC759" s="340"/>
      <c r="BD759" s="340"/>
      <c r="BE759" s="340"/>
      <c r="BF759" s="340"/>
      <c r="BG759" s="340"/>
      <c r="BH759" s="340"/>
      <c r="BI759" s="340"/>
      <c r="BJ759" s="340"/>
      <c r="BK759" s="340"/>
      <c r="BL759" s="340"/>
      <c r="BM759" s="340"/>
      <c r="BN759" s="340"/>
      <c r="BO759" s="340"/>
      <c r="BP759" s="340"/>
      <c r="BQ759" s="340"/>
      <c r="BR759" s="340"/>
      <c r="BS759" s="340"/>
      <c r="BT759" s="340"/>
      <c r="BU759" s="340"/>
      <c r="BV759" s="340"/>
      <c r="BW759" s="340"/>
      <c r="BX759" s="340"/>
      <c r="BY759" s="340"/>
      <c r="BZ759" s="340"/>
      <c r="CA759" s="340"/>
    </row>
    <row r="760" spans="1:79" ht="15.75" customHeight="1">
      <c r="A760" s="340"/>
      <c r="B760" s="340"/>
      <c r="C760" s="340"/>
      <c r="D760" s="340"/>
      <c r="E760" s="340"/>
      <c r="F760" s="340"/>
      <c r="G760" s="340"/>
      <c r="H760" s="340"/>
      <c r="I760" s="340"/>
      <c r="J760" s="340"/>
      <c r="K760" s="340"/>
      <c r="L760" s="340"/>
      <c r="M760" s="340"/>
      <c r="N760" s="340"/>
      <c r="O760" s="340"/>
      <c r="P760" s="340"/>
      <c r="Q760" s="340"/>
      <c r="R760" s="340"/>
      <c r="S760" s="340"/>
      <c r="T760" s="340"/>
      <c r="U760" s="340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0"/>
      <c r="AI760" s="340"/>
      <c r="AJ760" s="340"/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0"/>
      <c r="AX760" s="340"/>
      <c r="AY760" s="340"/>
      <c r="AZ760" s="340"/>
      <c r="BA760" s="340"/>
      <c r="BB760" s="340"/>
      <c r="BC760" s="340"/>
      <c r="BD760" s="340"/>
      <c r="BE760" s="340"/>
      <c r="BF760" s="340"/>
      <c r="BG760" s="340"/>
      <c r="BH760" s="340"/>
      <c r="BI760" s="340"/>
      <c r="BJ760" s="340"/>
      <c r="BK760" s="340"/>
      <c r="BL760" s="340"/>
      <c r="BM760" s="340"/>
      <c r="BN760" s="340"/>
      <c r="BO760" s="340"/>
      <c r="BP760" s="340"/>
      <c r="BQ760" s="340"/>
      <c r="BR760" s="340"/>
      <c r="BS760" s="340"/>
      <c r="BT760" s="340"/>
      <c r="BU760" s="340"/>
      <c r="BV760" s="340"/>
      <c r="BW760" s="340"/>
      <c r="BX760" s="340"/>
      <c r="BY760" s="340"/>
      <c r="BZ760" s="340"/>
      <c r="CA760" s="340"/>
    </row>
    <row r="761" spans="1:79" ht="15.75" customHeight="1">
      <c r="A761" s="340"/>
      <c r="B761" s="340"/>
      <c r="C761" s="340"/>
      <c r="D761" s="340"/>
      <c r="E761" s="340"/>
      <c r="F761" s="340"/>
      <c r="G761" s="340"/>
      <c r="H761" s="340"/>
      <c r="I761" s="340"/>
      <c r="J761" s="340"/>
      <c r="K761" s="340"/>
      <c r="L761" s="340"/>
      <c r="M761" s="340"/>
      <c r="N761" s="340"/>
      <c r="O761" s="340"/>
      <c r="P761" s="340"/>
      <c r="Q761" s="340"/>
      <c r="R761" s="340"/>
      <c r="S761" s="340"/>
      <c r="T761" s="340"/>
      <c r="U761" s="340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0"/>
      <c r="AI761" s="340"/>
      <c r="AJ761" s="340"/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0"/>
      <c r="AX761" s="340"/>
      <c r="AY761" s="340"/>
      <c r="AZ761" s="340"/>
      <c r="BA761" s="340"/>
      <c r="BB761" s="340"/>
      <c r="BC761" s="340"/>
      <c r="BD761" s="340"/>
      <c r="BE761" s="340"/>
      <c r="BF761" s="340"/>
      <c r="BG761" s="340"/>
      <c r="BH761" s="340"/>
      <c r="BI761" s="340"/>
      <c r="BJ761" s="340"/>
      <c r="BK761" s="340"/>
      <c r="BL761" s="340"/>
      <c r="BM761" s="340"/>
      <c r="BN761" s="340"/>
      <c r="BO761" s="340"/>
      <c r="BP761" s="340"/>
      <c r="BQ761" s="340"/>
      <c r="BR761" s="340"/>
      <c r="BS761" s="340"/>
      <c r="BT761" s="340"/>
      <c r="BU761" s="340"/>
      <c r="BV761" s="340"/>
      <c r="BW761" s="340"/>
      <c r="BX761" s="340"/>
      <c r="BY761" s="340"/>
      <c r="BZ761" s="340"/>
      <c r="CA761" s="340"/>
    </row>
    <row r="762" spans="1:79" ht="15.75" customHeight="1">
      <c r="A762" s="340"/>
      <c r="B762" s="340"/>
      <c r="C762" s="340"/>
      <c r="D762" s="340"/>
      <c r="E762" s="340"/>
      <c r="F762" s="340"/>
      <c r="G762" s="340"/>
      <c r="H762" s="340"/>
      <c r="I762" s="340"/>
      <c r="J762" s="340"/>
      <c r="K762" s="340"/>
      <c r="L762" s="340"/>
      <c r="M762" s="340"/>
      <c r="N762" s="340"/>
      <c r="O762" s="340"/>
      <c r="P762" s="340"/>
      <c r="Q762" s="340"/>
      <c r="R762" s="340"/>
      <c r="S762" s="340"/>
      <c r="T762" s="340"/>
      <c r="U762" s="340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0"/>
      <c r="AI762" s="340"/>
      <c r="AJ762" s="340"/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0"/>
      <c r="AX762" s="340"/>
      <c r="AY762" s="340"/>
      <c r="AZ762" s="340"/>
      <c r="BA762" s="340"/>
      <c r="BB762" s="340"/>
      <c r="BC762" s="340"/>
      <c r="BD762" s="340"/>
      <c r="BE762" s="340"/>
      <c r="BF762" s="340"/>
      <c r="BG762" s="340"/>
      <c r="BH762" s="340"/>
      <c r="BI762" s="340"/>
      <c r="BJ762" s="340"/>
      <c r="BK762" s="340"/>
      <c r="BL762" s="340"/>
      <c r="BM762" s="340"/>
      <c r="BN762" s="340"/>
      <c r="BO762" s="340"/>
      <c r="BP762" s="340"/>
      <c r="BQ762" s="340"/>
      <c r="BR762" s="340"/>
      <c r="BS762" s="340"/>
      <c r="BT762" s="340"/>
      <c r="BU762" s="340"/>
      <c r="BV762" s="340"/>
      <c r="BW762" s="340"/>
      <c r="BX762" s="340"/>
      <c r="BY762" s="340"/>
      <c r="BZ762" s="340"/>
      <c r="CA762" s="340"/>
    </row>
    <row r="763" spans="1:79" ht="15.75" customHeight="1">
      <c r="A763" s="340"/>
      <c r="B763" s="340"/>
      <c r="C763" s="340"/>
      <c r="D763" s="340"/>
      <c r="E763" s="340"/>
      <c r="F763" s="340"/>
      <c r="G763" s="340"/>
      <c r="H763" s="340"/>
      <c r="I763" s="340"/>
      <c r="J763" s="340"/>
      <c r="K763" s="340"/>
      <c r="L763" s="340"/>
      <c r="M763" s="340"/>
      <c r="N763" s="340"/>
      <c r="O763" s="340"/>
      <c r="P763" s="340"/>
      <c r="Q763" s="340"/>
      <c r="R763" s="340"/>
      <c r="S763" s="340"/>
      <c r="T763" s="340"/>
      <c r="U763" s="340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0"/>
      <c r="AI763" s="340"/>
      <c r="AJ763" s="340"/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0"/>
      <c r="AX763" s="340"/>
      <c r="AY763" s="340"/>
      <c r="AZ763" s="340"/>
      <c r="BA763" s="340"/>
      <c r="BB763" s="340"/>
      <c r="BC763" s="340"/>
      <c r="BD763" s="340"/>
      <c r="BE763" s="340"/>
      <c r="BF763" s="340"/>
      <c r="BG763" s="340"/>
      <c r="BH763" s="340"/>
      <c r="BI763" s="340"/>
      <c r="BJ763" s="340"/>
      <c r="BK763" s="340"/>
      <c r="BL763" s="340"/>
      <c r="BM763" s="340"/>
      <c r="BN763" s="340"/>
      <c r="BO763" s="340"/>
      <c r="BP763" s="340"/>
      <c r="BQ763" s="340"/>
      <c r="BR763" s="340"/>
      <c r="BS763" s="340"/>
      <c r="BT763" s="340"/>
      <c r="BU763" s="340"/>
      <c r="BV763" s="340"/>
      <c r="BW763" s="340"/>
      <c r="BX763" s="340"/>
      <c r="BY763" s="340"/>
      <c r="BZ763" s="340"/>
      <c r="CA763" s="340"/>
    </row>
    <row r="764" spans="1:79" ht="15.75" customHeight="1">
      <c r="A764" s="340"/>
      <c r="B764" s="340"/>
      <c r="C764" s="340"/>
      <c r="D764" s="340"/>
      <c r="E764" s="340"/>
      <c r="F764" s="340"/>
      <c r="G764" s="340"/>
      <c r="H764" s="340"/>
      <c r="I764" s="340"/>
      <c r="J764" s="340"/>
      <c r="K764" s="340"/>
      <c r="L764" s="340"/>
      <c r="M764" s="340"/>
      <c r="N764" s="340"/>
      <c r="O764" s="340"/>
      <c r="P764" s="340"/>
      <c r="Q764" s="340"/>
      <c r="R764" s="340"/>
      <c r="S764" s="340"/>
      <c r="T764" s="340"/>
      <c r="U764" s="340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0"/>
      <c r="AI764" s="340"/>
      <c r="AJ764" s="340"/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0"/>
      <c r="AX764" s="340"/>
      <c r="AY764" s="340"/>
      <c r="AZ764" s="340"/>
      <c r="BA764" s="340"/>
      <c r="BB764" s="340"/>
      <c r="BC764" s="340"/>
      <c r="BD764" s="340"/>
      <c r="BE764" s="340"/>
      <c r="BF764" s="340"/>
      <c r="BG764" s="340"/>
      <c r="BH764" s="340"/>
      <c r="BI764" s="340"/>
      <c r="BJ764" s="340"/>
      <c r="BK764" s="340"/>
      <c r="BL764" s="340"/>
      <c r="BM764" s="340"/>
      <c r="BN764" s="340"/>
      <c r="BO764" s="340"/>
      <c r="BP764" s="340"/>
      <c r="BQ764" s="340"/>
      <c r="BR764" s="340"/>
      <c r="BS764" s="340"/>
      <c r="BT764" s="340"/>
      <c r="BU764" s="340"/>
      <c r="BV764" s="340"/>
      <c r="BW764" s="340"/>
      <c r="BX764" s="340"/>
      <c r="BY764" s="340"/>
      <c r="BZ764" s="340"/>
      <c r="CA764" s="340"/>
    </row>
    <row r="765" spans="1:79" ht="15.75" customHeight="1">
      <c r="A765" s="340"/>
      <c r="B765" s="340"/>
      <c r="C765" s="340"/>
      <c r="D765" s="340"/>
      <c r="E765" s="340"/>
      <c r="F765" s="340"/>
      <c r="G765" s="340"/>
      <c r="H765" s="340"/>
      <c r="I765" s="340"/>
      <c r="J765" s="340"/>
      <c r="K765" s="340"/>
      <c r="L765" s="340"/>
      <c r="M765" s="340"/>
      <c r="N765" s="340"/>
      <c r="O765" s="340"/>
      <c r="P765" s="340"/>
      <c r="Q765" s="340"/>
      <c r="R765" s="340"/>
      <c r="S765" s="340"/>
      <c r="T765" s="340"/>
      <c r="U765" s="340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0"/>
      <c r="AI765" s="340"/>
      <c r="AJ765" s="340"/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0"/>
      <c r="AX765" s="340"/>
      <c r="AY765" s="340"/>
      <c r="AZ765" s="340"/>
      <c r="BA765" s="340"/>
      <c r="BB765" s="340"/>
      <c r="BC765" s="340"/>
      <c r="BD765" s="340"/>
      <c r="BE765" s="340"/>
      <c r="BF765" s="340"/>
      <c r="BG765" s="340"/>
      <c r="BH765" s="340"/>
      <c r="BI765" s="340"/>
      <c r="BJ765" s="340"/>
      <c r="BK765" s="340"/>
      <c r="BL765" s="340"/>
      <c r="BM765" s="340"/>
      <c r="BN765" s="340"/>
      <c r="BO765" s="340"/>
      <c r="BP765" s="340"/>
      <c r="BQ765" s="340"/>
      <c r="BR765" s="340"/>
      <c r="BS765" s="340"/>
      <c r="BT765" s="340"/>
      <c r="BU765" s="340"/>
      <c r="BV765" s="340"/>
      <c r="BW765" s="340"/>
      <c r="BX765" s="340"/>
      <c r="BY765" s="340"/>
      <c r="BZ765" s="340"/>
      <c r="CA765" s="340"/>
    </row>
    <row r="766" spans="1:79" ht="15.75" customHeight="1">
      <c r="A766" s="340"/>
      <c r="B766" s="340"/>
      <c r="C766" s="340"/>
      <c r="D766" s="340"/>
      <c r="E766" s="340"/>
      <c r="F766" s="340"/>
      <c r="G766" s="340"/>
      <c r="H766" s="340"/>
      <c r="I766" s="340"/>
      <c r="J766" s="340"/>
      <c r="K766" s="340"/>
      <c r="L766" s="340"/>
      <c r="M766" s="340"/>
      <c r="N766" s="340"/>
      <c r="O766" s="340"/>
      <c r="P766" s="340"/>
      <c r="Q766" s="340"/>
      <c r="R766" s="340"/>
      <c r="S766" s="340"/>
      <c r="T766" s="340"/>
      <c r="U766" s="340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0"/>
      <c r="AI766" s="340"/>
      <c r="AJ766" s="340"/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0"/>
      <c r="AX766" s="340"/>
      <c r="AY766" s="340"/>
      <c r="AZ766" s="340"/>
      <c r="BA766" s="340"/>
      <c r="BB766" s="340"/>
      <c r="BC766" s="340"/>
      <c r="BD766" s="340"/>
      <c r="BE766" s="340"/>
      <c r="BF766" s="340"/>
      <c r="BG766" s="340"/>
      <c r="BH766" s="340"/>
      <c r="BI766" s="340"/>
      <c r="BJ766" s="340"/>
      <c r="BK766" s="340"/>
      <c r="BL766" s="340"/>
      <c r="BM766" s="340"/>
      <c r="BN766" s="340"/>
      <c r="BO766" s="340"/>
      <c r="BP766" s="340"/>
      <c r="BQ766" s="340"/>
      <c r="BR766" s="340"/>
      <c r="BS766" s="340"/>
      <c r="BT766" s="340"/>
      <c r="BU766" s="340"/>
      <c r="BV766" s="340"/>
      <c r="BW766" s="340"/>
      <c r="BX766" s="340"/>
      <c r="BY766" s="340"/>
      <c r="BZ766" s="340"/>
      <c r="CA766" s="340"/>
    </row>
    <row r="767" spans="1:79" ht="15.75" customHeight="1">
      <c r="A767" s="340"/>
      <c r="B767" s="340"/>
      <c r="C767" s="340"/>
      <c r="D767" s="340"/>
      <c r="E767" s="340"/>
      <c r="F767" s="340"/>
      <c r="G767" s="340"/>
      <c r="H767" s="340"/>
      <c r="I767" s="340"/>
      <c r="J767" s="340"/>
      <c r="K767" s="340"/>
      <c r="L767" s="340"/>
      <c r="M767" s="340"/>
      <c r="N767" s="340"/>
      <c r="O767" s="340"/>
      <c r="P767" s="340"/>
      <c r="Q767" s="340"/>
      <c r="R767" s="340"/>
      <c r="S767" s="340"/>
      <c r="T767" s="340"/>
      <c r="U767" s="340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0"/>
      <c r="AI767" s="340"/>
      <c r="AJ767" s="340"/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0"/>
      <c r="AX767" s="340"/>
      <c r="AY767" s="340"/>
      <c r="AZ767" s="340"/>
      <c r="BA767" s="340"/>
      <c r="BB767" s="340"/>
      <c r="BC767" s="340"/>
      <c r="BD767" s="340"/>
      <c r="BE767" s="340"/>
      <c r="BF767" s="340"/>
      <c r="BG767" s="340"/>
      <c r="BH767" s="340"/>
      <c r="BI767" s="340"/>
      <c r="BJ767" s="340"/>
      <c r="BK767" s="340"/>
      <c r="BL767" s="340"/>
      <c r="BM767" s="340"/>
      <c r="BN767" s="340"/>
      <c r="BO767" s="340"/>
      <c r="BP767" s="340"/>
      <c r="BQ767" s="340"/>
      <c r="BR767" s="340"/>
      <c r="BS767" s="340"/>
      <c r="BT767" s="340"/>
      <c r="BU767" s="340"/>
      <c r="BV767" s="340"/>
      <c r="BW767" s="340"/>
      <c r="BX767" s="340"/>
      <c r="BY767" s="340"/>
      <c r="BZ767" s="340"/>
      <c r="CA767" s="340"/>
    </row>
    <row r="768" spans="1:79" ht="15.75" customHeight="1">
      <c r="A768" s="340"/>
      <c r="B768" s="340"/>
      <c r="C768" s="340"/>
      <c r="D768" s="340"/>
      <c r="E768" s="340"/>
      <c r="F768" s="340"/>
      <c r="G768" s="340"/>
      <c r="H768" s="340"/>
      <c r="I768" s="340"/>
      <c r="J768" s="340"/>
      <c r="K768" s="340"/>
      <c r="L768" s="340"/>
      <c r="M768" s="340"/>
      <c r="N768" s="340"/>
      <c r="O768" s="340"/>
      <c r="P768" s="340"/>
      <c r="Q768" s="340"/>
      <c r="R768" s="340"/>
      <c r="S768" s="340"/>
      <c r="T768" s="340"/>
      <c r="U768" s="340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0"/>
      <c r="AI768" s="340"/>
      <c r="AJ768" s="340"/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0"/>
      <c r="AX768" s="340"/>
      <c r="AY768" s="340"/>
      <c r="AZ768" s="340"/>
      <c r="BA768" s="340"/>
      <c r="BB768" s="340"/>
      <c r="BC768" s="340"/>
      <c r="BD768" s="340"/>
      <c r="BE768" s="340"/>
      <c r="BF768" s="340"/>
      <c r="BG768" s="340"/>
      <c r="BH768" s="340"/>
      <c r="BI768" s="340"/>
      <c r="BJ768" s="340"/>
      <c r="BK768" s="340"/>
      <c r="BL768" s="340"/>
      <c r="BM768" s="340"/>
      <c r="BN768" s="340"/>
      <c r="BO768" s="340"/>
      <c r="BP768" s="340"/>
      <c r="BQ768" s="340"/>
      <c r="BR768" s="340"/>
      <c r="BS768" s="340"/>
      <c r="BT768" s="340"/>
      <c r="BU768" s="340"/>
      <c r="BV768" s="340"/>
      <c r="BW768" s="340"/>
      <c r="BX768" s="340"/>
      <c r="BY768" s="340"/>
      <c r="BZ768" s="340"/>
      <c r="CA768" s="340"/>
    </row>
    <row r="769" spans="1:79" ht="15.75" customHeight="1">
      <c r="A769" s="340"/>
      <c r="B769" s="340"/>
      <c r="C769" s="340"/>
      <c r="D769" s="340"/>
      <c r="E769" s="340"/>
      <c r="F769" s="340"/>
      <c r="G769" s="340"/>
      <c r="H769" s="340"/>
      <c r="I769" s="340"/>
      <c r="J769" s="340"/>
      <c r="K769" s="340"/>
      <c r="L769" s="340"/>
      <c r="M769" s="340"/>
      <c r="N769" s="340"/>
      <c r="O769" s="340"/>
      <c r="P769" s="340"/>
      <c r="Q769" s="340"/>
      <c r="R769" s="340"/>
      <c r="S769" s="340"/>
      <c r="T769" s="340"/>
      <c r="U769" s="340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0"/>
      <c r="AI769" s="340"/>
      <c r="AJ769" s="340"/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0"/>
      <c r="AX769" s="340"/>
      <c r="AY769" s="340"/>
      <c r="AZ769" s="340"/>
      <c r="BA769" s="340"/>
      <c r="BB769" s="340"/>
      <c r="BC769" s="340"/>
      <c r="BD769" s="340"/>
      <c r="BE769" s="340"/>
      <c r="BF769" s="340"/>
      <c r="BG769" s="340"/>
      <c r="BH769" s="340"/>
      <c r="BI769" s="340"/>
      <c r="BJ769" s="340"/>
      <c r="BK769" s="340"/>
      <c r="BL769" s="340"/>
      <c r="BM769" s="340"/>
      <c r="BN769" s="340"/>
      <c r="BO769" s="340"/>
      <c r="BP769" s="340"/>
      <c r="BQ769" s="340"/>
      <c r="BR769" s="340"/>
      <c r="BS769" s="340"/>
      <c r="BT769" s="340"/>
      <c r="BU769" s="340"/>
      <c r="BV769" s="340"/>
      <c r="BW769" s="340"/>
      <c r="BX769" s="340"/>
      <c r="BY769" s="340"/>
      <c r="BZ769" s="340"/>
      <c r="CA769" s="340"/>
    </row>
    <row r="770" spans="1:79" ht="15.75" customHeight="1">
      <c r="A770" s="340"/>
      <c r="B770" s="340"/>
      <c r="C770" s="340"/>
      <c r="D770" s="340"/>
      <c r="E770" s="340"/>
      <c r="F770" s="340"/>
      <c r="G770" s="340"/>
      <c r="H770" s="340"/>
      <c r="I770" s="340"/>
      <c r="J770" s="340"/>
      <c r="K770" s="340"/>
      <c r="L770" s="340"/>
      <c r="M770" s="340"/>
      <c r="N770" s="340"/>
      <c r="O770" s="340"/>
      <c r="P770" s="340"/>
      <c r="Q770" s="340"/>
      <c r="R770" s="340"/>
      <c r="S770" s="340"/>
      <c r="T770" s="340"/>
      <c r="U770" s="340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0"/>
      <c r="AI770" s="340"/>
      <c r="AJ770" s="340"/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0"/>
      <c r="AX770" s="340"/>
      <c r="AY770" s="340"/>
      <c r="AZ770" s="340"/>
      <c r="BA770" s="340"/>
      <c r="BB770" s="340"/>
      <c r="BC770" s="340"/>
      <c r="BD770" s="340"/>
      <c r="BE770" s="340"/>
      <c r="BF770" s="340"/>
      <c r="BG770" s="340"/>
      <c r="BH770" s="340"/>
      <c r="BI770" s="340"/>
      <c r="BJ770" s="340"/>
      <c r="BK770" s="340"/>
      <c r="BL770" s="340"/>
      <c r="BM770" s="340"/>
      <c r="BN770" s="340"/>
      <c r="BO770" s="340"/>
      <c r="BP770" s="340"/>
      <c r="BQ770" s="340"/>
      <c r="BR770" s="340"/>
      <c r="BS770" s="340"/>
      <c r="BT770" s="340"/>
      <c r="BU770" s="340"/>
      <c r="BV770" s="340"/>
      <c r="BW770" s="340"/>
      <c r="BX770" s="340"/>
      <c r="BY770" s="340"/>
      <c r="BZ770" s="340"/>
      <c r="CA770" s="340"/>
    </row>
    <row r="771" spans="1:79" ht="15.75" customHeight="1">
      <c r="A771" s="340"/>
      <c r="B771" s="340"/>
      <c r="C771" s="340"/>
      <c r="D771" s="340"/>
      <c r="E771" s="340"/>
      <c r="F771" s="340"/>
      <c r="G771" s="340"/>
      <c r="H771" s="340"/>
      <c r="I771" s="340"/>
      <c r="J771" s="340"/>
      <c r="K771" s="340"/>
      <c r="L771" s="340"/>
      <c r="M771" s="340"/>
      <c r="N771" s="340"/>
      <c r="O771" s="340"/>
      <c r="P771" s="340"/>
      <c r="Q771" s="340"/>
      <c r="R771" s="340"/>
      <c r="S771" s="340"/>
      <c r="T771" s="340"/>
      <c r="U771" s="340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0"/>
      <c r="AI771" s="340"/>
      <c r="AJ771" s="340"/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0"/>
      <c r="AX771" s="340"/>
      <c r="AY771" s="340"/>
      <c r="AZ771" s="340"/>
      <c r="BA771" s="340"/>
      <c r="BB771" s="340"/>
      <c r="BC771" s="340"/>
      <c r="BD771" s="340"/>
      <c r="BE771" s="340"/>
      <c r="BF771" s="340"/>
      <c r="BG771" s="340"/>
      <c r="BH771" s="340"/>
      <c r="BI771" s="340"/>
      <c r="BJ771" s="340"/>
      <c r="BK771" s="340"/>
      <c r="BL771" s="340"/>
      <c r="BM771" s="340"/>
      <c r="BN771" s="340"/>
      <c r="BO771" s="340"/>
      <c r="BP771" s="340"/>
      <c r="BQ771" s="340"/>
      <c r="BR771" s="340"/>
      <c r="BS771" s="340"/>
      <c r="BT771" s="340"/>
      <c r="BU771" s="340"/>
      <c r="BV771" s="340"/>
      <c r="BW771" s="340"/>
      <c r="BX771" s="340"/>
      <c r="BY771" s="340"/>
      <c r="BZ771" s="340"/>
      <c r="CA771" s="340"/>
    </row>
    <row r="772" spans="1:79" ht="15.75" customHeight="1">
      <c r="A772" s="340"/>
      <c r="B772" s="340"/>
      <c r="C772" s="340"/>
      <c r="D772" s="340"/>
      <c r="E772" s="340"/>
      <c r="F772" s="340"/>
      <c r="G772" s="340"/>
      <c r="H772" s="340"/>
      <c r="I772" s="340"/>
      <c r="J772" s="340"/>
      <c r="K772" s="340"/>
      <c r="L772" s="340"/>
      <c r="M772" s="340"/>
      <c r="N772" s="340"/>
      <c r="O772" s="340"/>
      <c r="P772" s="340"/>
      <c r="Q772" s="340"/>
      <c r="R772" s="340"/>
      <c r="S772" s="340"/>
      <c r="T772" s="340"/>
      <c r="U772" s="340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0"/>
      <c r="AI772" s="340"/>
      <c r="AJ772" s="340"/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0"/>
      <c r="AX772" s="340"/>
      <c r="AY772" s="340"/>
      <c r="AZ772" s="340"/>
      <c r="BA772" s="340"/>
      <c r="BB772" s="340"/>
      <c r="BC772" s="340"/>
      <c r="BD772" s="340"/>
      <c r="BE772" s="340"/>
      <c r="BF772" s="340"/>
      <c r="BG772" s="340"/>
      <c r="BH772" s="340"/>
      <c r="BI772" s="340"/>
      <c r="BJ772" s="340"/>
      <c r="BK772" s="340"/>
      <c r="BL772" s="340"/>
      <c r="BM772" s="340"/>
      <c r="BN772" s="340"/>
      <c r="BO772" s="340"/>
      <c r="BP772" s="340"/>
      <c r="BQ772" s="340"/>
      <c r="BR772" s="340"/>
      <c r="BS772" s="340"/>
      <c r="BT772" s="340"/>
      <c r="BU772" s="340"/>
      <c r="BV772" s="340"/>
      <c r="BW772" s="340"/>
      <c r="BX772" s="340"/>
      <c r="BY772" s="340"/>
      <c r="BZ772" s="340"/>
      <c r="CA772" s="340"/>
    </row>
    <row r="773" spans="1:79" ht="15.75" customHeight="1">
      <c r="A773" s="340"/>
      <c r="B773" s="340"/>
      <c r="C773" s="340"/>
      <c r="D773" s="340"/>
      <c r="E773" s="340"/>
      <c r="F773" s="340"/>
      <c r="G773" s="340"/>
      <c r="H773" s="340"/>
      <c r="I773" s="340"/>
      <c r="J773" s="340"/>
      <c r="K773" s="340"/>
      <c r="L773" s="340"/>
      <c r="M773" s="340"/>
      <c r="N773" s="340"/>
      <c r="O773" s="340"/>
      <c r="P773" s="340"/>
      <c r="Q773" s="340"/>
      <c r="R773" s="340"/>
      <c r="S773" s="340"/>
      <c r="T773" s="340"/>
      <c r="U773" s="340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0"/>
      <c r="AI773" s="340"/>
      <c r="AJ773" s="340"/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0"/>
      <c r="AX773" s="340"/>
      <c r="AY773" s="340"/>
      <c r="AZ773" s="340"/>
      <c r="BA773" s="340"/>
      <c r="BB773" s="340"/>
      <c r="BC773" s="340"/>
      <c r="BD773" s="340"/>
      <c r="BE773" s="340"/>
      <c r="BF773" s="340"/>
      <c r="BG773" s="340"/>
      <c r="BH773" s="340"/>
      <c r="BI773" s="340"/>
      <c r="BJ773" s="340"/>
      <c r="BK773" s="340"/>
      <c r="BL773" s="340"/>
      <c r="BM773" s="340"/>
      <c r="BN773" s="340"/>
      <c r="BO773" s="340"/>
      <c r="BP773" s="340"/>
      <c r="BQ773" s="340"/>
      <c r="BR773" s="340"/>
      <c r="BS773" s="340"/>
      <c r="BT773" s="340"/>
      <c r="BU773" s="340"/>
      <c r="BV773" s="340"/>
      <c r="BW773" s="340"/>
      <c r="BX773" s="340"/>
      <c r="BY773" s="340"/>
      <c r="BZ773" s="340"/>
      <c r="CA773" s="340"/>
    </row>
    <row r="774" spans="1:79" ht="15.75" customHeight="1">
      <c r="A774" s="340"/>
      <c r="B774" s="340"/>
      <c r="C774" s="340"/>
      <c r="D774" s="340"/>
      <c r="E774" s="340"/>
      <c r="F774" s="340"/>
      <c r="G774" s="340"/>
      <c r="H774" s="340"/>
      <c r="I774" s="340"/>
      <c r="J774" s="340"/>
      <c r="K774" s="340"/>
      <c r="L774" s="340"/>
      <c r="M774" s="340"/>
      <c r="N774" s="340"/>
      <c r="O774" s="340"/>
      <c r="P774" s="340"/>
      <c r="Q774" s="340"/>
      <c r="R774" s="340"/>
      <c r="S774" s="340"/>
      <c r="T774" s="340"/>
      <c r="U774" s="340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0"/>
      <c r="AI774" s="340"/>
      <c r="AJ774" s="340"/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0"/>
      <c r="AX774" s="340"/>
      <c r="AY774" s="340"/>
      <c r="AZ774" s="340"/>
      <c r="BA774" s="340"/>
      <c r="BB774" s="340"/>
      <c r="BC774" s="340"/>
      <c r="BD774" s="340"/>
      <c r="BE774" s="340"/>
      <c r="BF774" s="340"/>
      <c r="BG774" s="340"/>
      <c r="BH774" s="340"/>
      <c r="BI774" s="340"/>
      <c r="BJ774" s="340"/>
      <c r="BK774" s="340"/>
      <c r="BL774" s="340"/>
      <c r="BM774" s="340"/>
      <c r="BN774" s="340"/>
      <c r="BO774" s="340"/>
      <c r="BP774" s="340"/>
      <c r="BQ774" s="340"/>
      <c r="BR774" s="340"/>
      <c r="BS774" s="340"/>
      <c r="BT774" s="340"/>
      <c r="BU774" s="340"/>
      <c r="BV774" s="340"/>
      <c r="BW774" s="340"/>
      <c r="BX774" s="340"/>
      <c r="BY774" s="340"/>
      <c r="BZ774" s="340"/>
      <c r="CA774" s="340"/>
    </row>
    <row r="775" spans="1:79" ht="15.75" customHeight="1">
      <c r="A775" s="340"/>
      <c r="B775" s="340"/>
      <c r="C775" s="340"/>
      <c r="D775" s="340"/>
      <c r="E775" s="340"/>
      <c r="F775" s="340"/>
      <c r="G775" s="340"/>
      <c r="H775" s="340"/>
      <c r="I775" s="340"/>
      <c r="J775" s="340"/>
      <c r="K775" s="340"/>
      <c r="L775" s="340"/>
      <c r="M775" s="340"/>
      <c r="N775" s="340"/>
      <c r="O775" s="340"/>
      <c r="P775" s="340"/>
      <c r="Q775" s="340"/>
      <c r="R775" s="340"/>
      <c r="S775" s="340"/>
      <c r="T775" s="340"/>
      <c r="U775" s="340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0"/>
      <c r="AI775" s="340"/>
      <c r="AJ775" s="340"/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0"/>
      <c r="AX775" s="340"/>
      <c r="AY775" s="340"/>
      <c r="AZ775" s="340"/>
      <c r="BA775" s="340"/>
      <c r="BB775" s="340"/>
      <c r="BC775" s="340"/>
      <c r="BD775" s="340"/>
      <c r="BE775" s="340"/>
      <c r="BF775" s="340"/>
      <c r="BG775" s="340"/>
      <c r="BH775" s="340"/>
      <c r="BI775" s="340"/>
      <c r="BJ775" s="340"/>
      <c r="BK775" s="340"/>
      <c r="BL775" s="340"/>
      <c r="BM775" s="340"/>
      <c r="BN775" s="340"/>
      <c r="BO775" s="340"/>
      <c r="BP775" s="340"/>
      <c r="BQ775" s="340"/>
      <c r="BR775" s="340"/>
      <c r="BS775" s="340"/>
      <c r="BT775" s="340"/>
      <c r="BU775" s="340"/>
      <c r="BV775" s="340"/>
      <c r="BW775" s="340"/>
      <c r="BX775" s="340"/>
      <c r="BY775" s="340"/>
      <c r="BZ775" s="340"/>
      <c r="CA775" s="340"/>
    </row>
    <row r="776" spans="1:79" ht="15.75" customHeight="1">
      <c r="A776" s="340"/>
      <c r="B776" s="340"/>
      <c r="C776" s="340"/>
      <c r="D776" s="340"/>
      <c r="E776" s="340"/>
      <c r="F776" s="340"/>
      <c r="G776" s="340"/>
      <c r="H776" s="340"/>
      <c r="I776" s="340"/>
      <c r="J776" s="340"/>
      <c r="K776" s="340"/>
      <c r="L776" s="340"/>
      <c r="M776" s="340"/>
      <c r="N776" s="340"/>
      <c r="O776" s="340"/>
      <c r="P776" s="340"/>
      <c r="Q776" s="340"/>
      <c r="R776" s="340"/>
      <c r="S776" s="340"/>
      <c r="T776" s="340"/>
      <c r="U776" s="340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0"/>
      <c r="AI776" s="340"/>
      <c r="AJ776" s="340"/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0"/>
      <c r="AX776" s="340"/>
      <c r="AY776" s="340"/>
      <c r="AZ776" s="340"/>
      <c r="BA776" s="340"/>
      <c r="BB776" s="340"/>
      <c r="BC776" s="340"/>
      <c r="BD776" s="340"/>
      <c r="BE776" s="340"/>
      <c r="BF776" s="340"/>
      <c r="BG776" s="340"/>
      <c r="BH776" s="340"/>
      <c r="BI776" s="340"/>
      <c r="BJ776" s="340"/>
      <c r="BK776" s="340"/>
      <c r="BL776" s="340"/>
      <c r="BM776" s="340"/>
      <c r="BN776" s="340"/>
      <c r="BO776" s="340"/>
      <c r="BP776" s="340"/>
      <c r="BQ776" s="340"/>
      <c r="BR776" s="340"/>
      <c r="BS776" s="340"/>
      <c r="BT776" s="340"/>
      <c r="BU776" s="340"/>
      <c r="BV776" s="340"/>
      <c r="BW776" s="340"/>
      <c r="BX776" s="340"/>
      <c r="BY776" s="340"/>
      <c r="BZ776" s="340"/>
      <c r="CA776" s="340"/>
    </row>
    <row r="777" spans="1:79" ht="15.75" customHeight="1">
      <c r="A777" s="340"/>
      <c r="B777" s="340"/>
      <c r="C777" s="340"/>
      <c r="D777" s="340"/>
      <c r="E777" s="340"/>
      <c r="F777" s="340"/>
      <c r="G777" s="340"/>
      <c r="H777" s="340"/>
      <c r="I777" s="340"/>
      <c r="J777" s="340"/>
      <c r="K777" s="340"/>
      <c r="L777" s="340"/>
      <c r="M777" s="340"/>
      <c r="N777" s="340"/>
      <c r="O777" s="340"/>
      <c r="P777" s="340"/>
      <c r="Q777" s="340"/>
      <c r="R777" s="340"/>
      <c r="S777" s="340"/>
      <c r="T777" s="340"/>
      <c r="U777" s="340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0"/>
      <c r="AI777" s="340"/>
      <c r="AJ777" s="340"/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0"/>
      <c r="AX777" s="340"/>
      <c r="AY777" s="340"/>
      <c r="AZ777" s="340"/>
      <c r="BA777" s="340"/>
      <c r="BB777" s="340"/>
      <c r="BC777" s="340"/>
      <c r="BD777" s="340"/>
      <c r="BE777" s="340"/>
      <c r="BF777" s="340"/>
      <c r="BG777" s="340"/>
      <c r="BH777" s="340"/>
      <c r="BI777" s="340"/>
      <c r="BJ777" s="340"/>
      <c r="BK777" s="340"/>
      <c r="BL777" s="340"/>
      <c r="BM777" s="340"/>
      <c r="BN777" s="340"/>
      <c r="BO777" s="340"/>
      <c r="BP777" s="340"/>
      <c r="BQ777" s="340"/>
      <c r="BR777" s="340"/>
      <c r="BS777" s="340"/>
      <c r="BT777" s="340"/>
      <c r="BU777" s="340"/>
      <c r="BV777" s="340"/>
      <c r="BW777" s="340"/>
      <c r="BX777" s="340"/>
      <c r="BY777" s="340"/>
      <c r="BZ777" s="340"/>
      <c r="CA777" s="340"/>
    </row>
    <row r="778" spans="1:79" ht="15.75" customHeight="1">
      <c r="A778" s="340"/>
      <c r="B778" s="340"/>
      <c r="C778" s="340"/>
      <c r="D778" s="340"/>
      <c r="E778" s="340"/>
      <c r="F778" s="340"/>
      <c r="G778" s="340"/>
      <c r="H778" s="340"/>
      <c r="I778" s="340"/>
      <c r="J778" s="340"/>
      <c r="K778" s="340"/>
      <c r="L778" s="340"/>
      <c r="M778" s="340"/>
      <c r="N778" s="340"/>
      <c r="O778" s="340"/>
      <c r="P778" s="340"/>
      <c r="Q778" s="340"/>
      <c r="R778" s="340"/>
      <c r="S778" s="340"/>
      <c r="T778" s="340"/>
      <c r="U778" s="340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0"/>
      <c r="AI778" s="340"/>
      <c r="AJ778" s="340"/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0"/>
      <c r="AX778" s="340"/>
      <c r="AY778" s="340"/>
      <c r="AZ778" s="340"/>
      <c r="BA778" s="340"/>
      <c r="BB778" s="340"/>
      <c r="BC778" s="340"/>
      <c r="BD778" s="340"/>
      <c r="BE778" s="340"/>
      <c r="BF778" s="340"/>
      <c r="BG778" s="340"/>
      <c r="BH778" s="340"/>
      <c r="BI778" s="340"/>
      <c r="BJ778" s="340"/>
      <c r="BK778" s="340"/>
      <c r="BL778" s="340"/>
      <c r="BM778" s="340"/>
      <c r="BN778" s="340"/>
      <c r="BO778" s="340"/>
      <c r="BP778" s="340"/>
      <c r="BQ778" s="340"/>
      <c r="BR778" s="340"/>
      <c r="BS778" s="340"/>
      <c r="BT778" s="340"/>
      <c r="BU778" s="340"/>
      <c r="BV778" s="340"/>
      <c r="BW778" s="340"/>
      <c r="BX778" s="340"/>
      <c r="BY778" s="340"/>
      <c r="BZ778" s="340"/>
      <c r="CA778" s="340"/>
    </row>
    <row r="779" spans="1:79" ht="15.75" customHeight="1">
      <c r="A779" s="340"/>
      <c r="B779" s="340"/>
      <c r="C779" s="340"/>
      <c r="D779" s="340"/>
      <c r="E779" s="340"/>
      <c r="F779" s="340"/>
      <c r="G779" s="340"/>
      <c r="H779" s="340"/>
      <c r="I779" s="340"/>
      <c r="J779" s="340"/>
      <c r="K779" s="340"/>
      <c r="L779" s="340"/>
      <c r="M779" s="340"/>
      <c r="N779" s="340"/>
      <c r="O779" s="340"/>
      <c r="P779" s="340"/>
      <c r="Q779" s="340"/>
      <c r="R779" s="340"/>
      <c r="S779" s="340"/>
      <c r="T779" s="340"/>
      <c r="U779" s="340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0"/>
      <c r="AI779" s="340"/>
      <c r="AJ779" s="340"/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0"/>
      <c r="AX779" s="340"/>
      <c r="AY779" s="340"/>
      <c r="AZ779" s="340"/>
      <c r="BA779" s="340"/>
      <c r="BB779" s="340"/>
      <c r="BC779" s="340"/>
      <c r="BD779" s="340"/>
      <c r="BE779" s="340"/>
      <c r="BF779" s="340"/>
      <c r="BG779" s="340"/>
      <c r="BH779" s="340"/>
      <c r="BI779" s="340"/>
      <c r="BJ779" s="340"/>
      <c r="BK779" s="340"/>
      <c r="BL779" s="340"/>
      <c r="BM779" s="340"/>
      <c r="BN779" s="340"/>
      <c r="BO779" s="340"/>
      <c r="BP779" s="340"/>
      <c r="BQ779" s="340"/>
      <c r="BR779" s="340"/>
      <c r="BS779" s="340"/>
      <c r="BT779" s="340"/>
      <c r="BU779" s="340"/>
      <c r="BV779" s="340"/>
      <c r="BW779" s="340"/>
      <c r="BX779" s="340"/>
      <c r="BY779" s="340"/>
      <c r="BZ779" s="340"/>
      <c r="CA779" s="340"/>
    </row>
    <row r="780" spans="1:79" ht="15.75" customHeight="1">
      <c r="A780" s="340"/>
      <c r="B780" s="340"/>
      <c r="C780" s="340"/>
      <c r="D780" s="340"/>
      <c r="E780" s="340"/>
      <c r="F780" s="340"/>
      <c r="G780" s="340"/>
      <c r="H780" s="340"/>
      <c r="I780" s="340"/>
      <c r="J780" s="340"/>
      <c r="K780" s="340"/>
      <c r="L780" s="340"/>
      <c r="M780" s="340"/>
      <c r="N780" s="340"/>
      <c r="O780" s="340"/>
      <c r="P780" s="340"/>
      <c r="Q780" s="340"/>
      <c r="R780" s="340"/>
      <c r="S780" s="340"/>
      <c r="T780" s="340"/>
      <c r="U780" s="340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0"/>
      <c r="AI780" s="340"/>
      <c r="AJ780" s="340"/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0"/>
      <c r="AX780" s="340"/>
      <c r="AY780" s="340"/>
      <c r="AZ780" s="340"/>
      <c r="BA780" s="340"/>
      <c r="BB780" s="340"/>
      <c r="BC780" s="340"/>
      <c r="BD780" s="340"/>
      <c r="BE780" s="340"/>
      <c r="BF780" s="340"/>
      <c r="BG780" s="340"/>
      <c r="BH780" s="340"/>
      <c r="BI780" s="340"/>
      <c r="BJ780" s="340"/>
      <c r="BK780" s="340"/>
      <c r="BL780" s="340"/>
      <c r="BM780" s="340"/>
      <c r="BN780" s="340"/>
      <c r="BO780" s="340"/>
      <c r="BP780" s="340"/>
      <c r="BQ780" s="340"/>
      <c r="BR780" s="340"/>
      <c r="BS780" s="340"/>
      <c r="BT780" s="340"/>
      <c r="BU780" s="340"/>
      <c r="BV780" s="340"/>
      <c r="BW780" s="340"/>
      <c r="BX780" s="340"/>
      <c r="BY780" s="340"/>
      <c r="BZ780" s="340"/>
      <c r="CA780" s="340"/>
    </row>
    <row r="781" spans="1:79" ht="15.75" customHeight="1">
      <c r="A781" s="340"/>
      <c r="B781" s="340"/>
      <c r="C781" s="340"/>
      <c r="D781" s="340"/>
      <c r="E781" s="340"/>
      <c r="F781" s="340"/>
      <c r="G781" s="340"/>
      <c r="H781" s="340"/>
      <c r="I781" s="340"/>
      <c r="J781" s="340"/>
      <c r="K781" s="340"/>
      <c r="L781" s="340"/>
      <c r="M781" s="340"/>
      <c r="N781" s="340"/>
      <c r="O781" s="340"/>
      <c r="P781" s="340"/>
      <c r="Q781" s="340"/>
      <c r="R781" s="340"/>
      <c r="S781" s="340"/>
      <c r="T781" s="340"/>
      <c r="U781" s="340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0"/>
      <c r="AI781" s="340"/>
      <c r="AJ781" s="340"/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0"/>
      <c r="AX781" s="340"/>
      <c r="AY781" s="340"/>
      <c r="AZ781" s="340"/>
      <c r="BA781" s="340"/>
      <c r="BB781" s="340"/>
      <c r="BC781" s="340"/>
      <c r="BD781" s="340"/>
      <c r="BE781" s="340"/>
      <c r="BF781" s="340"/>
      <c r="BG781" s="340"/>
      <c r="BH781" s="340"/>
      <c r="BI781" s="340"/>
      <c r="BJ781" s="340"/>
      <c r="BK781" s="340"/>
      <c r="BL781" s="340"/>
      <c r="BM781" s="340"/>
      <c r="BN781" s="340"/>
      <c r="BO781" s="340"/>
      <c r="BP781" s="340"/>
      <c r="BQ781" s="340"/>
      <c r="BR781" s="340"/>
      <c r="BS781" s="340"/>
      <c r="BT781" s="340"/>
      <c r="BU781" s="340"/>
      <c r="BV781" s="340"/>
      <c r="BW781" s="340"/>
      <c r="BX781" s="340"/>
      <c r="BY781" s="340"/>
      <c r="BZ781" s="340"/>
      <c r="CA781" s="340"/>
    </row>
    <row r="782" spans="1:79" ht="15.75" customHeight="1">
      <c r="A782" s="340"/>
      <c r="B782" s="340"/>
      <c r="C782" s="340"/>
      <c r="D782" s="340"/>
      <c r="E782" s="340"/>
      <c r="F782" s="340"/>
      <c r="G782" s="340"/>
      <c r="H782" s="340"/>
      <c r="I782" s="340"/>
      <c r="J782" s="340"/>
      <c r="K782" s="340"/>
      <c r="L782" s="340"/>
      <c r="M782" s="340"/>
      <c r="N782" s="340"/>
      <c r="O782" s="340"/>
      <c r="P782" s="340"/>
      <c r="Q782" s="340"/>
      <c r="R782" s="340"/>
      <c r="S782" s="340"/>
      <c r="T782" s="340"/>
      <c r="U782" s="340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0"/>
      <c r="AI782" s="340"/>
      <c r="AJ782" s="340"/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0"/>
      <c r="AX782" s="340"/>
      <c r="AY782" s="340"/>
      <c r="AZ782" s="340"/>
      <c r="BA782" s="340"/>
      <c r="BB782" s="340"/>
      <c r="BC782" s="340"/>
      <c r="BD782" s="340"/>
      <c r="BE782" s="340"/>
      <c r="BF782" s="340"/>
      <c r="BG782" s="340"/>
      <c r="BH782" s="340"/>
      <c r="BI782" s="340"/>
      <c r="BJ782" s="340"/>
      <c r="BK782" s="340"/>
      <c r="BL782" s="340"/>
      <c r="BM782" s="340"/>
      <c r="BN782" s="340"/>
      <c r="BO782" s="340"/>
      <c r="BP782" s="340"/>
      <c r="BQ782" s="340"/>
      <c r="BR782" s="340"/>
      <c r="BS782" s="340"/>
      <c r="BT782" s="340"/>
      <c r="BU782" s="340"/>
      <c r="BV782" s="340"/>
      <c r="BW782" s="340"/>
      <c r="BX782" s="340"/>
      <c r="BY782" s="340"/>
      <c r="BZ782" s="340"/>
      <c r="CA782" s="340"/>
    </row>
    <row r="783" spans="1:79" ht="15.75" customHeight="1">
      <c r="A783" s="340"/>
      <c r="B783" s="340"/>
      <c r="C783" s="340"/>
      <c r="D783" s="340"/>
      <c r="E783" s="340"/>
      <c r="F783" s="340"/>
      <c r="G783" s="340"/>
      <c r="H783" s="340"/>
      <c r="I783" s="340"/>
      <c r="J783" s="340"/>
      <c r="K783" s="340"/>
      <c r="L783" s="340"/>
      <c r="M783" s="340"/>
      <c r="N783" s="340"/>
      <c r="O783" s="340"/>
      <c r="P783" s="340"/>
      <c r="Q783" s="340"/>
      <c r="R783" s="340"/>
      <c r="S783" s="340"/>
      <c r="T783" s="340"/>
      <c r="U783" s="340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0"/>
      <c r="AI783" s="340"/>
      <c r="AJ783" s="340"/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0"/>
      <c r="AX783" s="340"/>
      <c r="AY783" s="340"/>
      <c r="AZ783" s="340"/>
      <c r="BA783" s="340"/>
      <c r="BB783" s="340"/>
      <c r="BC783" s="340"/>
      <c r="BD783" s="340"/>
      <c r="BE783" s="340"/>
      <c r="BF783" s="340"/>
      <c r="BG783" s="340"/>
      <c r="BH783" s="340"/>
      <c r="BI783" s="340"/>
      <c r="BJ783" s="340"/>
      <c r="BK783" s="340"/>
      <c r="BL783" s="340"/>
      <c r="BM783" s="340"/>
      <c r="BN783" s="340"/>
      <c r="BO783" s="340"/>
      <c r="BP783" s="340"/>
      <c r="BQ783" s="340"/>
      <c r="BR783" s="340"/>
      <c r="BS783" s="340"/>
      <c r="BT783" s="340"/>
      <c r="BU783" s="340"/>
      <c r="BV783" s="340"/>
      <c r="BW783" s="340"/>
      <c r="BX783" s="340"/>
      <c r="BY783" s="340"/>
      <c r="BZ783" s="340"/>
      <c r="CA783" s="340"/>
    </row>
    <row r="784" spans="1:79" ht="15.75" customHeight="1">
      <c r="A784" s="340"/>
      <c r="B784" s="340"/>
      <c r="C784" s="340"/>
      <c r="D784" s="340"/>
      <c r="E784" s="340"/>
      <c r="F784" s="340"/>
      <c r="G784" s="340"/>
      <c r="H784" s="340"/>
      <c r="I784" s="340"/>
      <c r="J784" s="340"/>
      <c r="K784" s="340"/>
      <c r="L784" s="340"/>
      <c r="M784" s="340"/>
      <c r="N784" s="340"/>
      <c r="O784" s="340"/>
      <c r="P784" s="340"/>
      <c r="Q784" s="340"/>
      <c r="R784" s="340"/>
      <c r="S784" s="340"/>
      <c r="T784" s="340"/>
      <c r="U784" s="340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0"/>
      <c r="AI784" s="340"/>
      <c r="AJ784" s="340"/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0"/>
      <c r="AX784" s="340"/>
      <c r="AY784" s="340"/>
      <c r="AZ784" s="340"/>
      <c r="BA784" s="340"/>
      <c r="BB784" s="340"/>
      <c r="BC784" s="340"/>
      <c r="BD784" s="340"/>
      <c r="BE784" s="340"/>
      <c r="BF784" s="340"/>
      <c r="BG784" s="340"/>
      <c r="BH784" s="340"/>
      <c r="BI784" s="340"/>
      <c r="BJ784" s="340"/>
      <c r="BK784" s="340"/>
      <c r="BL784" s="340"/>
      <c r="BM784" s="340"/>
      <c r="BN784" s="340"/>
      <c r="BO784" s="340"/>
      <c r="BP784" s="340"/>
      <c r="BQ784" s="340"/>
      <c r="BR784" s="340"/>
      <c r="BS784" s="340"/>
      <c r="BT784" s="340"/>
      <c r="BU784" s="340"/>
      <c r="BV784" s="340"/>
      <c r="BW784" s="340"/>
      <c r="BX784" s="340"/>
      <c r="BY784" s="340"/>
      <c r="BZ784" s="340"/>
      <c r="CA784" s="340"/>
    </row>
    <row r="785" spans="1:79" ht="15.75" customHeight="1">
      <c r="A785" s="340"/>
      <c r="B785" s="340"/>
      <c r="C785" s="340"/>
      <c r="D785" s="340"/>
      <c r="E785" s="340"/>
      <c r="F785" s="340"/>
      <c r="G785" s="340"/>
      <c r="H785" s="340"/>
      <c r="I785" s="340"/>
      <c r="J785" s="340"/>
      <c r="K785" s="340"/>
      <c r="L785" s="340"/>
      <c r="M785" s="340"/>
      <c r="N785" s="340"/>
      <c r="O785" s="340"/>
      <c r="P785" s="340"/>
      <c r="Q785" s="340"/>
      <c r="R785" s="340"/>
      <c r="S785" s="340"/>
      <c r="T785" s="340"/>
      <c r="U785" s="340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0"/>
      <c r="AI785" s="340"/>
      <c r="AJ785" s="340"/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0"/>
      <c r="AX785" s="340"/>
      <c r="AY785" s="340"/>
      <c r="AZ785" s="340"/>
      <c r="BA785" s="340"/>
      <c r="BB785" s="340"/>
      <c r="BC785" s="340"/>
      <c r="BD785" s="340"/>
      <c r="BE785" s="340"/>
      <c r="BF785" s="340"/>
      <c r="BG785" s="340"/>
      <c r="BH785" s="340"/>
      <c r="BI785" s="340"/>
      <c r="BJ785" s="340"/>
      <c r="BK785" s="340"/>
      <c r="BL785" s="340"/>
      <c r="BM785" s="340"/>
      <c r="BN785" s="340"/>
      <c r="BO785" s="340"/>
      <c r="BP785" s="340"/>
      <c r="BQ785" s="340"/>
      <c r="BR785" s="340"/>
      <c r="BS785" s="340"/>
      <c r="BT785" s="340"/>
      <c r="BU785" s="340"/>
      <c r="BV785" s="340"/>
      <c r="BW785" s="340"/>
      <c r="BX785" s="340"/>
      <c r="BY785" s="340"/>
      <c r="BZ785" s="340"/>
      <c r="CA785" s="340"/>
    </row>
    <row r="786" spans="1:79" ht="15.75" customHeight="1">
      <c r="A786" s="340"/>
      <c r="B786" s="340"/>
      <c r="C786" s="340"/>
      <c r="D786" s="340"/>
      <c r="E786" s="340"/>
      <c r="F786" s="340"/>
      <c r="G786" s="340"/>
      <c r="H786" s="340"/>
      <c r="I786" s="340"/>
      <c r="J786" s="340"/>
      <c r="K786" s="340"/>
      <c r="L786" s="340"/>
      <c r="M786" s="340"/>
      <c r="N786" s="340"/>
      <c r="O786" s="340"/>
      <c r="P786" s="340"/>
      <c r="Q786" s="340"/>
      <c r="R786" s="340"/>
      <c r="S786" s="340"/>
      <c r="T786" s="340"/>
      <c r="U786" s="340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0"/>
      <c r="AI786" s="340"/>
      <c r="AJ786" s="340"/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0"/>
      <c r="AX786" s="340"/>
      <c r="AY786" s="340"/>
      <c r="AZ786" s="340"/>
      <c r="BA786" s="340"/>
      <c r="BB786" s="340"/>
      <c r="BC786" s="340"/>
      <c r="BD786" s="340"/>
      <c r="BE786" s="340"/>
      <c r="BF786" s="340"/>
      <c r="BG786" s="340"/>
      <c r="BH786" s="340"/>
      <c r="BI786" s="340"/>
      <c r="BJ786" s="340"/>
      <c r="BK786" s="340"/>
      <c r="BL786" s="340"/>
      <c r="BM786" s="340"/>
      <c r="BN786" s="340"/>
      <c r="BO786" s="340"/>
      <c r="BP786" s="340"/>
      <c r="BQ786" s="340"/>
      <c r="BR786" s="340"/>
      <c r="BS786" s="340"/>
      <c r="BT786" s="340"/>
      <c r="BU786" s="340"/>
      <c r="BV786" s="340"/>
      <c r="BW786" s="340"/>
      <c r="BX786" s="340"/>
      <c r="BY786" s="340"/>
      <c r="BZ786" s="340"/>
      <c r="CA786" s="340"/>
    </row>
    <row r="787" spans="1:79" ht="15.75" customHeight="1">
      <c r="A787" s="340"/>
      <c r="B787" s="340"/>
      <c r="C787" s="340"/>
      <c r="D787" s="340"/>
      <c r="E787" s="340"/>
      <c r="F787" s="340"/>
      <c r="G787" s="340"/>
      <c r="H787" s="340"/>
      <c r="I787" s="340"/>
      <c r="J787" s="340"/>
      <c r="K787" s="340"/>
      <c r="L787" s="340"/>
      <c r="M787" s="340"/>
      <c r="N787" s="340"/>
      <c r="O787" s="340"/>
      <c r="P787" s="340"/>
      <c r="Q787" s="340"/>
      <c r="R787" s="340"/>
      <c r="S787" s="340"/>
      <c r="T787" s="340"/>
      <c r="U787" s="340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0"/>
      <c r="AI787" s="340"/>
      <c r="AJ787" s="340"/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0"/>
      <c r="AX787" s="340"/>
      <c r="AY787" s="340"/>
      <c r="AZ787" s="340"/>
      <c r="BA787" s="340"/>
      <c r="BB787" s="340"/>
      <c r="BC787" s="340"/>
      <c r="BD787" s="340"/>
      <c r="BE787" s="340"/>
      <c r="BF787" s="340"/>
      <c r="BG787" s="340"/>
      <c r="BH787" s="340"/>
      <c r="BI787" s="340"/>
      <c r="BJ787" s="340"/>
      <c r="BK787" s="340"/>
      <c r="BL787" s="340"/>
      <c r="BM787" s="340"/>
      <c r="BN787" s="340"/>
      <c r="BO787" s="340"/>
      <c r="BP787" s="340"/>
      <c r="BQ787" s="340"/>
      <c r="BR787" s="340"/>
      <c r="BS787" s="340"/>
      <c r="BT787" s="340"/>
      <c r="BU787" s="340"/>
      <c r="BV787" s="340"/>
      <c r="BW787" s="340"/>
      <c r="BX787" s="340"/>
      <c r="BY787" s="340"/>
      <c r="BZ787" s="340"/>
      <c r="CA787" s="340"/>
    </row>
    <row r="788" spans="1:79" ht="15.75" customHeight="1">
      <c r="A788" s="340"/>
      <c r="B788" s="340"/>
      <c r="C788" s="340"/>
      <c r="D788" s="340"/>
      <c r="E788" s="340"/>
      <c r="F788" s="340"/>
      <c r="G788" s="340"/>
      <c r="H788" s="340"/>
      <c r="I788" s="340"/>
      <c r="J788" s="340"/>
      <c r="K788" s="340"/>
      <c r="L788" s="340"/>
      <c r="M788" s="340"/>
      <c r="N788" s="340"/>
      <c r="O788" s="340"/>
      <c r="P788" s="340"/>
      <c r="Q788" s="340"/>
      <c r="R788" s="340"/>
      <c r="S788" s="340"/>
      <c r="T788" s="340"/>
      <c r="U788" s="340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0"/>
      <c r="AI788" s="340"/>
      <c r="AJ788" s="340"/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0"/>
      <c r="AX788" s="340"/>
      <c r="AY788" s="340"/>
      <c r="AZ788" s="340"/>
      <c r="BA788" s="340"/>
      <c r="BB788" s="340"/>
      <c r="BC788" s="340"/>
      <c r="BD788" s="340"/>
      <c r="BE788" s="340"/>
      <c r="BF788" s="340"/>
      <c r="BG788" s="340"/>
      <c r="BH788" s="340"/>
      <c r="BI788" s="340"/>
      <c r="BJ788" s="340"/>
      <c r="BK788" s="340"/>
      <c r="BL788" s="340"/>
      <c r="BM788" s="340"/>
      <c r="BN788" s="340"/>
      <c r="BO788" s="340"/>
      <c r="BP788" s="340"/>
      <c r="BQ788" s="340"/>
      <c r="BR788" s="340"/>
      <c r="BS788" s="340"/>
      <c r="BT788" s="340"/>
      <c r="BU788" s="340"/>
      <c r="BV788" s="340"/>
      <c r="BW788" s="340"/>
      <c r="BX788" s="340"/>
      <c r="BY788" s="340"/>
      <c r="BZ788" s="340"/>
      <c r="CA788" s="340"/>
    </row>
    <row r="789" spans="1:79" ht="15.75" customHeight="1">
      <c r="A789" s="340"/>
      <c r="B789" s="340"/>
      <c r="C789" s="340"/>
      <c r="D789" s="340"/>
      <c r="E789" s="340"/>
      <c r="F789" s="340"/>
      <c r="G789" s="340"/>
      <c r="H789" s="340"/>
      <c r="I789" s="340"/>
      <c r="J789" s="340"/>
      <c r="K789" s="340"/>
      <c r="L789" s="340"/>
      <c r="M789" s="340"/>
      <c r="N789" s="340"/>
      <c r="O789" s="340"/>
      <c r="P789" s="340"/>
      <c r="Q789" s="340"/>
      <c r="R789" s="340"/>
      <c r="S789" s="340"/>
      <c r="T789" s="340"/>
      <c r="U789" s="340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0"/>
      <c r="AI789" s="340"/>
      <c r="AJ789" s="340"/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0"/>
      <c r="AX789" s="340"/>
      <c r="AY789" s="340"/>
      <c r="AZ789" s="340"/>
      <c r="BA789" s="340"/>
      <c r="BB789" s="340"/>
      <c r="BC789" s="340"/>
      <c r="BD789" s="340"/>
      <c r="BE789" s="340"/>
      <c r="BF789" s="340"/>
      <c r="BG789" s="340"/>
      <c r="BH789" s="340"/>
      <c r="BI789" s="340"/>
      <c r="BJ789" s="340"/>
      <c r="BK789" s="340"/>
      <c r="BL789" s="340"/>
      <c r="BM789" s="340"/>
      <c r="BN789" s="340"/>
      <c r="BO789" s="340"/>
      <c r="BP789" s="340"/>
      <c r="BQ789" s="340"/>
      <c r="BR789" s="340"/>
      <c r="BS789" s="340"/>
      <c r="BT789" s="340"/>
      <c r="BU789" s="340"/>
      <c r="BV789" s="340"/>
      <c r="BW789" s="340"/>
      <c r="BX789" s="340"/>
      <c r="BY789" s="340"/>
      <c r="BZ789" s="340"/>
      <c r="CA789" s="340"/>
    </row>
    <row r="790" spans="1:79" ht="15.75" customHeight="1">
      <c r="A790" s="340"/>
      <c r="B790" s="340"/>
      <c r="C790" s="340"/>
      <c r="D790" s="340"/>
      <c r="E790" s="340"/>
      <c r="F790" s="340"/>
      <c r="G790" s="340"/>
      <c r="H790" s="340"/>
      <c r="I790" s="340"/>
      <c r="J790" s="340"/>
      <c r="K790" s="340"/>
      <c r="L790" s="340"/>
      <c r="M790" s="340"/>
      <c r="N790" s="340"/>
      <c r="O790" s="340"/>
      <c r="P790" s="340"/>
      <c r="Q790" s="340"/>
      <c r="R790" s="340"/>
      <c r="S790" s="340"/>
      <c r="T790" s="340"/>
      <c r="U790" s="340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0"/>
      <c r="AI790" s="340"/>
      <c r="AJ790" s="340"/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0"/>
      <c r="AX790" s="340"/>
      <c r="AY790" s="340"/>
      <c r="AZ790" s="340"/>
      <c r="BA790" s="340"/>
      <c r="BB790" s="340"/>
      <c r="BC790" s="340"/>
      <c r="BD790" s="340"/>
      <c r="BE790" s="340"/>
      <c r="BF790" s="340"/>
      <c r="BG790" s="340"/>
      <c r="BH790" s="340"/>
      <c r="BI790" s="340"/>
      <c r="BJ790" s="340"/>
      <c r="BK790" s="340"/>
      <c r="BL790" s="340"/>
      <c r="BM790" s="340"/>
      <c r="BN790" s="340"/>
      <c r="BO790" s="340"/>
      <c r="BP790" s="340"/>
      <c r="BQ790" s="340"/>
      <c r="BR790" s="340"/>
      <c r="BS790" s="340"/>
      <c r="BT790" s="340"/>
      <c r="BU790" s="340"/>
      <c r="BV790" s="340"/>
      <c r="BW790" s="340"/>
      <c r="BX790" s="340"/>
      <c r="BY790" s="340"/>
      <c r="BZ790" s="340"/>
      <c r="CA790" s="340"/>
    </row>
    <row r="791" spans="1:79" ht="15.75" customHeight="1">
      <c r="A791" s="340"/>
      <c r="B791" s="340"/>
      <c r="C791" s="340"/>
      <c r="D791" s="340"/>
      <c r="E791" s="340"/>
      <c r="F791" s="340"/>
      <c r="G791" s="340"/>
      <c r="H791" s="340"/>
      <c r="I791" s="340"/>
      <c r="J791" s="340"/>
      <c r="K791" s="340"/>
      <c r="L791" s="340"/>
      <c r="M791" s="340"/>
      <c r="N791" s="340"/>
      <c r="O791" s="340"/>
      <c r="P791" s="340"/>
      <c r="Q791" s="340"/>
      <c r="R791" s="340"/>
      <c r="S791" s="340"/>
      <c r="T791" s="340"/>
      <c r="U791" s="340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0"/>
      <c r="AI791" s="340"/>
      <c r="AJ791" s="340"/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0"/>
      <c r="AX791" s="340"/>
      <c r="AY791" s="340"/>
      <c r="AZ791" s="340"/>
      <c r="BA791" s="340"/>
      <c r="BB791" s="340"/>
      <c r="BC791" s="340"/>
      <c r="BD791" s="340"/>
      <c r="BE791" s="340"/>
      <c r="BF791" s="340"/>
      <c r="BG791" s="340"/>
      <c r="BH791" s="340"/>
      <c r="BI791" s="340"/>
      <c r="BJ791" s="340"/>
      <c r="BK791" s="340"/>
      <c r="BL791" s="340"/>
      <c r="BM791" s="340"/>
      <c r="BN791" s="340"/>
      <c r="BO791" s="340"/>
      <c r="BP791" s="340"/>
      <c r="BQ791" s="340"/>
      <c r="BR791" s="340"/>
      <c r="BS791" s="340"/>
      <c r="BT791" s="340"/>
      <c r="BU791" s="340"/>
      <c r="BV791" s="340"/>
      <c r="BW791" s="340"/>
      <c r="BX791" s="340"/>
      <c r="BY791" s="340"/>
      <c r="BZ791" s="340"/>
      <c r="CA791" s="340"/>
    </row>
    <row r="792" spans="1:79" ht="15.75" customHeight="1">
      <c r="A792" s="340"/>
      <c r="B792" s="340"/>
      <c r="C792" s="340"/>
      <c r="D792" s="340"/>
      <c r="E792" s="340"/>
      <c r="F792" s="340"/>
      <c r="G792" s="340"/>
      <c r="H792" s="340"/>
      <c r="I792" s="340"/>
      <c r="J792" s="340"/>
      <c r="K792" s="340"/>
      <c r="L792" s="340"/>
      <c r="M792" s="340"/>
      <c r="N792" s="340"/>
      <c r="O792" s="340"/>
      <c r="P792" s="340"/>
      <c r="Q792" s="340"/>
      <c r="R792" s="340"/>
      <c r="S792" s="340"/>
      <c r="T792" s="340"/>
      <c r="U792" s="340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0"/>
      <c r="AI792" s="340"/>
      <c r="AJ792" s="340"/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0"/>
      <c r="AX792" s="340"/>
      <c r="AY792" s="340"/>
      <c r="AZ792" s="340"/>
      <c r="BA792" s="340"/>
      <c r="BB792" s="340"/>
      <c r="BC792" s="340"/>
      <c r="BD792" s="340"/>
      <c r="BE792" s="340"/>
      <c r="BF792" s="340"/>
      <c r="BG792" s="340"/>
      <c r="BH792" s="340"/>
      <c r="BI792" s="340"/>
      <c r="BJ792" s="340"/>
      <c r="BK792" s="340"/>
      <c r="BL792" s="340"/>
      <c r="BM792" s="340"/>
      <c r="BN792" s="340"/>
      <c r="BO792" s="340"/>
      <c r="BP792" s="340"/>
      <c r="BQ792" s="340"/>
      <c r="BR792" s="340"/>
      <c r="BS792" s="340"/>
      <c r="BT792" s="340"/>
      <c r="BU792" s="340"/>
      <c r="BV792" s="340"/>
      <c r="BW792" s="340"/>
      <c r="BX792" s="340"/>
      <c r="BY792" s="340"/>
      <c r="BZ792" s="340"/>
      <c r="CA792" s="340"/>
    </row>
    <row r="793" spans="1:79" ht="15.75" customHeight="1">
      <c r="A793" s="340"/>
      <c r="B793" s="340"/>
      <c r="C793" s="340"/>
      <c r="D793" s="340"/>
      <c r="E793" s="340"/>
      <c r="F793" s="340"/>
      <c r="G793" s="340"/>
      <c r="H793" s="340"/>
      <c r="I793" s="340"/>
      <c r="J793" s="340"/>
      <c r="K793" s="340"/>
      <c r="L793" s="340"/>
      <c r="M793" s="340"/>
      <c r="N793" s="340"/>
      <c r="O793" s="340"/>
      <c r="P793" s="340"/>
      <c r="Q793" s="340"/>
      <c r="R793" s="340"/>
      <c r="S793" s="340"/>
      <c r="T793" s="340"/>
      <c r="U793" s="340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0"/>
      <c r="AI793" s="340"/>
      <c r="AJ793" s="340"/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0"/>
      <c r="AX793" s="340"/>
      <c r="AY793" s="340"/>
      <c r="AZ793" s="340"/>
      <c r="BA793" s="340"/>
      <c r="BB793" s="340"/>
      <c r="BC793" s="340"/>
      <c r="BD793" s="340"/>
      <c r="BE793" s="340"/>
      <c r="BF793" s="340"/>
      <c r="BG793" s="340"/>
      <c r="BH793" s="340"/>
      <c r="BI793" s="340"/>
      <c r="BJ793" s="340"/>
      <c r="BK793" s="340"/>
      <c r="BL793" s="340"/>
      <c r="BM793" s="340"/>
      <c r="BN793" s="340"/>
      <c r="BO793" s="340"/>
      <c r="BP793" s="340"/>
      <c r="BQ793" s="340"/>
      <c r="BR793" s="340"/>
      <c r="BS793" s="340"/>
      <c r="BT793" s="340"/>
      <c r="BU793" s="340"/>
      <c r="BV793" s="340"/>
      <c r="BW793" s="340"/>
      <c r="BX793" s="340"/>
      <c r="BY793" s="340"/>
      <c r="BZ793" s="340"/>
      <c r="CA793" s="340"/>
    </row>
    <row r="794" spans="1:79" ht="15.75" customHeight="1">
      <c r="A794" s="340"/>
      <c r="B794" s="340"/>
      <c r="C794" s="340"/>
      <c r="D794" s="340"/>
      <c r="E794" s="340"/>
      <c r="F794" s="340"/>
      <c r="G794" s="340"/>
      <c r="H794" s="340"/>
      <c r="I794" s="340"/>
      <c r="J794" s="340"/>
      <c r="K794" s="340"/>
      <c r="L794" s="340"/>
      <c r="M794" s="340"/>
      <c r="N794" s="340"/>
      <c r="O794" s="340"/>
      <c r="P794" s="340"/>
      <c r="Q794" s="340"/>
      <c r="R794" s="340"/>
      <c r="S794" s="340"/>
      <c r="T794" s="340"/>
      <c r="U794" s="340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0"/>
      <c r="AI794" s="340"/>
      <c r="AJ794" s="340"/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0"/>
      <c r="AX794" s="340"/>
      <c r="AY794" s="340"/>
      <c r="AZ794" s="340"/>
      <c r="BA794" s="340"/>
      <c r="BB794" s="340"/>
      <c r="BC794" s="340"/>
      <c r="BD794" s="340"/>
      <c r="BE794" s="340"/>
      <c r="BF794" s="340"/>
      <c r="BG794" s="340"/>
      <c r="BH794" s="340"/>
      <c r="BI794" s="340"/>
      <c r="BJ794" s="340"/>
      <c r="BK794" s="340"/>
      <c r="BL794" s="340"/>
      <c r="BM794" s="340"/>
      <c r="BN794" s="340"/>
      <c r="BO794" s="340"/>
      <c r="BP794" s="340"/>
      <c r="BQ794" s="340"/>
      <c r="BR794" s="340"/>
      <c r="BS794" s="340"/>
      <c r="BT794" s="340"/>
      <c r="BU794" s="340"/>
      <c r="BV794" s="340"/>
      <c r="BW794" s="340"/>
      <c r="BX794" s="340"/>
      <c r="BY794" s="340"/>
      <c r="BZ794" s="340"/>
      <c r="CA794" s="340"/>
    </row>
    <row r="795" spans="1:79" ht="15.75" customHeight="1">
      <c r="A795" s="340"/>
      <c r="B795" s="340"/>
      <c r="C795" s="340"/>
      <c r="D795" s="340"/>
      <c r="E795" s="340"/>
      <c r="F795" s="340"/>
      <c r="G795" s="340"/>
      <c r="H795" s="340"/>
      <c r="I795" s="340"/>
      <c r="J795" s="340"/>
      <c r="K795" s="340"/>
      <c r="L795" s="340"/>
      <c r="M795" s="340"/>
      <c r="N795" s="340"/>
      <c r="O795" s="340"/>
      <c r="P795" s="340"/>
      <c r="Q795" s="340"/>
      <c r="R795" s="340"/>
      <c r="S795" s="340"/>
      <c r="T795" s="340"/>
      <c r="U795" s="340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0"/>
      <c r="AI795" s="340"/>
      <c r="AJ795" s="340"/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0"/>
      <c r="AX795" s="340"/>
      <c r="AY795" s="340"/>
      <c r="AZ795" s="340"/>
      <c r="BA795" s="340"/>
      <c r="BB795" s="340"/>
      <c r="BC795" s="340"/>
      <c r="BD795" s="340"/>
      <c r="BE795" s="340"/>
      <c r="BF795" s="340"/>
      <c r="BG795" s="340"/>
      <c r="BH795" s="340"/>
      <c r="BI795" s="340"/>
      <c r="BJ795" s="340"/>
      <c r="BK795" s="340"/>
      <c r="BL795" s="340"/>
      <c r="BM795" s="340"/>
      <c r="BN795" s="340"/>
      <c r="BO795" s="340"/>
      <c r="BP795" s="340"/>
      <c r="BQ795" s="340"/>
      <c r="BR795" s="340"/>
      <c r="BS795" s="340"/>
      <c r="BT795" s="340"/>
      <c r="BU795" s="340"/>
      <c r="BV795" s="340"/>
      <c r="BW795" s="340"/>
      <c r="BX795" s="340"/>
      <c r="BY795" s="340"/>
      <c r="BZ795" s="340"/>
      <c r="CA795" s="340"/>
    </row>
    <row r="796" spans="1:79" ht="15.75" customHeight="1">
      <c r="A796" s="340"/>
      <c r="B796" s="340"/>
      <c r="C796" s="340"/>
      <c r="D796" s="340"/>
      <c r="E796" s="340"/>
      <c r="F796" s="340"/>
      <c r="G796" s="340"/>
      <c r="H796" s="340"/>
      <c r="I796" s="340"/>
      <c r="J796" s="340"/>
      <c r="K796" s="340"/>
      <c r="L796" s="340"/>
      <c r="M796" s="340"/>
      <c r="N796" s="340"/>
      <c r="O796" s="340"/>
      <c r="P796" s="340"/>
      <c r="Q796" s="340"/>
      <c r="R796" s="340"/>
      <c r="S796" s="340"/>
      <c r="T796" s="340"/>
      <c r="U796" s="340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0"/>
      <c r="AI796" s="340"/>
      <c r="AJ796" s="340"/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0"/>
      <c r="AX796" s="340"/>
      <c r="AY796" s="340"/>
      <c r="AZ796" s="340"/>
      <c r="BA796" s="340"/>
      <c r="BB796" s="340"/>
      <c r="BC796" s="340"/>
      <c r="BD796" s="340"/>
      <c r="BE796" s="340"/>
      <c r="BF796" s="340"/>
      <c r="BG796" s="340"/>
      <c r="BH796" s="340"/>
      <c r="BI796" s="340"/>
      <c r="BJ796" s="340"/>
      <c r="BK796" s="340"/>
      <c r="BL796" s="340"/>
      <c r="BM796" s="340"/>
      <c r="BN796" s="340"/>
      <c r="BO796" s="340"/>
      <c r="BP796" s="340"/>
      <c r="BQ796" s="340"/>
      <c r="BR796" s="340"/>
      <c r="BS796" s="340"/>
      <c r="BT796" s="340"/>
      <c r="BU796" s="340"/>
      <c r="BV796" s="340"/>
      <c r="BW796" s="340"/>
      <c r="BX796" s="340"/>
      <c r="BY796" s="340"/>
      <c r="BZ796" s="340"/>
      <c r="CA796" s="340"/>
    </row>
    <row r="797" spans="1:79" ht="15.75" customHeight="1">
      <c r="A797" s="340"/>
      <c r="B797" s="340"/>
      <c r="C797" s="340"/>
      <c r="D797" s="340"/>
      <c r="E797" s="340"/>
      <c r="F797" s="340"/>
      <c r="G797" s="340"/>
      <c r="H797" s="340"/>
      <c r="I797" s="340"/>
      <c r="J797" s="340"/>
      <c r="K797" s="340"/>
      <c r="L797" s="340"/>
      <c r="M797" s="340"/>
      <c r="N797" s="340"/>
      <c r="O797" s="340"/>
      <c r="P797" s="340"/>
      <c r="Q797" s="340"/>
      <c r="R797" s="340"/>
      <c r="S797" s="340"/>
      <c r="T797" s="340"/>
      <c r="U797" s="340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0"/>
      <c r="AI797" s="340"/>
      <c r="AJ797" s="340"/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0"/>
      <c r="AX797" s="340"/>
      <c r="AY797" s="340"/>
      <c r="AZ797" s="340"/>
      <c r="BA797" s="340"/>
      <c r="BB797" s="340"/>
      <c r="BC797" s="340"/>
      <c r="BD797" s="340"/>
      <c r="BE797" s="340"/>
      <c r="BF797" s="340"/>
      <c r="BG797" s="340"/>
      <c r="BH797" s="340"/>
      <c r="BI797" s="340"/>
      <c r="BJ797" s="340"/>
      <c r="BK797" s="340"/>
      <c r="BL797" s="340"/>
      <c r="BM797" s="340"/>
      <c r="BN797" s="340"/>
      <c r="BO797" s="340"/>
      <c r="BP797" s="340"/>
      <c r="BQ797" s="340"/>
      <c r="BR797" s="340"/>
      <c r="BS797" s="340"/>
      <c r="BT797" s="340"/>
      <c r="BU797" s="340"/>
      <c r="BV797" s="340"/>
      <c r="BW797" s="340"/>
      <c r="BX797" s="340"/>
      <c r="BY797" s="340"/>
      <c r="BZ797" s="340"/>
      <c r="CA797" s="340"/>
    </row>
    <row r="798" spans="1:79" ht="15.75" customHeight="1">
      <c r="A798" s="340"/>
      <c r="B798" s="340"/>
      <c r="C798" s="340"/>
      <c r="D798" s="340"/>
      <c r="E798" s="340"/>
      <c r="F798" s="340"/>
      <c r="G798" s="340"/>
      <c r="H798" s="340"/>
      <c r="I798" s="340"/>
      <c r="J798" s="340"/>
      <c r="K798" s="340"/>
      <c r="L798" s="340"/>
      <c r="M798" s="340"/>
      <c r="N798" s="340"/>
      <c r="O798" s="340"/>
      <c r="P798" s="340"/>
      <c r="Q798" s="340"/>
      <c r="R798" s="340"/>
      <c r="S798" s="340"/>
      <c r="T798" s="340"/>
      <c r="U798" s="340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0"/>
      <c r="AI798" s="340"/>
      <c r="AJ798" s="340"/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0"/>
      <c r="AX798" s="340"/>
      <c r="AY798" s="340"/>
      <c r="AZ798" s="340"/>
      <c r="BA798" s="340"/>
      <c r="BB798" s="340"/>
      <c r="BC798" s="340"/>
      <c r="BD798" s="340"/>
      <c r="BE798" s="340"/>
      <c r="BF798" s="340"/>
      <c r="BG798" s="340"/>
      <c r="BH798" s="340"/>
      <c r="BI798" s="340"/>
      <c r="BJ798" s="340"/>
      <c r="BK798" s="340"/>
      <c r="BL798" s="340"/>
      <c r="BM798" s="340"/>
      <c r="BN798" s="340"/>
      <c r="BO798" s="340"/>
      <c r="BP798" s="340"/>
      <c r="BQ798" s="340"/>
      <c r="BR798" s="340"/>
      <c r="BS798" s="340"/>
      <c r="BT798" s="340"/>
      <c r="BU798" s="340"/>
      <c r="BV798" s="340"/>
      <c r="BW798" s="340"/>
      <c r="BX798" s="340"/>
      <c r="BY798" s="340"/>
      <c r="BZ798" s="340"/>
      <c r="CA798" s="340"/>
    </row>
    <row r="799" spans="1:79" ht="15.75" customHeight="1">
      <c r="A799" s="340"/>
      <c r="B799" s="340"/>
      <c r="C799" s="340"/>
      <c r="D799" s="340"/>
      <c r="E799" s="340"/>
      <c r="F799" s="340"/>
      <c r="G799" s="340"/>
      <c r="H799" s="340"/>
      <c r="I799" s="340"/>
      <c r="J799" s="340"/>
      <c r="K799" s="340"/>
      <c r="L799" s="340"/>
      <c r="M799" s="340"/>
      <c r="N799" s="340"/>
      <c r="O799" s="340"/>
      <c r="P799" s="340"/>
      <c r="Q799" s="340"/>
      <c r="R799" s="340"/>
      <c r="S799" s="340"/>
      <c r="T799" s="340"/>
      <c r="U799" s="340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0"/>
      <c r="AI799" s="340"/>
      <c r="AJ799" s="340"/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0"/>
      <c r="AX799" s="340"/>
      <c r="AY799" s="340"/>
      <c r="AZ799" s="340"/>
      <c r="BA799" s="340"/>
      <c r="BB799" s="340"/>
      <c r="BC799" s="340"/>
      <c r="BD799" s="340"/>
      <c r="BE799" s="340"/>
      <c r="BF799" s="340"/>
      <c r="BG799" s="340"/>
      <c r="BH799" s="340"/>
      <c r="BI799" s="340"/>
      <c r="BJ799" s="340"/>
      <c r="BK799" s="340"/>
      <c r="BL799" s="340"/>
      <c r="BM799" s="340"/>
      <c r="BN799" s="340"/>
      <c r="BO799" s="340"/>
      <c r="BP799" s="340"/>
      <c r="BQ799" s="340"/>
      <c r="BR799" s="340"/>
      <c r="BS799" s="340"/>
      <c r="BT799" s="340"/>
      <c r="BU799" s="340"/>
      <c r="BV799" s="340"/>
      <c r="BW799" s="340"/>
      <c r="BX799" s="340"/>
      <c r="BY799" s="340"/>
      <c r="BZ799" s="340"/>
      <c r="CA799" s="340"/>
    </row>
    <row r="800" spans="1:79" ht="15.75" customHeight="1">
      <c r="A800" s="340"/>
      <c r="B800" s="340"/>
      <c r="C800" s="340"/>
      <c r="D800" s="340"/>
      <c r="E800" s="340"/>
      <c r="F800" s="340"/>
      <c r="G800" s="340"/>
      <c r="H800" s="340"/>
      <c r="I800" s="340"/>
      <c r="J800" s="340"/>
      <c r="K800" s="340"/>
      <c r="L800" s="340"/>
      <c r="M800" s="340"/>
      <c r="N800" s="340"/>
      <c r="O800" s="340"/>
      <c r="P800" s="340"/>
      <c r="Q800" s="340"/>
      <c r="R800" s="340"/>
      <c r="S800" s="340"/>
      <c r="T800" s="340"/>
      <c r="U800" s="340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0"/>
      <c r="AI800" s="340"/>
      <c r="AJ800" s="340"/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0"/>
      <c r="AX800" s="340"/>
      <c r="AY800" s="340"/>
      <c r="AZ800" s="340"/>
      <c r="BA800" s="340"/>
      <c r="BB800" s="340"/>
      <c r="BC800" s="340"/>
      <c r="BD800" s="340"/>
      <c r="BE800" s="340"/>
      <c r="BF800" s="340"/>
      <c r="BG800" s="340"/>
      <c r="BH800" s="340"/>
      <c r="BI800" s="340"/>
      <c r="BJ800" s="340"/>
      <c r="BK800" s="340"/>
      <c r="BL800" s="340"/>
      <c r="BM800" s="340"/>
      <c r="BN800" s="340"/>
      <c r="BO800" s="340"/>
      <c r="BP800" s="340"/>
      <c r="BQ800" s="340"/>
      <c r="BR800" s="340"/>
      <c r="BS800" s="340"/>
      <c r="BT800" s="340"/>
      <c r="BU800" s="340"/>
      <c r="BV800" s="340"/>
      <c r="BW800" s="340"/>
      <c r="BX800" s="340"/>
      <c r="BY800" s="340"/>
      <c r="BZ800" s="340"/>
      <c r="CA800" s="340"/>
    </row>
    <row r="801" spans="1:79" ht="15.75" customHeight="1">
      <c r="A801" s="340"/>
      <c r="B801" s="340"/>
      <c r="C801" s="340"/>
      <c r="D801" s="340"/>
      <c r="E801" s="340"/>
      <c r="F801" s="340"/>
      <c r="G801" s="340"/>
      <c r="H801" s="340"/>
      <c r="I801" s="340"/>
      <c r="J801" s="340"/>
      <c r="K801" s="340"/>
      <c r="L801" s="340"/>
      <c r="M801" s="340"/>
      <c r="N801" s="340"/>
      <c r="O801" s="340"/>
      <c r="P801" s="340"/>
      <c r="Q801" s="340"/>
      <c r="R801" s="340"/>
      <c r="S801" s="340"/>
      <c r="T801" s="340"/>
      <c r="U801" s="340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0"/>
      <c r="AI801" s="340"/>
      <c r="AJ801" s="340"/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0"/>
      <c r="AX801" s="340"/>
      <c r="AY801" s="340"/>
      <c r="AZ801" s="340"/>
      <c r="BA801" s="340"/>
      <c r="BB801" s="340"/>
      <c r="BC801" s="340"/>
      <c r="BD801" s="340"/>
      <c r="BE801" s="340"/>
      <c r="BF801" s="340"/>
      <c r="BG801" s="340"/>
      <c r="BH801" s="340"/>
      <c r="BI801" s="340"/>
      <c r="BJ801" s="340"/>
      <c r="BK801" s="340"/>
      <c r="BL801" s="340"/>
      <c r="BM801" s="340"/>
      <c r="BN801" s="340"/>
      <c r="BO801" s="340"/>
      <c r="BP801" s="340"/>
      <c r="BQ801" s="340"/>
      <c r="BR801" s="340"/>
      <c r="BS801" s="340"/>
      <c r="BT801" s="340"/>
      <c r="BU801" s="340"/>
      <c r="BV801" s="340"/>
      <c r="BW801" s="340"/>
      <c r="BX801" s="340"/>
      <c r="BY801" s="340"/>
      <c r="BZ801" s="340"/>
      <c r="CA801" s="340"/>
    </row>
    <row r="802" spans="1:79" ht="15.75" customHeight="1">
      <c r="A802" s="340"/>
      <c r="B802" s="340"/>
      <c r="C802" s="340"/>
      <c r="D802" s="340"/>
      <c r="E802" s="340"/>
      <c r="F802" s="340"/>
      <c r="G802" s="340"/>
      <c r="H802" s="340"/>
      <c r="I802" s="340"/>
      <c r="J802" s="340"/>
      <c r="K802" s="340"/>
      <c r="L802" s="340"/>
      <c r="M802" s="340"/>
      <c r="N802" s="340"/>
      <c r="O802" s="340"/>
      <c r="P802" s="340"/>
      <c r="Q802" s="340"/>
      <c r="R802" s="340"/>
      <c r="S802" s="340"/>
      <c r="T802" s="340"/>
      <c r="U802" s="340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0"/>
      <c r="AI802" s="340"/>
      <c r="AJ802" s="340"/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0"/>
      <c r="AX802" s="340"/>
      <c r="AY802" s="340"/>
      <c r="AZ802" s="340"/>
      <c r="BA802" s="340"/>
      <c r="BB802" s="340"/>
      <c r="BC802" s="340"/>
      <c r="BD802" s="340"/>
      <c r="BE802" s="340"/>
      <c r="BF802" s="340"/>
      <c r="BG802" s="340"/>
      <c r="BH802" s="340"/>
      <c r="BI802" s="340"/>
      <c r="BJ802" s="340"/>
      <c r="BK802" s="340"/>
      <c r="BL802" s="340"/>
      <c r="BM802" s="340"/>
      <c r="BN802" s="340"/>
      <c r="BO802" s="340"/>
      <c r="BP802" s="340"/>
      <c r="BQ802" s="340"/>
      <c r="BR802" s="340"/>
      <c r="BS802" s="340"/>
      <c r="BT802" s="340"/>
      <c r="BU802" s="340"/>
      <c r="BV802" s="340"/>
      <c r="BW802" s="340"/>
      <c r="BX802" s="340"/>
      <c r="BY802" s="340"/>
      <c r="BZ802" s="340"/>
      <c r="CA802" s="340"/>
    </row>
    <row r="803" spans="1:79" ht="15.75" customHeight="1">
      <c r="A803" s="340"/>
      <c r="B803" s="340"/>
      <c r="C803" s="340"/>
      <c r="D803" s="340"/>
      <c r="E803" s="340"/>
      <c r="F803" s="340"/>
      <c r="G803" s="340"/>
      <c r="H803" s="340"/>
      <c r="I803" s="340"/>
      <c r="J803" s="340"/>
      <c r="K803" s="340"/>
      <c r="L803" s="340"/>
      <c r="M803" s="340"/>
      <c r="N803" s="340"/>
      <c r="O803" s="340"/>
      <c r="P803" s="340"/>
      <c r="Q803" s="340"/>
      <c r="R803" s="340"/>
      <c r="S803" s="340"/>
      <c r="T803" s="340"/>
      <c r="U803" s="340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0"/>
      <c r="AI803" s="340"/>
      <c r="AJ803" s="340"/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0"/>
      <c r="AX803" s="340"/>
      <c r="AY803" s="340"/>
      <c r="AZ803" s="340"/>
      <c r="BA803" s="340"/>
      <c r="BB803" s="340"/>
      <c r="BC803" s="340"/>
      <c r="BD803" s="340"/>
      <c r="BE803" s="340"/>
      <c r="BF803" s="340"/>
      <c r="BG803" s="340"/>
      <c r="BH803" s="340"/>
      <c r="BI803" s="340"/>
      <c r="BJ803" s="340"/>
      <c r="BK803" s="340"/>
      <c r="BL803" s="340"/>
      <c r="BM803" s="340"/>
      <c r="BN803" s="340"/>
      <c r="BO803" s="340"/>
      <c r="BP803" s="340"/>
      <c r="BQ803" s="340"/>
      <c r="BR803" s="340"/>
      <c r="BS803" s="340"/>
      <c r="BT803" s="340"/>
      <c r="BU803" s="340"/>
      <c r="BV803" s="340"/>
      <c r="BW803" s="340"/>
      <c r="BX803" s="340"/>
      <c r="BY803" s="340"/>
      <c r="BZ803" s="340"/>
      <c r="CA803" s="340"/>
    </row>
    <row r="804" spans="1:79" ht="15.75" customHeight="1">
      <c r="A804" s="340"/>
      <c r="B804" s="340"/>
      <c r="C804" s="340"/>
      <c r="D804" s="340"/>
      <c r="E804" s="340"/>
      <c r="F804" s="340"/>
      <c r="G804" s="340"/>
      <c r="H804" s="340"/>
      <c r="I804" s="340"/>
      <c r="J804" s="340"/>
      <c r="K804" s="340"/>
      <c r="L804" s="340"/>
      <c r="M804" s="340"/>
      <c r="N804" s="340"/>
      <c r="O804" s="340"/>
      <c r="P804" s="340"/>
      <c r="Q804" s="340"/>
      <c r="R804" s="340"/>
      <c r="S804" s="340"/>
      <c r="T804" s="340"/>
      <c r="U804" s="340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0"/>
      <c r="AI804" s="340"/>
      <c r="AJ804" s="340"/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0"/>
      <c r="AX804" s="340"/>
      <c r="AY804" s="340"/>
      <c r="AZ804" s="340"/>
      <c r="BA804" s="340"/>
      <c r="BB804" s="340"/>
      <c r="BC804" s="340"/>
      <c r="BD804" s="340"/>
      <c r="BE804" s="340"/>
      <c r="BF804" s="340"/>
      <c r="BG804" s="340"/>
      <c r="BH804" s="340"/>
      <c r="BI804" s="340"/>
      <c r="BJ804" s="340"/>
      <c r="BK804" s="340"/>
      <c r="BL804" s="340"/>
      <c r="BM804" s="340"/>
      <c r="BN804" s="340"/>
      <c r="BO804" s="340"/>
      <c r="BP804" s="340"/>
      <c r="BQ804" s="340"/>
      <c r="BR804" s="340"/>
      <c r="BS804" s="340"/>
      <c r="BT804" s="340"/>
      <c r="BU804" s="340"/>
      <c r="BV804" s="340"/>
      <c r="BW804" s="340"/>
      <c r="BX804" s="340"/>
      <c r="BY804" s="340"/>
      <c r="BZ804" s="340"/>
      <c r="CA804" s="340"/>
    </row>
    <row r="805" spans="1:79" ht="15.75" customHeight="1">
      <c r="A805" s="340"/>
      <c r="B805" s="340"/>
      <c r="C805" s="340"/>
      <c r="D805" s="340"/>
      <c r="E805" s="340"/>
      <c r="F805" s="340"/>
      <c r="G805" s="340"/>
      <c r="H805" s="340"/>
      <c r="I805" s="340"/>
      <c r="J805" s="340"/>
      <c r="K805" s="340"/>
      <c r="L805" s="340"/>
      <c r="M805" s="340"/>
      <c r="N805" s="340"/>
      <c r="O805" s="340"/>
      <c r="P805" s="340"/>
      <c r="Q805" s="340"/>
      <c r="R805" s="340"/>
      <c r="S805" s="340"/>
      <c r="T805" s="340"/>
      <c r="U805" s="340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0"/>
      <c r="AI805" s="340"/>
      <c r="AJ805" s="340"/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0"/>
      <c r="AX805" s="340"/>
      <c r="AY805" s="340"/>
      <c r="AZ805" s="340"/>
      <c r="BA805" s="340"/>
      <c r="BB805" s="340"/>
      <c r="BC805" s="340"/>
      <c r="BD805" s="340"/>
      <c r="BE805" s="340"/>
      <c r="BF805" s="340"/>
      <c r="BG805" s="340"/>
      <c r="BH805" s="340"/>
      <c r="BI805" s="340"/>
      <c r="BJ805" s="340"/>
      <c r="BK805" s="340"/>
      <c r="BL805" s="340"/>
      <c r="BM805" s="340"/>
      <c r="BN805" s="340"/>
      <c r="BO805" s="340"/>
      <c r="BP805" s="340"/>
      <c r="BQ805" s="340"/>
      <c r="BR805" s="340"/>
      <c r="BS805" s="340"/>
      <c r="BT805" s="340"/>
      <c r="BU805" s="340"/>
      <c r="BV805" s="340"/>
      <c r="BW805" s="340"/>
      <c r="BX805" s="340"/>
      <c r="BY805" s="340"/>
      <c r="BZ805" s="340"/>
      <c r="CA805" s="340"/>
    </row>
    <row r="806" spans="1:79" ht="15.75" customHeight="1">
      <c r="A806" s="340"/>
      <c r="B806" s="340"/>
      <c r="C806" s="340"/>
      <c r="D806" s="340"/>
      <c r="E806" s="340"/>
      <c r="F806" s="340"/>
      <c r="G806" s="340"/>
      <c r="H806" s="340"/>
      <c r="I806" s="340"/>
      <c r="J806" s="340"/>
      <c r="K806" s="340"/>
      <c r="L806" s="340"/>
      <c r="M806" s="340"/>
      <c r="N806" s="340"/>
      <c r="O806" s="340"/>
      <c r="P806" s="340"/>
      <c r="Q806" s="340"/>
      <c r="R806" s="340"/>
      <c r="S806" s="340"/>
      <c r="T806" s="340"/>
      <c r="U806" s="340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0"/>
      <c r="AI806" s="340"/>
      <c r="AJ806" s="340"/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0"/>
      <c r="AX806" s="340"/>
      <c r="AY806" s="340"/>
      <c r="AZ806" s="340"/>
      <c r="BA806" s="340"/>
      <c r="BB806" s="340"/>
      <c r="BC806" s="340"/>
      <c r="BD806" s="340"/>
      <c r="BE806" s="340"/>
      <c r="BF806" s="340"/>
      <c r="BG806" s="340"/>
      <c r="BH806" s="340"/>
      <c r="BI806" s="340"/>
      <c r="BJ806" s="340"/>
      <c r="BK806" s="340"/>
      <c r="BL806" s="340"/>
      <c r="BM806" s="340"/>
      <c r="BN806" s="340"/>
      <c r="BO806" s="340"/>
      <c r="BP806" s="340"/>
      <c r="BQ806" s="340"/>
      <c r="BR806" s="340"/>
      <c r="BS806" s="340"/>
      <c r="BT806" s="340"/>
      <c r="BU806" s="340"/>
      <c r="BV806" s="340"/>
      <c r="BW806" s="340"/>
      <c r="BX806" s="340"/>
      <c r="BY806" s="340"/>
      <c r="BZ806" s="340"/>
      <c r="CA806" s="340"/>
    </row>
    <row r="807" spans="1:79" ht="15.75" customHeight="1">
      <c r="A807" s="340"/>
      <c r="B807" s="340"/>
      <c r="C807" s="340"/>
      <c r="D807" s="340"/>
      <c r="E807" s="340"/>
      <c r="F807" s="340"/>
      <c r="G807" s="340"/>
      <c r="H807" s="340"/>
      <c r="I807" s="340"/>
      <c r="J807" s="340"/>
      <c r="K807" s="340"/>
      <c r="L807" s="340"/>
      <c r="M807" s="340"/>
      <c r="N807" s="340"/>
      <c r="O807" s="340"/>
      <c r="P807" s="340"/>
      <c r="Q807" s="340"/>
      <c r="R807" s="340"/>
      <c r="S807" s="340"/>
      <c r="T807" s="340"/>
      <c r="U807" s="340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0"/>
      <c r="AI807" s="340"/>
      <c r="AJ807" s="340"/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0"/>
      <c r="AX807" s="340"/>
      <c r="AY807" s="340"/>
      <c r="AZ807" s="340"/>
      <c r="BA807" s="340"/>
      <c r="BB807" s="340"/>
      <c r="BC807" s="340"/>
      <c r="BD807" s="340"/>
      <c r="BE807" s="340"/>
      <c r="BF807" s="340"/>
      <c r="BG807" s="340"/>
      <c r="BH807" s="340"/>
      <c r="BI807" s="340"/>
      <c r="BJ807" s="340"/>
      <c r="BK807" s="340"/>
      <c r="BL807" s="340"/>
      <c r="BM807" s="340"/>
      <c r="BN807" s="340"/>
      <c r="BO807" s="340"/>
      <c r="BP807" s="340"/>
      <c r="BQ807" s="340"/>
      <c r="BR807" s="340"/>
      <c r="BS807" s="340"/>
      <c r="BT807" s="340"/>
      <c r="BU807" s="340"/>
      <c r="BV807" s="340"/>
      <c r="BW807" s="340"/>
      <c r="BX807" s="340"/>
      <c r="BY807" s="340"/>
      <c r="BZ807" s="340"/>
      <c r="CA807" s="340"/>
    </row>
    <row r="808" spans="1:79" ht="15.75" customHeight="1">
      <c r="A808" s="340"/>
      <c r="B808" s="340"/>
      <c r="C808" s="340"/>
      <c r="D808" s="340"/>
      <c r="E808" s="340"/>
      <c r="F808" s="340"/>
      <c r="G808" s="340"/>
      <c r="H808" s="340"/>
      <c r="I808" s="340"/>
      <c r="J808" s="340"/>
      <c r="K808" s="340"/>
      <c r="L808" s="340"/>
      <c r="M808" s="340"/>
      <c r="N808" s="340"/>
      <c r="O808" s="340"/>
      <c r="P808" s="340"/>
      <c r="Q808" s="340"/>
      <c r="R808" s="340"/>
      <c r="S808" s="340"/>
      <c r="T808" s="340"/>
      <c r="U808" s="340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0"/>
      <c r="AI808" s="340"/>
      <c r="AJ808" s="340"/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0"/>
      <c r="AX808" s="340"/>
      <c r="AY808" s="340"/>
      <c r="AZ808" s="340"/>
      <c r="BA808" s="340"/>
      <c r="BB808" s="340"/>
      <c r="BC808" s="340"/>
      <c r="BD808" s="340"/>
      <c r="BE808" s="340"/>
      <c r="BF808" s="340"/>
      <c r="BG808" s="340"/>
      <c r="BH808" s="340"/>
      <c r="BI808" s="340"/>
      <c r="BJ808" s="340"/>
      <c r="BK808" s="340"/>
      <c r="BL808" s="340"/>
      <c r="BM808" s="340"/>
      <c r="BN808" s="340"/>
      <c r="BO808" s="340"/>
      <c r="BP808" s="340"/>
      <c r="BQ808" s="340"/>
      <c r="BR808" s="340"/>
      <c r="BS808" s="340"/>
      <c r="BT808" s="340"/>
      <c r="BU808" s="340"/>
      <c r="BV808" s="340"/>
      <c r="BW808" s="340"/>
      <c r="BX808" s="340"/>
      <c r="BY808" s="340"/>
      <c r="BZ808" s="340"/>
      <c r="CA808" s="340"/>
    </row>
    <row r="809" spans="1:79" ht="15.75" customHeight="1">
      <c r="A809" s="340"/>
      <c r="B809" s="340"/>
      <c r="C809" s="340"/>
      <c r="D809" s="340"/>
      <c r="E809" s="340"/>
      <c r="F809" s="340"/>
      <c r="G809" s="340"/>
      <c r="H809" s="340"/>
      <c r="I809" s="340"/>
      <c r="J809" s="340"/>
      <c r="K809" s="340"/>
      <c r="L809" s="340"/>
      <c r="M809" s="340"/>
      <c r="N809" s="340"/>
      <c r="O809" s="340"/>
      <c r="P809" s="340"/>
      <c r="Q809" s="340"/>
      <c r="R809" s="340"/>
      <c r="S809" s="340"/>
      <c r="T809" s="340"/>
      <c r="U809" s="340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0"/>
      <c r="AI809" s="340"/>
      <c r="AJ809" s="340"/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0"/>
      <c r="AX809" s="340"/>
      <c r="AY809" s="340"/>
      <c r="AZ809" s="340"/>
      <c r="BA809" s="340"/>
      <c r="BB809" s="340"/>
      <c r="BC809" s="340"/>
      <c r="BD809" s="340"/>
      <c r="BE809" s="340"/>
      <c r="BF809" s="340"/>
      <c r="BG809" s="340"/>
      <c r="BH809" s="340"/>
      <c r="BI809" s="340"/>
      <c r="BJ809" s="340"/>
      <c r="BK809" s="340"/>
      <c r="BL809" s="340"/>
      <c r="BM809" s="340"/>
      <c r="BN809" s="340"/>
      <c r="BO809" s="340"/>
      <c r="BP809" s="340"/>
      <c r="BQ809" s="340"/>
      <c r="BR809" s="340"/>
      <c r="BS809" s="340"/>
      <c r="BT809" s="340"/>
      <c r="BU809" s="340"/>
      <c r="BV809" s="340"/>
      <c r="BW809" s="340"/>
      <c r="BX809" s="340"/>
      <c r="BY809" s="340"/>
      <c r="BZ809" s="340"/>
      <c r="CA809" s="340"/>
    </row>
    <row r="810" spans="1:79" ht="15.75" customHeight="1">
      <c r="A810" s="340"/>
      <c r="B810" s="340"/>
      <c r="C810" s="340"/>
      <c r="D810" s="340"/>
      <c r="E810" s="340"/>
      <c r="F810" s="340"/>
      <c r="G810" s="340"/>
      <c r="H810" s="340"/>
      <c r="I810" s="340"/>
      <c r="J810" s="340"/>
      <c r="K810" s="340"/>
      <c r="L810" s="340"/>
      <c r="M810" s="340"/>
      <c r="N810" s="340"/>
      <c r="O810" s="340"/>
      <c r="P810" s="340"/>
      <c r="Q810" s="340"/>
      <c r="R810" s="340"/>
      <c r="S810" s="340"/>
      <c r="T810" s="340"/>
      <c r="U810" s="340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0"/>
      <c r="AI810" s="340"/>
      <c r="AJ810" s="340"/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0"/>
      <c r="AX810" s="340"/>
      <c r="AY810" s="340"/>
      <c r="AZ810" s="340"/>
      <c r="BA810" s="340"/>
      <c r="BB810" s="340"/>
      <c r="BC810" s="340"/>
      <c r="BD810" s="340"/>
      <c r="BE810" s="340"/>
      <c r="BF810" s="340"/>
      <c r="BG810" s="340"/>
      <c r="BH810" s="340"/>
      <c r="BI810" s="340"/>
      <c r="BJ810" s="340"/>
      <c r="BK810" s="340"/>
      <c r="BL810" s="340"/>
      <c r="BM810" s="340"/>
      <c r="BN810" s="340"/>
      <c r="BO810" s="340"/>
      <c r="BP810" s="340"/>
      <c r="BQ810" s="340"/>
      <c r="BR810" s="340"/>
      <c r="BS810" s="340"/>
      <c r="BT810" s="340"/>
      <c r="BU810" s="340"/>
      <c r="BV810" s="340"/>
      <c r="BW810" s="340"/>
      <c r="BX810" s="340"/>
      <c r="BY810" s="340"/>
      <c r="BZ810" s="340"/>
      <c r="CA810" s="340"/>
    </row>
    <row r="811" spans="1:79" ht="15.75" customHeight="1">
      <c r="A811" s="340"/>
      <c r="B811" s="340"/>
      <c r="C811" s="340"/>
      <c r="D811" s="340"/>
      <c r="E811" s="340"/>
      <c r="F811" s="340"/>
      <c r="G811" s="340"/>
      <c r="H811" s="340"/>
      <c r="I811" s="340"/>
      <c r="J811" s="340"/>
      <c r="K811" s="340"/>
      <c r="L811" s="340"/>
      <c r="M811" s="340"/>
      <c r="N811" s="340"/>
      <c r="O811" s="340"/>
      <c r="P811" s="340"/>
      <c r="Q811" s="340"/>
      <c r="R811" s="340"/>
      <c r="S811" s="340"/>
      <c r="T811" s="340"/>
      <c r="U811" s="340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0"/>
      <c r="AI811" s="340"/>
      <c r="AJ811" s="340"/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0"/>
      <c r="AX811" s="340"/>
      <c r="AY811" s="340"/>
      <c r="AZ811" s="340"/>
      <c r="BA811" s="340"/>
      <c r="BB811" s="340"/>
      <c r="BC811" s="340"/>
      <c r="BD811" s="340"/>
      <c r="BE811" s="340"/>
      <c r="BF811" s="340"/>
      <c r="BG811" s="340"/>
      <c r="BH811" s="340"/>
      <c r="BI811" s="340"/>
      <c r="BJ811" s="340"/>
      <c r="BK811" s="340"/>
      <c r="BL811" s="340"/>
      <c r="BM811" s="340"/>
      <c r="BN811" s="340"/>
      <c r="BO811" s="340"/>
      <c r="BP811" s="340"/>
      <c r="BQ811" s="340"/>
      <c r="BR811" s="340"/>
      <c r="BS811" s="340"/>
      <c r="BT811" s="340"/>
      <c r="BU811" s="340"/>
      <c r="BV811" s="340"/>
      <c r="BW811" s="340"/>
      <c r="BX811" s="340"/>
      <c r="BY811" s="340"/>
      <c r="BZ811" s="340"/>
      <c r="CA811" s="340"/>
    </row>
    <row r="812" spans="1:79" ht="15.75" customHeight="1">
      <c r="A812" s="340"/>
      <c r="B812" s="340"/>
      <c r="C812" s="340"/>
      <c r="D812" s="340"/>
      <c r="E812" s="340"/>
      <c r="F812" s="340"/>
      <c r="G812" s="340"/>
      <c r="H812" s="340"/>
      <c r="I812" s="340"/>
      <c r="J812" s="340"/>
      <c r="K812" s="340"/>
      <c r="L812" s="340"/>
      <c r="M812" s="340"/>
      <c r="N812" s="340"/>
      <c r="O812" s="340"/>
      <c r="P812" s="340"/>
      <c r="Q812" s="340"/>
      <c r="R812" s="340"/>
      <c r="S812" s="340"/>
      <c r="T812" s="340"/>
      <c r="U812" s="340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0"/>
      <c r="AI812" s="340"/>
      <c r="AJ812" s="340"/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0"/>
      <c r="AX812" s="340"/>
      <c r="AY812" s="340"/>
      <c r="AZ812" s="340"/>
      <c r="BA812" s="340"/>
      <c r="BB812" s="340"/>
      <c r="BC812" s="340"/>
      <c r="BD812" s="340"/>
      <c r="BE812" s="340"/>
      <c r="BF812" s="340"/>
      <c r="BG812" s="340"/>
      <c r="BH812" s="340"/>
      <c r="BI812" s="340"/>
      <c r="BJ812" s="340"/>
      <c r="BK812" s="340"/>
      <c r="BL812" s="340"/>
      <c r="BM812" s="340"/>
      <c r="BN812" s="340"/>
      <c r="BO812" s="340"/>
      <c r="BP812" s="340"/>
      <c r="BQ812" s="340"/>
      <c r="BR812" s="340"/>
      <c r="BS812" s="340"/>
      <c r="BT812" s="340"/>
      <c r="BU812" s="340"/>
      <c r="BV812" s="340"/>
      <c r="BW812" s="340"/>
      <c r="BX812" s="340"/>
      <c r="BY812" s="340"/>
      <c r="BZ812" s="340"/>
      <c r="CA812" s="340"/>
    </row>
    <row r="813" spans="1:79" ht="15.75" customHeight="1">
      <c r="A813" s="340"/>
      <c r="B813" s="340"/>
      <c r="C813" s="340"/>
      <c r="D813" s="340"/>
      <c r="E813" s="340"/>
      <c r="F813" s="340"/>
      <c r="G813" s="340"/>
      <c r="H813" s="340"/>
      <c r="I813" s="340"/>
      <c r="J813" s="340"/>
      <c r="K813" s="340"/>
      <c r="L813" s="340"/>
      <c r="M813" s="340"/>
      <c r="N813" s="340"/>
      <c r="O813" s="340"/>
      <c r="P813" s="340"/>
      <c r="Q813" s="340"/>
      <c r="R813" s="340"/>
      <c r="S813" s="340"/>
      <c r="T813" s="340"/>
      <c r="U813" s="340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0"/>
      <c r="AI813" s="340"/>
      <c r="AJ813" s="340"/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0"/>
      <c r="AX813" s="340"/>
      <c r="AY813" s="340"/>
      <c r="AZ813" s="340"/>
      <c r="BA813" s="340"/>
      <c r="BB813" s="340"/>
      <c r="BC813" s="340"/>
      <c r="BD813" s="340"/>
      <c r="BE813" s="340"/>
      <c r="BF813" s="340"/>
      <c r="BG813" s="340"/>
      <c r="BH813" s="340"/>
      <c r="BI813" s="340"/>
      <c r="BJ813" s="340"/>
      <c r="BK813" s="340"/>
      <c r="BL813" s="340"/>
      <c r="BM813" s="340"/>
      <c r="BN813" s="340"/>
      <c r="BO813" s="340"/>
      <c r="BP813" s="340"/>
      <c r="BQ813" s="340"/>
      <c r="BR813" s="340"/>
      <c r="BS813" s="340"/>
      <c r="BT813" s="340"/>
      <c r="BU813" s="340"/>
      <c r="BV813" s="340"/>
      <c r="BW813" s="340"/>
      <c r="BX813" s="340"/>
      <c r="BY813" s="340"/>
      <c r="BZ813" s="340"/>
      <c r="CA813" s="340"/>
    </row>
    <row r="814" spans="1:79" ht="15.75" customHeight="1">
      <c r="A814" s="340"/>
      <c r="B814" s="340"/>
      <c r="C814" s="340"/>
      <c r="D814" s="340"/>
      <c r="E814" s="340"/>
      <c r="F814" s="340"/>
      <c r="G814" s="340"/>
      <c r="H814" s="340"/>
      <c r="I814" s="340"/>
      <c r="J814" s="340"/>
      <c r="K814" s="340"/>
      <c r="L814" s="340"/>
      <c r="M814" s="340"/>
      <c r="N814" s="340"/>
      <c r="O814" s="340"/>
      <c r="P814" s="340"/>
      <c r="Q814" s="340"/>
      <c r="R814" s="340"/>
      <c r="S814" s="340"/>
      <c r="T814" s="340"/>
      <c r="U814" s="340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0"/>
      <c r="AI814" s="340"/>
      <c r="AJ814" s="340"/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0"/>
      <c r="AX814" s="340"/>
      <c r="AY814" s="340"/>
      <c r="AZ814" s="340"/>
      <c r="BA814" s="340"/>
      <c r="BB814" s="340"/>
      <c r="BC814" s="340"/>
      <c r="BD814" s="340"/>
      <c r="BE814" s="340"/>
      <c r="BF814" s="340"/>
      <c r="BG814" s="340"/>
      <c r="BH814" s="340"/>
      <c r="BI814" s="340"/>
      <c r="BJ814" s="340"/>
      <c r="BK814" s="340"/>
      <c r="BL814" s="340"/>
      <c r="BM814" s="340"/>
      <c r="BN814" s="340"/>
      <c r="BO814" s="340"/>
      <c r="BP814" s="340"/>
      <c r="BQ814" s="340"/>
      <c r="BR814" s="340"/>
      <c r="BS814" s="340"/>
      <c r="BT814" s="340"/>
      <c r="BU814" s="340"/>
      <c r="BV814" s="340"/>
      <c r="BW814" s="340"/>
      <c r="BX814" s="340"/>
      <c r="BY814" s="340"/>
      <c r="BZ814" s="340"/>
      <c r="CA814" s="340"/>
    </row>
    <row r="815" spans="1:79" ht="15.75" customHeight="1">
      <c r="A815" s="340"/>
      <c r="B815" s="340"/>
      <c r="C815" s="340"/>
      <c r="D815" s="340"/>
      <c r="E815" s="340"/>
      <c r="F815" s="340"/>
      <c r="G815" s="340"/>
      <c r="H815" s="340"/>
      <c r="I815" s="340"/>
      <c r="J815" s="340"/>
      <c r="K815" s="340"/>
      <c r="L815" s="340"/>
      <c r="M815" s="340"/>
      <c r="N815" s="340"/>
      <c r="O815" s="340"/>
      <c r="P815" s="340"/>
      <c r="Q815" s="340"/>
      <c r="R815" s="340"/>
      <c r="S815" s="340"/>
      <c r="T815" s="340"/>
      <c r="U815" s="340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0"/>
      <c r="AI815" s="340"/>
      <c r="AJ815" s="340"/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0"/>
      <c r="AX815" s="340"/>
      <c r="AY815" s="340"/>
      <c r="AZ815" s="340"/>
      <c r="BA815" s="340"/>
      <c r="BB815" s="340"/>
      <c r="BC815" s="340"/>
      <c r="BD815" s="340"/>
      <c r="BE815" s="340"/>
      <c r="BF815" s="340"/>
      <c r="BG815" s="340"/>
      <c r="BH815" s="340"/>
      <c r="BI815" s="340"/>
      <c r="BJ815" s="340"/>
      <c r="BK815" s="340"/>
      <c r="BL815" s="340"/>
      <c r="BM815" s="340"/>
      <c r="BN815" s="340"/>
      <c r="BO815" s="340"/>
      <c r="BP815" s="340"/>
      <c r="BQ815" s="340"/>
      <c r="BR815" s="340"/>
      <c r="BS815" s="340"/>
      <c r="BT815" s="340"/>
      <c r="BU815" s="340"/>
      <c r="BV815" s="340"/>
      <c r="BW815" s="340"/>
      <c r="BX815" s="340"/>
      <c r="BY815" s="340"/>
      <c r="BZ815" s="340"/>
      <c r="CA815" s="340"/>
    </row>
    <row r="816" spans="1:79" ht="15.75" customHeight="1">
      <c r="A816" s="340"/>
      <c r="B816" s="340"/>
      <c r="C816" s="340"/>
      <c r="D816" s="340"/>
      <c r="E816" s="340"/>
      <c r="F816" s="340"/>
      <c r="G816" s="340"/>
      <c r="H816" s="340"/>
      <c r="I816" s="340"/>
      <c r="J816" s="340"/>
      <c r="K816" s="340"/>
      <c r="L816" s="340"/>
      <c r="M816" s="340"/>
      <c r="N816" s="340"/>
      <c r="O816" s="340"/>
      <c r="P816" s="340"/>
      <c r="Q816" s="340"/>
      <c r="R816" s="340"/>
      <c r="S816" s="340"/>
      <c r="T816" s="340"/>
      <c r="U816" s="340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0"/>
      <c r="AI816" s="340"/>
      <c r="AJ816" s="340"/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0"/>
      <c r="AX816" s="340"/>
      <c r="AY816" s="340"/>
      <c r="AZ816" s="340"/>
      <c r="BA816" s="340"/>
      <c r="BB816" s="340"/>
      <c r="BC816" s="340"/>
      <c r="BD816" s="340"/>
      <c r="BE816" s="340"/>
      <c r="BF816" s="340"/>
      <c r="BG816" s="340"/>
      <c r="BH816" s="340"/>
      <c r="BI816" s="340"/>
      <c r="BJ816" s="340"/>
      <c r="BK816" s="340"/>
      <c r="BL816" s="340"/>
      <c r="BM816" s="340"/>
      <c r="BN816" s="340"/>
      <c r="BO816" s="340"/>
      <c r="BP816" s="340"/>
      <c r="BQ816" s="340"/>
      <c r="BR816" s="340"/>
      <c r="BS816" s="340"/>
      <c r="BT816" s="340"/>
      <c r="BU816" s="340"/>
      <c r="BV816" s="340"/>
      <c r="BW816" s="340"/>
      <c r="BX816" s="340"/>
      <c r="BY816" s="340"/>
      <c r="BZ816" s="340"/>
      <c r="CA816" s="340"/>
    </row>
    <row r="817" spans="1:79" ht="15.75" customHeight="1">
      <c r="A817" s="340"/>
      <c r="B817" s="340"/>
      <c r="C817" s="340"/>
      <c r="D817" s="340"/>
      <c r="E817" s="340"/>
      <c r="F817" s="340"/>
      <c r="G817" s="340"/>
      <c r="H817" s="340"/>
      <c r="I817" s="340"/>
      <c r="J817" s="340"/>
      <c r="K817" s="340"/>
      <c r="L817" s="340"/>
      <c r="M817" s="340"/>
      <c r="N817" s="340"/>
      <c r="O817" s="340"/>
      <c r="P817" s="340"/>
      <c r="Q817" s="340"/>
      <c r="R817" s="340"/>
      <c r="S817" s="340"/>
      <c r="T817" s="340"/>
      <c r="U817" s="340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0"/>
      <c r="AI817" s="340"/>
      <c r="AJ817" s="340"/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0"/>
      <c r="AX817" s="340"/>
      <c r="AY817" s="340"/>
      <c r="AZ817" s="340"/>
      <c r="BA817" s="340"/>
      <c r="BB817" s="340"/>
      <c r="BC817" s="340"/>
      <c r="BD817" s="340"/>
      <c r="BE817" s="340"/>
      <c r="BF817" s="340"/>
      <c r="BG817" s="340"/>
      <c r="BH817" s="340"/>
      <c r="BI817" s="340"/>
      <c r="BJ817" s="340"/>
      <c r="BK817" s="340"/>
      <c r="BL817" s="340"/>
      <c r="BM817" s="340"/>
      <c r="BN817" s="340"/>
      <c r="BO817" s="340"/>
      <c r="BP817" s="340"/>
      <c r="BQ817" s="340"/>
      <c r="BR817" s="340"/>
      <c r="BS817" s="340"/>
      <c r="BT817" s="340"/>
      <c r="BU817" s="340"/>
      <c r="BV817" s="340"/>
      <c r="BW817" s="340"/>
      <c r="BX817" s="340"/>
      <c r="BY817" s="340"/>
      <c r="BZ817" s="340"/>
      <c r="CA817" s="340"/>
    </row>
    <row r="818" spans="1:79" ht="15.75" customHeight="1">
      <c r="A818" s="340"/>
      <c r="B818" s="340"/>
      <c r="C818" s="340"/>
      <c r="D818" s="340"/>
      <c r="E818" s="340"/>
      <c r="F818" s="340"/>
      <c r="G818" s="340"/>
      <c r="H818" s="340"/>
      <c r="I818" s="340"/>
      <c r="J818" s="340"/>
      <c r="K818" s="340"/>
      <c r="L818" s="340"/>
      <c r="M818" s="340"/>
      <c r="N818" s="340"/>
      <c r="O818" s="340"/>
      <c r="P818" s="340"/>
      <c r="Q818" s="340"/>
      <c r="R818" s="340"/>
      <c r="S818" s="340"/>
      <c r="T818" s="340"/>
      <c r="U818" s="340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0"/>
      <c r="AI818" s="340"/>
      <c r="AJ818" s="340"/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0"/>
      <c r="AX818" s="340"/>
      <c r="AY818" s="340"/>
      <c r="AZ818" s="340"/>
      <c r="BA818" s="340"/>
      <c r="BB818" s="340"/>
      <c r="BC818" s="340"/>
      <c r="BD818" s="340"/>
      <c r="BE818" s="340"/>
      <c r="BF818" s="340"/>
      <c r="BG818" s="340"/>
      <c r="BH818" s="340"/>
      <c r="BI818" s="340"/>
      <c r="BJ818" s="340"/>
      <c r="BK818" s="340"/>
      <c r="BL818" s="340"/>
      <c r="BM818" s="340"/>
      <c r="BN818" s="340"/>
      <c r="BO818" s="340"/>
      <c r="BP818" s="340"/>
      <c r="BQ818" s="340"/>
      <c r="BR818" s="340"/>
      <c r="BS818" s="340"/>
      <c r="BT818" s="340"/>
      <c r="BU818" s="340"/>
      <c r="BV818" s="340"/>
      <c r="BW818" s="340"/>
      <c r="BX818" s="340"/>
      <c r="BY818" s="340"/>
      <c r="BZ818" s="340"/>
      <c r="CA818" s="340"/>
    </row>
    <row r="819" spans="1:79" ht="15.75" customHeight="1">
      <c r="A819" s="340"/>
      <c r="B819" s="340"/>
      <c r="C819" s="340"/>
      <c r="D819" s="340"/>
      <c r="E819" s="340"/>
      <c r="F819" s="340"/>
      <c r="G819" s="340"/>
      <c r="H819" s="340"/>
      <c r="I819" s="340"/>
      <c r="J819" s="340"/>
      <c r="K819" s="340"/>
      <c r="L819" s="340"/>
      <c r="M819" s="340"/>
      <c r="N819" s="340"/>
      <c r="O819" s="340"/>
      <c r="P819" s="340"/>
      <c r="Q819" s="340"/>
      <c r="R819" s="340"/>
      <c r="S819" s="340"/>
      <c r="T819" s="340"/>
      <c r="U819" s="340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0"/>
      <c r="AI819" s="340"/>
      <c r="AJ819" s="340"/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0"/>
      <c r="AX819" s="340"/>
      <c r="AY819" s="340"/>
      <c r="AZ819" s="340"/>
      <c r="BA819" s="340"/>
      <c r="BB819" s="340"/>
      <c r="BC819" s="340"/>
      <c r="BD819" s="340"/>
      <c r="BE819" s="340"/>
      <c r="BF819" s="340"/>
      <c r="BG819" s="340"/>
      <c r="BH819" s="340"/>
      <c r="BI819" s="340"/>
      <c r="BJ819" s="340"/>
      <c r="BK819" s="340"/>
      <c r="BL819" s="340"/>
      <c r="BM819" s="340"/>
      <c r="BN819" s="340"/>
      <c r="BO819" s="340"/>
      <c r="BP819" s="340"/>
      <c r="BQ819" s="340"/>
      <c r="BR819" s="340"/>
      <c r="BS819" s="340"/>
      <c r="BT819" s="340"/>
      <c r="BU819" s="340"/>
      <c r="BV819" s="340"/>
      <c r="BW819" s="340"/>
      <c r="BX819" s="340"/>
      <c r="BY819" s="340"/>
      <c r="BZ819" s="340"/>
      <c r="CA819" s="340"/>
    </row>
    <row r="820" spans="1:79" ht="15.75" customHeight="1">
      <c r="A820" s="340"/>
      <c r="B820" s="340"/>
      <c r="C820" s="340"/>
      <c r="D820" s="340"/>
      <c r="E820" s="340"/>
      <c r="F820" s="340"/>
      <c r="G820" s="340"/>
      <c r="H820" s="340"/>
      <c r="I820" s="340"/>
      <c r="J820" s="340"/>
      <c r="K820" s="340"/>
      <c r="L820" s="340"/>
      <c r="M820" s="340"/>
      <c r="N820" s="340"/>
      <c r="O820" s="340"/>
      <c r="P820" s="340"/>
      <c r="Q820" s="340"/>
      <c r="R820" s="340"/>
      <c r="S820" s="340"/>
      <c r="T820" s="340"/>
      <c r="U820" s="340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0"/>
      <c r="AI820" s="340"/>
      <c r="AJ820" s="340"/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0"/>
      <c r="AX820" s="340"/>
      <c r="AY820" s="340"/>
      <c r="AZ820" s="340"/>
      <c r="BA820" s="340"/>
      <c r="BB820" s="340"/>
      <c r="BC820" s="340"/>
      <c r="BD820" s="340"/>
      <c r="BE820" s="340"/>
      <c r="BF820" s="340"/>
      <c r="BG820" s="340"/>
      <c r="BH820" s="340"/>
      <c r="BI820" s="340"/>
      <c r="BJ820" s="340"/>
      <c r="BK820" s="340"/>
      <c r="BL820" s="340"/>
      <c r="BM820" s="340"/>
      <c r="BN820" s="340"/>
      <c r="BO820" s="340"/>
      <c r="BP820" s="340"/>
      <c r="BQ820" s="340"/>
      <c r="BR820" s="340"/>
      <c r="BS820" s="340"/>
      <c r="BT820" s="340"/>
      <c r="BU820" s="340"/>
      <c r="BV820" s="340"/>
      <c r="BW820" s="340"/>
      <c r="BX820" s="340"/>
      <c r="BY820" s="340"/>
      <c r="BZ820" s="340"/>
      <c r="CA820" s="340"/>
    </row>
    <row r="821" spans="1:79" ht="15.75" customHeight="1">
      <c r="A821" s="340"/>
      <c r="B821" s="340"/>
      <c r="C821" s="340"/>
      <c r="D821" s="340"/>
      <c r="E821" s="340"/>
      <c r="F821" s="340"/>
      <c r="G821" s="340"/>
      <c r="H821" s="340"/>
      <c r="I821" s="340"/>
      <c r="J821" s="340"/>
      <c r="K821" s="340"/>
      <c r="L821" s="340"/>
      <c r="M821" s="340"/>
      <c r="N821" s="340"/>
      <c r="O821" s="340"/>
      <c r="P821" s="340"/>
      <c r="Q821" s="340"/>
      <c r="R821" s="340"/>
      <c r="S821" s="340"/>
      <c r="T821" s="340"/>
      <c r="U821" s="340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0"/>
      <c r="AI821" s="340"/>
      <c r="AJ821" s="340"/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0"/>
      <c r="AX821" s="340"/>
      <c r="AY821" s="340"/>
      <c r="AZ821" s="340"/>
      <c r="BA821" s="340"/>
      <c r="BB821" s="340"/>
      <c r="BC821" s="340"/>
      <c r="BD821" s="340"/>
      <c r="BE821" s="340"/>
      <c r="BF821" s="340"/>
      <c r="BG821" s="340"/>
      <c r="BH821" s="340"/>
      <c r="BI821" s="340"/>
      <c r="BJ821" s="340"/>
      <c r="BK821" s="340"/>
      <c r="BL821" s="340"/>
      <c r="BM821" s="340"/>
      <c r="BN821" s="340"/>
      <c r="BO821" s="340"/>
      <c r="BP821" s="340"/>
      <c r="BQ821" s="340"/>
      <c r="BR821" s="340"/>
      <c r="BS821" s="340"/>
      <c r="BT821" s="340"/>
      <c r="BU821" s="340"/>
      <c r="BV821" s="340"/>
      <c r="BW821" s="340"/>
      <c r="BX821" s="340"/>
      <c r="BY821" s="340"/>
      <c r="BZ821" s="340"/>
      <c r="CA821" s="340"/>
    </row>
    <row r="822" spans="1:79" ht="15.75" customHeight="1">
      <c r="A822" s="340"/>
      <c r="B822" s="340"/>
      <c r="C822" s="340"/>
      <c r="D822" s="340"/>
      <c r="E822" s="340"/>
      <c r="F822" s="340"/>
      <c r="G822" s="340"/>
      <c r="H822" s="340"/>
      <c r="I822" s="340"/>
      <c r="J822" s="340"/>
      <c r="K822" s="340"/>
      <c r="L822" s="340"/>
      <c r="M822" s="340"/>
      <c r="N822" s="340"/>
      <c r="O822" s="340"/>
      <c r="P822" s="340"/>
      <c r="Q822" s="340"/>
      <c r="R822" s="340"/>
      <c r="S822" s="340"/>
      <c r="T822" s="340"/>
      <c r="U822" s="340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0"/>
      <c r="AI822" s="340"/>
      <c r="AJ822" s="340"/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0"/>
      <c r="AX822" s="340"/>
      <c r="AY822" s="340"/>
      <c r="AZ822" s="340"/>
      <c r="BA822" s="340"/>
      <c r="BB822" s="340"/>
      <c r="BC822" s="340"/>
      <c r="BD822" s="340"/>
      <c r="BE822" s="340"/>
      <c r="BF822" s="340"/>
      <c r="BG822" s="340"/>
      <c r="BH822" s="340"/>
      <c r="BI822" s="340"/>
      <c r="BJ822" s="340"/>
      <c r="BK822" s="340"/>
      <c r="BL822" s="340"/>
      <c r="BM822" s="340"/>
      <c r="BN822" s="340"/>
      <c r="BO822" s="340"/>
      <c r="BP822" s="340"/>
      <c r="BQ822" s="340"/>
      <c r="BR822" s="340"/>
      <c r="BS822" s="340"/>
      <c r="BT822" s="340"/>
      <c r="BU822" s="340"/>
      <c r="BV822" s="340"/>
      <c r="BW822" s="340"/>
      <c r="BX822" s="340"/>
      <c r="BY822" s="340"/>
      <c r="BZ822" s="340"/>
      <c r="CA822" s="340"/>
    </row>
    <row r="823" spans="1:79" ht="15.75" customHeight="1">
      <c r="A823" s="340"/>
      <c r="B823" s="340"/>
      <c r="C823" s="340"/>
      <c r="D823" s="340"/>
      <c r="E823" s="340"/>
      <c r="F823" s="340"/>
      <c r="G823" s="340"/>
      <c r="H823" s="340"/>
      <c r="I823" s="340"/>
      <c r="J823" s="340"/>
      <c r="K823" s="340"/>
      <c r="L823" s="340"/>
      <c r="M823" s="340"/>
      <c r="N823" s="340"/>
      <c r="O823" s="340"/>
      <c r="P823" s="340"/>
      <c r="Q823" s="340"/>
      <c r="R823" s="340"/>
      <c r="S823" s="340"/>
      <c r="T823" s="340"/>
      <c r="U823" s="340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0"/>
      <c r="AI823" s="340"/>
      <c r="AJ823" s="340"/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0"/>
      <c r="AX823" s="340"/>
      <c r="AY823" s="340"/>
      <c r="AZ823" s="340"/>
      <c r="BA823" s="340"/>
      <c r="BB823" s="340"/>
      <c r="BC823" s="340"/>
      <c r="BD823" s="340"/>
      <c r="BE823" s="340"/>
      <c r="BF823" s="340"/>
      <c r="BG823" s="340"/>
      <c r="BH823" s="340"/>
      <c r="BI823" s="340"/>
      <c r="BJ823" s="340"/>
      <c r="BK823" s="340"/>
      <c r="BL823" s="340"/>
      <c r="BM823" s="340"/>
      <c r="BN823" s="340"/>
      <c r="BO823" s="340"/>
      <c r="BP823" s="340"/>
      <c r="BQ823" s="340"/>
      <c r="BR823" s="340"/>
      <c r="BS823" s="340"/>
      <c r="BT823" s="340"/>
      <c r="BU823" s="340"/>
      <c r="BV823" s="340"/>
      <c r="BW823" s="340"/>
      <c r="BX823" s="340"/>
      <c r="BY823" s="340"/>
      <c r="BZ823" s="340"/>
      <c r="CA823" s="340"/>
    </row>
    <row r="824" spans="1:79" ht="15.75" customHeight="1">
      <c r="A824" s="340"/>
      <c r="B824" s="340"/>
      <c r="C824" s="340"/>
      <c r="D824" s="340"/>
      <c r="E824" s="340"/>
      <c r="F824" s="340"/>
      <c r="G824" s="340"/>
      <c r="H824" s="340"/>
      <c r="I824" s="340"/>
      <c r="J824" s="340"/>
      <c r="K824" s="340"/>
      <c r="L824" s="340"/>
      <c r="M824" s="340"/>
      <c r="N824" s="340"/>
      <c r="O824" s="340"/>
      <c r="P824" s="340"/>
      <c r="Q824" s="340"/>
      <c r="R824" s="340"/>
      <c r="S824" s="340"/>
      <c r="T824" s="340"/>
      <c r="U824" s="340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0"/>
      <c r="AI824" s="340"/>
      <c r="AJ824" s="340"/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0"/>
      <c r="AX824" s="340"/>
      <c r="AY824" s="340"/>
      <c r="AZ824" s="340"/>
      <c r="BA824" s="340"/>
      <c r="BB824" s="340"/>
      <c r="BC824" s="340"/>
      <c r="BD824" s="340"/>
      <c r="BE824" s="340"/>
      <c r="BF824" s="340"/>
      <c r="BG824" s="340"/>
      <c r="BH824" s="340"/>
      <c r="BI824" s="340"/>
      <c r="BJ824" s="340"/>
      <c r="BK824" s="340"/>
      <c r="BL824" s="340"/>
      <c r="BM824" s="340"/>
      <c r="BN824" s="340"/>
      <c r="BO824" s="340"/>
      <c r="BP824" s="340"/>
      <c r="BQ824" s="340"/>
      <c r="BR824" s="340"/>
      <c r="BS824" s="340"/>
      <c r="BT824" s="340"/>
      <c r="BU824" s="340"/>
      <c r="BV824" s="340"/>
      <c r="BW824" s="340"/>
      <c r="BX824" s="340"/>
      <c r="BY824" s="340"/>
      <c r="BZ824" s="340"/>
      <c r="CA824" s="340"/>
    </row>
    <row r="825" spans="1:79" ht="15.75" customHeight="1">
      <c r="A825" s="340"/>
      <c r="B825" s="340"/>
      <c r="C825" s="340"/>
      <c r="D825" s="340"/>
      <c r="E825" s="340"/>
      <c r="F825" s="340"/>
      <c r="G825" s="340"/>
      <c r="H825" s="340"/>
      <c r="I825" s="340"/>
      <c r="J825" s="340"/>
      <c r="K825" s="340"/>
      <c r="L825" s="340"/>
      <c r="M825" s="340"/>
      <c r="N825" s="340"/>
      <c r="O825" s="340"/>
      <c r="P825" s="340"/>
      <c r="Q825" s="340"/>
      <c r="R825" s="340"/>
      <c r="S825" s="340"/>
      <c r="T825" s="340"/>
      <c r="U825" s="340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0"/>
      <c r="AI825" s="340"/>
      <c r="AJ825" s="340"/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0"/>
      <c r="AX825" s="340"/>
      <c r="AY825" s="340"/>
      <c r="AZ825" s="340"/>
      <c r="BA825" s="340"/>
      <c r="BB825" s="340"/>
      <c r="BC825" s="340"/>
      <c r="BD825" s="340"/>
      <c r="BE825" s="340"/>
      <c r="BF825" s="340"/>
      <c r="BG825" s="340"/>
      <c r="BH825" s="340"/>
      <c r="BI825" s="340"/>
      <c r="BJ825" s="340"/>
      <c r="BK825" s="340"/>
      <c r="BL825" s="340"/>
      <c r="BM825" s="340"/>
      <c r="BN825" s="340"/>
      <c r="BO825" s="340"/>
      <c r="BP825" s="340"/>
      <c r="BQ825" s="340"/>
      <c r="BR825" s="340"/>
      <c r="BS825" s="340"/>
      <c r="BT825" s="340"/>
      <c r="BU825" s="340"/>
      <c r="BV825" s="340"/>
      <c r="BW825" s="340"/>
      <c r="BX825" s="340"/>
      <c r="BY825" s="340"/>
      <c r="BZ825" s="340"/>
      <c r="CA825" s="340"/>
    </row>
    <row r="826" spans="1:79" ht="15.75" customHeight="1">
      <c r="A826" s="340"/>
      <c r="B826" s="340"/>
      <c r="C826" s="340"/>
      <c r="D826" s="340"/>
      <c r="E826" s="340"/>
      <c r="F826" s="340"/>
      <c r="G826" s="340"/>
      <c r="H826" s="340"/>
      <c r="I826" s="340"/>
      <c r="J826" s="340"/>
      <c r="K826" s="340"/>
      <c r="L826" s="340"/>
      <c r="M826" s="340"/>
      <c r="N826" s="340"/>
      <c r="O826" s="340"/>
      <c r="P826" s="340"/>
      <c r="Q826" s="340"/>
      <c r="R826" s="340"/>
      <c r="S826" s="340"/>
      <c r="T826" s="340"/>
      <c r="U826" s="340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0"/>
      <c r="AI826" s="340"/>
      <c r="AJ826" s="340"/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0"/>
      <c r="AX826" s="340"/>
      <c r="AY826" s="340"/>
      <c r="AZ826" s="340"/>
      <c r="BA826" s="340"/>
      <c r="BB826" s="340"/>
      <c r="BC826" s="340"/>
      <c r="BD826" s="340"/>
      <c r="BE826" s="340"/>
      <c r="BF826" s="340"/>
      <c r="BG826" s="340"/>
      <c r="BH826" s="340"/>
      <c r="BI826" s="340"/>
      <c r="BJ826" s="340"/>
      <c r="BK826" s="340"/>
      <c r="BL826" s="340"/>
      <c r="BM826" s="340"/>
      <c r="BN826" s="340"/>
      <c r="BO826" s="340"/>
      <c r="BP826" s="340"/>
      <c r="BQ826" s="340"/>
      <c r="BR826" s="340"/>
      <c r="BS826" s="340"/>
      <c r="BT826" s="340"/>
      <c r="BU826" s="340"/>
      <c r="BV826" s="340"/>
      <c r="BW826" s="340"/>
      <c r="BX826" s="340"/>
      <c r="BY826" s="340"/>
      <c r="BZ826" s="340"/>
      <c r="CA826" s="340"/>
    </row>
    <row r="827" spans="1:79" ht="15.75" customHeight="1">
      <c r="A827" s="340"/>
      <c r="B827" s="340"/>
      <c r="C827" s="340"/>
      <c r="D827" s="340"/>
      <c r="E827" s="340"/>
      <c r="F827" s="340"/>
      <c r="G827" s="340"/>
      <c r="H827" s="340"/>
      <c r="I827" s="340"/>
      <c r="J827" s="340"/>
      <c r="K827" s="340"/>
      <c r="L827" s="340"/>
      <c r="M827" s="340"/>
      <c r="N827" s="340"/>
      <c r="O827" s="340"/>
      <c r="P827" s="340"/>
      <c r="Q827" s="340"/>
      <c r="R827" s="340"/>
      <c r="S827" s="340"/>
      <c r="T827" s="340"/>
      <c r="U827" s="340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0"/>
      <c r="AI827" s="340"/>
      <c r="AJ827" s="340"/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0"/>
      <c r="AX827" s="340"/>
      <c r="AY827" s="340"/>
      <c r="AZ827" s="340"/>
      <c r="BA827" s="340"/>
      <c r="BB827" s="340"/>
      <c r="BC827" s="340"/>
      <c r="BD827" s="340"/>
      <c r="BE827" s="340"/>
      <c r="BF827" s="340"/>
      <c r="BG827" s="340"/>
      <c r="BH827" s="340"/>
      <c r="BI827" s="340"/>
      <c r="BJ827" s="340"/>
      <c r="BK827" s="340"/>
      <c r="BL827" s="340"/>
      <c r="BM827" s="340"/>
      <c r="BN827" s="340"/>
      <c r="BO827" s="340"/>
      <c r="BP827" s="340"/>
      <c r="BQ827" s="340"/>
      <c r="BR827" s="340"/>
      <c r="BS827" s="340"/>
      <c r="BT827" s="340"/>
      <c r="BU827" s="340"/>
      <c r="BV827" s="340"/>
      <c r="BW827" s="340"/>
      <c r="BX827" s="340"/>
      <c r="BY827" s="340"/>
      <c r="BZ827" s="340"/>
      <c r="CA827" s="340"/>
    </row>
    <row r="828" spans="1:79" ht="15.75" customHeight="1">
      <c r="A828" s="340"/>
      <c r="B828" s="340"/>
      <c r="C828" s="340"/>
      <c r="D828" s="340"/>
      <c r="E828" s="340"/>
      <c r="F828" s="340"/>
      <c r="G828" s="340"/>
      <c r="H828" s="340"/>
      <c r="I828" s="340"/>
      <c r="J828" s="340"/>
      <c r="K828" s="340"/>
      <c r="L828" s="340"/>
      <c r="M828" s="340"/>
      <c r="N828" s="340"/>
      <c r="O828" s="340"/>
      <c r="P828" s="340"/>
      <c r="Q828" s="340"/>
      <c r="R828" s="340"/>
      <c r="S828" s="340"/>
      <c r="T828" s="340"/>
      <c r="U828" s="340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0"/>
      <c r="AI828" s="340"/>
      <c r="AJ828" s="340"/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0"/>
      <c r="AX828" s="340"/>
      <c r="AY828" s="340"/>
      <c r="AZ828" s="340"/>
      <c r="BA828" s="340"/>
      <c r="BB828" s="340"/>
      <c r="BC828" s="340"/>
      <c r="BD828" s="340"/>
      <c r="BE828" s="340"/>
      <c r="BF828" s="340"/>
      <c r="BG828" s="340"/>
      <c r="BH828" s="340"/>
      <c r="BI828" s="340"/>
      <c r="BJ828" s="340"/>
      <c r="BK828" s="340"/>
      <c r="BL828" s="340"/>
      <c r="BM828" s="340"/>
      <c r="BN828" s="340"/>
      <c r="BO828" s="340"/>
      <c r="BP828" s="340"/>
      <c r="BQ828" s="340"/>
      <c r="BR828" s="340"/>
      <c r="BS828" s="340"/>
      <c r="BT828" s="340"/>
      <c r="BU828" s="340"/>
      <c r="BV828" s="340"/>
      <c r="BW828" s="340"/>
      <c r="BX828" s="340"/>
      <c r="BY828" s="340"/>
      <c r="BZ828" s="340"/>
      <c r="CA828" s="340"/>
    </row>
    <row r="829" spans="1:79" ht="15.75" customHeight="1">
      <c r="A829" s="340"/>
      <c r="B829" s="340"/>
      <c r="C829" s="340"/>
      <c r="D829" s="340"/>
      <c r="E829" s="340"/>
      <c r="F829" s="340"/>
      <c r="G829" s="340"/>
      <c r="H829" s="340"/>
      <c r="I829" s="340"/>
      <c r="J829" s="340"/>
      <c r="K829" s="340"/>
      <c r="L829" s="340"/>
      <c r="M829" s="340"/>
      <c r="N829" s="340"/>
      <c r="O829" s="340"/>
      <c r="P829" s="340"/>
      <c r="Q829" s="340"/>
      <c r="R829" s="340"/>
      <c r="S829" s="340"/>
      <c r="T829" s="340"/>
      <c r="U829" s="340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0"/>
      <c r="AI829" s="340"/>
      <c r="AJ829" s="340"/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0"/>
      <c r="AX829" s="340"/>
      <c r="AY829" s="340"/>
      <c r="AZ829" s="340"/>
      <c r="BA829" s="340"/>
      <c r="BB829" s="340"/>
      <c r="BC829" s="340"/>
      <c r="BD829" s="340"/>
      <c r="BE829" s="340"/>
      <c r="BF829" s="340"/>
      <c r="BG829" s="340"/>
      <c r="BH829" s="340"/>
      <c r="BI829" s="340"/>
      <c r="BJ829" s="340"/>
      <c r="BK829" s="340"/>
      <c r="BL829" s="340"/>
      <c r="BM829" s="340"/>
      <c r="BN829" s="340"/>
      <c r="BO829" s="340"/>
      <c r="BP829" s="340"/>
      <c r="BQ829" s="340"/>
      <c r="BR829" s="340"/>
      <c r="BS829" s="340"/>
      <c r="BT829" s="340"/>
      <c r="BU829" s="340"/>
      <c r="BV829" s="340"/>
      <c r="BW829" s="340"/>
      <c r="BX829" s="340"/>
      <c r="BY829" s="340"/>
      <c r="BZ829" s="340"/>
      <c r="CA829" s="340"/>
    </row>
    <row r="830" spans="1:79" ht="15.75" customHeight="1">
      <c r="A830" s="340"/>
      <c r="B830" s="340"/>
      <c r="C830" s="340"/>
      <c r="D830" s="340"/>
      <c r="E830" s="340"/>
      <c r="F830" s="340"/>
      <c r="G830" s="340"/>
      <c r="H830" s="340"/>
      <c r="I830" s="340"/>
      <c r="J830" s="340"/>
      <c r="K830" s="340"/>
      <c r="L830" s="340"/>
      <c r="M830" s="340"/>
      <c r="N830" s="340"/>
      <c r="O830" s="340"/>
      <c r="P830" s="340"/>
      <c r="Q830" s="340"/>
      <c r="R830" s="340"/>
      <c r="S830" s="340"/>
      <c r="T830" s="340"/>
      <c r="U830" s="340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0"/>
      <c r="AI830" s="340"/>
      <c r="AJ830" s="340"/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0"/>
      <c r="AX830" s="340"/>
      <c r="AY830" s="340"/>
      <c r="AZ830" s="340"/>
      <c r="BA830" s="340"/>
      <c r="BB830" s="340"/>
      <c r="BC830" s="340"/>
      <c r="BD830" s="340"/>
      <c r="BE830" s="340"/>
      <c r="BF830" s="340"/>
      <c r="BG830" s="340"/>
      <c r="BH830" s="340"/>
      <c r="BI830" s="340"/>
      <c r="BJ830" s="340"/>
      <c r="BK830" s="340"/>
      <c r="BL830" s="340"/>
      <c r="BM830" s="340"/>
      <c r="BN830" s="340"/>
      <c r="BO830" s="340"/>
      <c r="BP830" s="340"/>
      <c r="BQ830" s="340"/>
      <c r="BR830" s="340"/>
      <c r="BS830" s="340"/>
      <c r="BT830" s="340"/>
      <c r="BU830" s="340"/>
      <c r="BV830" s="340"/>
      <c r="BW830" s="340"/>
      <c r="BX830" s="340"/>
      <c r="BY830" s="340"/>
      <c r="BZ830" s="340"/>
      <c r="CA830" s="340"/>
    </row>
    <row r="831" spans="1:79" ht="15.75" customHeight="1">
      <c r="A831" s="340"/>
      <c r="B831" s="340"/>
      <c r="C831" s="340"/>
      <c r="D831" s="340"/>
      <c r="E831" s="340"/>
      <c r="F831" s="340"/>
      <c r="G831" s="340"/>
      <c r="H831" s="340"/>
      <c r="I831" s="340"/>
      <c r="J831" s="340"/>
      <c r="K831" s="340"/>
      <c r="L831" s="340"/>
      <c r="M831" s="340"/>
      <c r="N831" s="340"/>
      <c r="O831" s="340"/>
      <c r="P831" s="340"/>
      <c r="Q831" s="340"/>
      <c r="R831" s="340"/>
      <c r="S831" s="340"/>
      <c r="T831" s="340"/>
      <c r="U831" s="340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0"/>
      <c r="AI831" s="340"/>
      <c r="AJ831" s="340"/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0"/>
      <c r="AX831" s="340"/>
      <c r="AY831" s="340"/>
      <c r="AZ831" s="340"/>
      <c r="BA831" s="340"/>
      <c r="BB831" s="340"/>
      <c r="BC831" s="340"/>
      <c r="BD831" s="340"/>
      <c r="BE831" s="340"/>
      <c r="BF831" s="340"/>
      <c r="BG831" s="340"/>
      <c r="BH831" s="340"/>
      <c r="BI831" s="340"/>
      <c r="BJ831" s="340"/>
      <c r="BK831" s="340"/>
      <c r="BL831" s="340"/>
      <c r="BM831" s="340"/>
      <c r="BN831" s="340"/>
      <c r="BO831" s="340"/>
      <c r="BP831" s="340"/>
      <c r="BQ831" s="340"/>
      <c r="BR831" s="340"/>
      <c r="BS831" s="340"/>
      <c r="BT831" s="340"/>
      <c r="BU831" s="340"/>
      <c r="BV831" s="340"/>
      <c r="BW831" s="340"/>
      <c r="BX831" s="340"/>
      <c r="BY831" s="340"/>
      <c r="BZ831" s="340"/>
      <c r="CA831" s="340"/>
    </row>
    <row r="832" spans="1:79" ht="15.75" customHeight="1">
      <c r="A832" s="340"/>
      <c r="B832" s="340"/>
      <c r="C832" s="340"/>
      <c r="D832" s="340"/>
      <c r="E832" s="340"/>
      <c r="F832" s="340"/>
      <c r="G832" s="340"/>
      <c r="H832" s="340"/>
      <c r="I832" s="340"/>
      <c r="J832" s="340"/>
      <c r="K832" s="340"/>
      <c r="L832" s="340"/>
      <c r="M832" s="340"/>
      <c r="N832" s="340"/>
      <c r="O832" s="340"/>
      <c r="P832" s="340"/>
      <c r="Q832" s="340"/>
      <c r="R832" s="340"/>
      <c r="S832" s="340"/>
      <c r="T832" s="340"/>
      <c r="U832" s="340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0"/>
      <c r="AI832" s="340"/>
      <c r="AJ832" s="340"/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0"/>
      <c r="AX832" s="340"/>
      <c r="AY832" s="340"/>
      <c r="AZ832" s="340"/>
      <c r="BA832" s="340"/>
      <c r="BB832" s="340"/>
      <c r="BC832" s="340"/>
      <c r="BD832" s="340"/>
      <c r="BE832" s="340"/>
      <c r="BF832" s="340"/>
      <c r="BG832" s="340"/>
      <c r="BH832" s="340"/>
      <c r="BI832" s="340"/>
      <c r="BJ832" s="340"/>
      <c r="BK832" s="340"/>
      <c r="BL832" s="340"/>
      <c r="BM832" s="340"/>
      <c r="BN832" s="340"/>
      <c r="BO832" s="340"/>
      <c r="BP832" s="340"/>
      <c r="BQ832" s="340"/>
      <c r="BR832" s="340"/>
      <c r="BS832" s="340"/>
      <c r="BT832" s="340"/>
      <c r="BU832" s="340"/>
      <c r="BV832" s="340"/>
      <c r="BW832" s="340"/>
      <c r="BX832" s="340"/>
      <c r="BY832" s="340"/>
      <c r="BZ832" s="340"/>
      <c r="CA832" s="340"/>
    </row>
    <row r="833" spans="1:79" ht="15.75" customHeight="1">
      <c r="A833" s="340"/>
      <c r="B833" s="340"/>
      <c r="C833" s="340"/>
      <c r="D833" s="340"/>
      <c r="E833" s="340"/>
      <c r="F833" s="340"/>
      <c r="G833" s="340"/>
      <c r="H833" s="340"/>
      <c r="I833" s="340"/>
      <c r="J833" s="340"/>
      <c r="K833" s="340"/>
      <c r="L833" s="340"/>
      <c r="M833" s="340"/>
      <c r="N833" s="340"/>
      <c r="O833" s="340"/>
      <c r="P833" s="340"/>
      <c r="Q833" s="340"/>
      <c r="R833" s="340"/>
      <c r="S833" s="340"/>
      <c r="T833" s="340"/>
      <c r="U833" s="340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0"/>
      <c r="AI833" s="340"/>
      <c r="AJ833" s="340"/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0"/>
      <c r="AX833" s="340"/>
      <c r="AY833" s="340"/>
      <c r="AZ833" s="340"/>
      <c r="BA833" s="340"/>
      <c r="BB833" s="340"/>
      <c r="BC833" s="340"/>
      <c r="BD833" s="340"/>
      <c r="BE833" s="340"/>
      <c r="BF833" s="340"/>
      <c r="BG833" s="340"/>
      <c r="BH833" s="340"/>
      <c r="BI833" s="340"/>
      <c r="BJ833" s="340"/>
      <c r="BK833" s="340"/>
      <c r="BL833" s="340"/>
      <c r="BM833" s="340"/>
      <c r="BN833" s="340"/>
      <c r="BO833" s="340"/>
      <c r="BP833" s="340"/>
      <c r="BQ833" s="340"/>
      <c r="BR833" s="340"/>
      <c r="BS833" s="340"/>
      <c r="BT833" s="340"/>
      <c r="BU833" s="340"/>
      <c r="BV833" s="340"/>
      <c r="BW833" s="340"/>
      <c r="BX833" s="340"/>
      <c r="BY833" s="340"/>
      <c r="BZ833" s="340"/>
      <c r="CA833" s="340"/>
    </row>
    <row r="834" spans="1:79" ht="15.75" customHeight="1">
      <c r="A834" s="340"/>
      <c r="B834" s="340"/>
      <c r="C834" s="340"/>
      <c r="D834" s="340"/>
      <c r="E834" s="340"/>
      <c r="F834" s="340"/>
      <c r="G834" s="340"/>
      <c r="H834" s="340"/>
      <c r="I834" s="340"/>
      <c r="J834" s="340"/>
      <c r="K834" s="340"/>
      <c r="L834" s="340"/>
      <c r="M834" s="340"/>
      <c r="N834" s="340"/>
      <c r="O834" s="340"/>
      <c r="P834" s="340"/>
      <c r="Q834" s="340"/>
      <c r="R834" s="340"/>
      <c r="S834" s="340"/>
      <c r="T834" s="340"/>
      <c r="U834" s="340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0"/>
      <c r="AI834" s="340"/>
      <c r="AJ834" s="340"/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0"/>
      <c r="AX834" s="340"/>
      <c r="AY834" s="340"/>
      <c r="AZ834" s="340"/>
      <c r="BA834" s="340"/>
      <c r="BB834" s="340"/>
      <c r="BC834" s="340"/>
      <c r="BD834" s="340"/>
      <c r="BE834" s="340"/>
      <c r="BF834" s="340"/>
      <c r="BG834" s="340"/>
      <c r="BH834" s="340"/>
      <c r="BI834" s="340"/>
      <c r="BJ834" s="340"/>
      <c r="BK834" s="340"/>
      <c r="BL834" s="340"/>
      <c r="BM834" s="340"/>
      <c r="BN834" s="340"/>
      <c r="BO834" s="340"/>
      <c r="BP834" s="340"/>
      <c r="BQ834" s="340"/>
      <c r="BR834" s="340"/>
      <c r="BS834" s="340"/>
      <c r="BT834" s="340"/>
      <c r="BU834" s="340"/>
      <c r="BV834" s="340"/>
      <c r="BW834" s="340"/>
      <c r="BX834" s="340"/>
      <c r="BY834" s="340"/>
      <c r="BZ834" s="340"/>
      <c r="CA834" s="340"/>
    </row>
    <row r="835" spans="1:79" ht="15.75" customHeight="1">
      <c r="A835" s="340"/>
      <c r="B835" s="340"/>
      <c r="C835" s="340"/>
      <c r="D835" s="340"/>
      <c r="E835" s="340"/>
      <c r="F835" s="340"/>
      <c r="G835" s="340"/>
      <c r="H835" s="340"/>
      <c r="I835" s="340"/>
      <c r="J835" s="340"/>
      <c r="K835" s="340"/>
      <c r="L835" s="340"/>
      <c r="M835" s="340"/>
      <c r="N835" s="340"/>
      <c r="O835" s="340"/>
      <c r="P835" s="340"/>
      <c r="Q835" s="340"/>
      <c r="R835" s="340"/>
      <c r="S835" s="340"/>
      <c r="T835" s="340"/>
      <c r="U835" s="340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0"/>
      <c r="AI835" s="340"/>
      <c r="AJ835" s="340"/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0"/>
      <c r="AX835" s="340"/>
      <c r="AY835" s="340"/>
      <c r="AZ835" s="340"/>
      <c r="BA835" s="340"/>
      <c r="BB835" s="340"/>
      <c r="BC835" s="340"/>
      <c r="BD835" s="340"/>
      <c r="BE835" s="340"/>
      <c r="BF835" s="340"/>
      <c r="BG835" s="340"/>
      <c r="BH835" s="340"/>
      <c r="BI835" s="340"/>
      <c r="BJ835" s="340"/>
      <c r="BK835" s="340"/>
      <c r="BL835" s="340"/>
      <c r="BM835" s="340"/>
      <c r="BN835" s="340"/>
      <c r="BO835" s="340"/>
      <c r="BP835" s="340"/>
      <c r="BQ835" s="340"/>
      <c r="BR835" s="340"/>
      <c r="BS835" s="340"/>
      <c r="BT835" s="340"/>
      <c r="BU835" s="340"/>
      <c r="BV835" s="340"/>
      <c r="BW835" s="340"/>
      <c r="BX835" s="340"/>
      <c r="BY835" s="340"/>
      <c r="BZ835" s="340"/>
      <c r="CA835" s="340"/>
    </row>
    <row r="836" spans="1:79" ht="15.75" customHeight="1">
      <c r="A836" s="340"/>
      <c r="B836" s="340"/>
      <c r="C836" s="340"/>
      <c r="D836" s="340"/>
      <c r="E836" s="340"/>
      <c r="F836" s="340"/>
      <c r="G836" s="340"/>
      <c r="H836" s="340"/>
      <c r="I836" s="340"/>
      <c r="J836" s="340"/>
      <c r="K836" s="340"/>
      <c r="L836" s="340"/>
      <c r="M836" s="340"/>
      <c r="N836" s="340"/>
      <c r="O836" s="340"/>
      <c r="P836" s="340"/>
      <c r="Q836" s="340"/>
      <c r="R836" s="340"/>
      <c r="S836" s="340"/>
      <c r="T836" s="340"/>
      <c r="U836" s="340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0"/>
      <c r="AI836" s="340"/>
      <c r="AJ836" s="340"/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0"/>
      <c r="AX836" s="340"/>
      <c r="AY836" s="340"/>
      <c r="AZ836" s="340"/>
      <c r="BA836" s="340"/>
      <c r="BB836" s="340"/>
      <c r="BC836" s="340"/>
      <c r="BD836" s="340"/>
      <c r="BE836" s="340"/>
      <c r="BF836" s="340"/>
      <c r="BG836" s="340"/>
      <c r="BH836" s="340"/>
      <c r="BI836" s="340"/>
      <c r="BJ836" s="340"/>
      <c r="BK836" s="340"/>
      <c r="BL836" s="340"/>
      <c r="BM836" s="340"/>
      <c r="BN836" s="340"/>
      <c r="BO836" s="340"/>
      <c r="BP836" s="340"/>
      <c r="BQ836" s="340"/>
      <c r="BR836" s="340"/>
      <c r="BS836" s="340"/>
      <c r="BT836" s="340"/>
      <c r="BU836" s="340"/>
      <c r="BV836" s="340"/>
      <c r="BW836" s="340"/>
      <c r="BX836" s="340"/>
      <c r="BY836" s="340"/>
      <c r="BZ836" s="340"/>
      <c r="CA836" s="340"/>
    </row>
    <row r="837" spans="1:79" ht="15.75" customHeight="1">
      <c r="A837" s="340"/>
      <c r="B837" s="340"/>
      <c r="C837" s="340"/>
      <c r="D837" s="340"/>
      <c r="E837" s="340"/>
      <c r="F837" s="340"/>
      <c r="G837" s="340"/>
      <c r="H837" s="340"/>
      <c r="I837" s="340"/>
      <c r="J837" s="340"/>
      <c r="K837" s="340"/>
      <c r="L837" s="340"/>
      <c r="M837" s="340"/>
      <c r="N837" s="340"/>
      <c r="O837" s="340"/>
      <c r="P837" s="340"/>
      <c r="Q837" s="340"/>
      <c r="R837" s="340"/>
      <c r="S837" s="340"/>
      <c r="T837" s="340"/>
      <c r="U837" s="340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0"/>
      <c r="AI837" s="340"/>
      <c r="AJ837" s="340"/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0"/>
      <c r="AX837" s="340"/>
      <c r="AY837" s="340"/>
      <c r="AZ837" s="340"/>
      <c r="BA837" s="340"/>
      <c r="BB837" s="340"/>
      <c r="BC837" s="340"/>
      <c r="BD837" s="340"/>
      <c r="BE837" s="340"/>
      <c r="BF837" s="340"/>
      <c r="BG837" s="340"/>
      <c r="BH837" s="340"/>
      <c r="BI837" s="340"/>
      <c r="BJ837" s="340"/>
      <c r="BK837" s="340"/>
      <c r="BL837" s="340"/>
      <c r="BM837" s="340"/>
      <c r="BN837" s="340"/>
      <c r="BO837" s="340"/>
      <c r="BP837" s="340"/>
      <c r="BQ837" s="340"/>
      <c r="BR837" s="340"/>
      <c r="BS837" s="340"/>
      <c r="BT837" s="340"/>
      <c r="BU837" s="340"/>
      <c r="BV837" s="340"/>
      <c r="BW837" s="340"/>
      <c r="BX837" s="340"/>
      <c r="BY837" s="340"/>
      <c r="BZ837" s="340"/>
      <c r="CA837" s="340"/>
    </row>
    <row r="838" spans="1:79" ht="15.75" customHeight="1">
      <c r="A838" s="340"/>
      <c r="B838" s="340"/>
      <c r="C838" s="340"/>
      <c r="D838" s="340"/>
      <c r="E838" s="340"/>
      <c r="F838" s="340"/>
      <c r="G838" s="340"/>
      <c r="H838" s="340"/>
      <c r="I838" s="340"/>
      <c r="J838" s="340"/>
      <c r="K838" s="340"/>
      <c r="L838" s="340"/>
      <c r="M838" s="340"/>
      <c r="N838" s="340"/>
      <c r="O838" s="340"/>
      <c r="P838" s="340"/>
      <c r="Q838" s="340"/>
      <c r="R838" s="340"/>
      <c r="S838" s="340"/>
      <c r="T838" s="340"/>
      <c r="U838" s="340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0"/>
      <c r="AI838" s="340"/>
      <c r="AJ838" s="340"/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0"/>
      <c r="AX838" s="340"/>
      <c r="AY838" s="340"/>
      <c r="AZ838" s="340"/>
      <c r="BA838" s="340"/>
      <c r="BB838" s="340"/>
      <c r="BC838" s="340"/>
      <c r="BD838" s="340"/>
      <c r="BE838" s="340"/>
      <c r="BF838" s="340"/>
      <c r="BG838" s="340"/>
      <c r="BH838" s="340"/>
      <c r="BI838" s="340"/>
      <c r="BJ838" s="340"/>
      <c r="BK838" s="340"/>
      <c r="BL838" s="340"/>
      <c r="BM838" s="340"/>
      <c r="BN838" s="340"/>
      <c r="BO838" s="340"/>
      <c r="BP838" s="340"/>
      <c r="BQ838" s="340"/>
      <c r="BR838" s="340"/>
      <c r="BS838" s="340"/>
      <c r="BT838" s="340"/>
      <c r="BU838" s="340"/>
      <c r="BV838" s="340"/>
      <c r="BW838" s="340"/>
      <c r="BX838" s="340"/>
      <c r="BY838" s="340"/>
      <c r="BZ838" s="340"/>
      <c r="CA838" s="340"/>
    </row>
    <row r="839" spans="1:79" ht="15.75" customHeight="1">
      <c r="A839" s="340"/>
      <c r="B839" s="340"/>
      <c r="C839" s="340"/>
      <c r="D839" s="340"/>
      <c r="E839" s="340"/>
      <c r="F839" s="340"/>
      <c r="G839" s="340"/>
      <c r="H839" s="340"/>
      <c r="I839" s="340"/>
      <c r="J839" s="340"/>
      <c r="K839" s="340"/>
      <c r="L839" s="340"/>
      <c r="M839" s="340"/>
      <c r="N839" s="340"/>
      <c r="O839" s="340"/>
      <c r="P839" s="340"/>
      <c r="Q839" s="340"/>
      <c r="R839" s="340"/>
      <c r="S839" s="340"/>
      <c r="T839" s="340"/>
      <c r="U839" s="340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0"/>
      <c r="AI839" s="340"/>
      <c r="AJ839" s="340"/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0"/>
      <c r="AX839" s="340"/>
      <c r="AY839" s="340"/>
      <c r="AZ839" s="340"/>
      <c r="BA839" s="340"/>
      <c r="BB839" s="340"/>
      <c r="BC839" s="340"/>
      <c r="BD839" s="340"/>
      <c r="BE839" s="340"/>
      <c r="BF839" s="340"/>
      <c r="BG839" s="340"/>
      <c r="BH839" s="340"/>
      <c r="BI839" s="340"/>
      <c r="BJ839" s="340"/>
      <c r="BK839" s="340"/>
      <c r="BL839" s="340"/>
      <c r="BM839" s="340"/>
      <c r="BN839" s="340"/>
      <c r="BO839" s="340"/>
      <c r="BP839" s="340"/>
      <c r="BQ839" s="340"/>
      <c r="BR839" s="340"/>
      <c r="BS839" s="340"/>
      <c r="BT839" s="340"/>
      <c r="BU839" s="340"/>
      <c r="BV839" s="340"/>
      <c r="BW839" s="340"/>
      <c r="BX839" s="340"/>
      <c r="BY839" s="340"/>
      <c r="BZ839" s="340"/>
      <c r="CA839" s="340"/>
    </row>
    <row r="840" spans="1:79" ht="15.75" customHeight="1">
      <c r="A840" s="340"/>
      <c r="B840" s="340"/>
      <c r="C840" s="340"/>
      <c r="D840" s="340"/>
      <c r="E840" s="340"/>
      <c r="F840" s="340"/>
      <c r="G840" s="340"/>
      <c r="H840" s="340"/>
      <c r="I840" s="340"/>
      <c r="J840" s="340"/>
      <c r="K840" s="340"/>
      <c r="L840" s="340"/>
      <c r="M840" s="340"/>
      <c r="N840" s="340"/>
      <c r="O840" s="340"/>
      <c r="P840" s="340"/>
      <c r="Q840" s="340"/>
      <c r="R840" s="340"/>
      <c r="S840" s="340"/>
      <c r="T840" s="340"/>
      <c r="U840" s="340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0"/>
      <c r="AI840" s="340"/>
      <c r="AJ840" s="340"/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0"/>
      <c r="AX840" s="340"/>
      <c r="AY840" s="340"/>
      <c r="AZ840" s="340"/>
      <c r="BA840" s="340"/>
      <c r="BB840" s="340"/>
      <c r="BC840" s="340"/>
      <c r="BD840" s="340"/>
      <c r="BE840" s="340"/>
      <c r="BF840" s="340"/>
      <c r="BG840" s="340"/>
      <c r="BH840" s="340"/>
      <c r="BI840" s="340"/>
      <c r="BJ840" s="340"/>
      <c r="BK840" s="340"/>
      <c r="BL840" s="340"/>
      <c r="BM840" s="340"/>
      <c r="BN840" s="340"/>
      <c r="BO840" s="340"/>
      <c r="BP840" s="340"/>
      <c r="BQ840" s="340"/>
      <c r="BR840" s="340"/>
      <c r="BS840" s="340"/>
      <c r="BT840" s="340"/>
      <c r="BU840" s="340"/>
      <c r="BV840" s="340"/>
      <c r="BW840" s="340"/>
      <c r="BX840" s="340"/>
      <c r="BY840" s="340"/>
      <c r="BZ840" s="340"/>
      <c r="CA840" s="340"/>
    </row>
    <row r="841" spans="1:79" ht="15.75" customHeight="1">
      <c r="A841" s="340"/>
      <c r="B841" s="340"/>
      <c r="C841" s="340"/>
      <c r="D841" s="340"/>
      <c r="E841" s="340"/>
      <c r="F841" s="340"/>
      <c r="G841" s="340"/>
      <c r="H841" s="340"/>
      <c r="I841" s="340"/>
      <c r="J841" s="340"/>
      <c r="K841" s="340"/>
      <c r="L841" s="340"/>
      <c r="M841" s="340"/>
      <c r="N841" s="340"/>
      <c r="O841" s="340"/>
      <c r="P841" s="340"/>
      <c r="Q841" s="340"/>
      <c r="R841" s="340"/>
      <c r="S841" s="340"/>
      <c r="T841" s="340"/>
      <c r="U841" s="340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0"/>
      <c r="AI841" s="340"/>
      <c r="AJ841" s="340"/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0"/>
      <c r="AX841" s="340"/>
      <c r="AY841" s="340"/>
      <c r="AZ841" s="340"/>
      <c r="BA841" s="340"/>
      <c r="BB841" s="340"/>
      <c r="BC841" s="340"/>
      <c r="BD841" s="340"/>
      <c r="BE841" s="340"/>
      <c r="BF841" s="340"/>
      <c r="BG841" s="340"/>
      <c r="BH841" s="340"/>
      <c r="BI841" s="340"/>
      <c r="BJ841" s="340"/>
      <c r="BK841" s="340"/>
      <c r="BL841" s="340"/>
      <c r="BM841" s="340"/>
      <c r="BN841" s="340"/>
      <c r="BO841" s="340"/>
      <c r="BP841" s="340"/>
      <c r="BQ841" s="340"/>
      <c r="BR841" s="340"/>
      <c r="BS841" s="340"/>
      <c r="BT841" s="340"/>
      <c r="BU841" s="340"/>
      <c r="BV841" s="340"/>
      <c r="BW841" s="340"/>
      <c r="BX841" s="340"/>
      <c r="BY841" s="340"/>
      <c r="BZ841" s="340"/>
      <c r="CA841" s="340"/>
    </row>
    <row r="842" spans="1:79" ht="15.75" customHeight="1">
      <c r="A842" s="340"/>
      <c r="B842" s="340"/>
      <c r="C842" s="340"/>
      <c r="D842" s="340"/>
      <c r="E842" s="340"/>
      <c r="F842" s="340"/>
      <c r="G842" s="340"/>
      <c r="H842" s="340"/>
      <c r="I842" s="340"/>
      <c r="J842" s="340"/>
      <c r="K842" s="340"/>
      <c r="L842" s="340"/>
      <c r="M842" s="340"/>
      <c r="N842" s="340"/>
      <c r="O842" s="340"/>
      <c r="P842" s="340"/>
      <c r="Q842" s="340"/>
      <c r="R842" s="340"/>
      <c r="S842" s="340"/>
      <c r="T842" s="340"/>
      <c r="U842" s="340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0"/>
      <c r="AI842" s="340"/>
      <c r="AJ842" s="340"/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0"/>
      <c r="AX842" s="340"/>
      <c r="AY842" s="340"/>
      <c r="AZ842" s="340"/>
      <c r="BA842" s="340"/>
      <c r="BB842" s="340"/>
      <c r="BC842" s="340"/>
      <c r="BD842" s="340"/>
      <c r="BE842" s="340"/>
      <c r="BF842" s="340"/>
      <c r="BG842" s="340"/>
      <c r="BH842" s="340"/>
      <c r="BI842" s="340"/>
      <c r="BJ842" s="340"/>
      <c r="BK842" s="340"/>
      <c r="BL842" s="340"/>
      <c r="BM842" s="340"/>
      <c r="BN842" s="340"/>
      <c r="BO842" s="340"/>
      <c r="BP842" s="340"/>
      <c r="BQ842" s="340"/>
      <c r="BR842" s="340"/>
      <c r="BS842" s="340"/>
      <c r="BT842" s="340"/>
      <c r="BU842" s="340"/>
      <c r="BV842" s="340"/>
      <c r="BW842" s="340"/>
      <c r="BX842" s="340"/>
      <c r="BY842" s="340"/>
      <c r="BZ842" s="340"/>
      <c r="CA842" s="340"/>
    </row>
    <row r="843" spans="1:79" ht="15.75" customHeight="1">
      <c r="A843" s="340"/>
      <c r="B843" s="340"/>
      <c r="C843" s="340"/>
      <c r="D843" s="340"/>
      <c r="E843" s="340"/>
      <c r="F843" s="340"/>
      <c r="G843" s="340"/>
      <c r="H843" s="340"/>
      <c r="I843" s="340"/>
      <c r="J843" s="340"/>
      <c r="K843" s="340"/>
      <c r="L843" s="340"/>
      <c r="M843" s="340"/>
      <c r="N843" s="340"/>
      <c r="O843" s="340"/>
      <c r="P843" s="340"/>
      <c r="Q843" s="340"/>
      <c r="R843" s="340"/>
      <c r="S843" s="340"/>
      <c r="T843" s="340"/>
      <c r="U843" s="340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0"/>
      <c r="AI843" s="340"/>
      <c r="AJ843" s="340"/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0"/>
      <c r="AX843" s="340"/>
      <c r="AY843" s="340"/>
      <c r="AZ843" s="340"/>
      <c r="BA843" s="340"/>
      <c r="BB843" s="340"/>
      <c r="BC843" s="340"/>
      <c r="BD843" s="340"/>
      <c r="BE843" s="340"/>
      <c r="BF843" s="340"/>
      <c r="BG843" s="340"/>
      <c r="BH843" s="340"/>
      <c r="BI843" s="340"/>
      <c r="BJ843" s="340"/>
      <c r="BK843" s="340"/>
      <c r="BL843" s="340"/>
      <c r="BM843" s="340"/>
      <c r="BN843" s="340"/>
      <c r="BO843" s="340"/>
      <c r="BP843" s="340"/>
      <c r="BQ843" s="340"/>
      <c r="BR843" s="340"/>
      <c r="BS843" s="340"/>
      <c r="BT843" s="340"/>
      <c r="BU843" s="340"/>
      <c r="BV843" s="340"/>
      <c r="BW843" s="340"/>
      <c r="BX843" s="340"/>
      <c r="BY843" s="340"/>
      <c r="BZ843" s="340"/>
      <c r="CA843" s="340"/>
    </row>
    <row r="844" spans="1:79" ht="15.75" customHeight="1">
      <c r="A844" s="340"/>
      <c r="B844" s="340"/>
      <c r="C844" s="340"/>
      <c r="D844" s="340"/>
      <c r="E844" s="340"/>
      <c r="F844" s="340"/>
      <c r="G844" s="340"/>
      <c r="H844" s="340"/>
      <c r="I844" s="340"/>
      <c r="J844" s="340"/>
      <c r="K844" s="340"/>
      <c r="L844" s="340"/>
      <c r="M844" s="340"/>
      <c r="N844" s="340"/>
      <c r="O844" s="340"/>
      <c r="P844" s="340"/>
      <c r="Q844" s="340"/>
      <c r="R844" s="340"/>
      <c r="S844" s="340"/>
      <c r="T844" s="340"/>
      <c r="U844" s="340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0"/>
      <c r="AI844" s="340"/>
      <c r="AJ844" s="340"/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0"/>
      <c r="AX844" s="340"/>
      <c r="AY844" s="340"/>
      <c r="AZ844" s="340"/>
      <c r="BA844" s="340"/>
      <c r="BB844" s="340"/>
      <c r="BC844" s="340"/>
      <c r="BD844" s="340"/>
      <c r="BE844" s="340"/>
      <c r="BF844" s="340"/>
      <c r="BG844" s="340"/>
      <c r="BH844" s="340"/>
      <c r="BI844" s="340"/>
      <c r="BJ844" s="340"/>
      <c r="BK844" s="340"/>
      <c r="BL844" s="340"/>
      <c r="BM844" s="340"/>
      <c r="BN844" s="340"/>
      <c r="BO844" s="340"/>
      <c r="BP844" s="340"/>
      <c r="BQ844" s="340"/>
      <c r="BR844" s="340"/>
      <c r="BS844" s="340"/>
      <c r="BT844" s="340"/>
      <c r="BU844" s="340"/>
      <c r="BV844" s="340"/>
      <c r="BW844" s="340"/>
      <c r="BX844" s="340"/>
      <c r="BY844" s="340"/>
      <c r="BZ844" s="340"/>
      <c r="CA844" s="340"/>
    </row>
    <row r="845" spans="1:79" ht="15.75" customHeight="1">
      <c r="A845" s="340"/>
      <c r="B845" s="340"/>
      <c r="C845" s="340"/>
      <c r="D845" s="340"/>
      <c r="E845" s="340"/>
      <c r="F845" s="340"/>
      <c r="G845" s="340"/>
      <c r="H845" s="340"/>
      <c r="I845" s="340"/>
      <c r="J845" s="340"/>
      <c r="K845" s="340"/>
      <c r="L845" s="340"/>
      <c r="M845" s="340"/>
      <c r="N845" s="340"/>
      <c r="O845" s="340"/>
      <c r="P845" s="340"/>
      <c r="Q845" s="340"/>
      <c r="R845" s="340"/>
      <c r="S845" s="340"/>
      <c r="T845" s="340"/>
      <c r="U845" s="340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0"/>
      <c r="AI845" s="340"/>
      <c r="AJ845" s="340"/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0"/>
      <c r="AX845" s="340"/>
      <c r="AY845" s="340"/>
      <c r="AZ845" s="340"/>
      <c r="BA845" s="340"/>
      <c r="BB845" s="340"/>
      <c r="BC845" s="340"/>
      <c r="BD845" s="340"/>
      <c r="BE845" s="340"/>
      <c r="BF845" s="340"/>
      <c r="BG845" s="340"/>
      <c r="BH845" s="340"/>
      <c r="BI845" s="340"/>
      <c r="BJ845" s="340"/>
      <c r="BK845" s="340"/>
      <c r="BL845" s="340"/>
      <c r="BM845" s="340"/>
      <c r="BN845" s="340"/>
      <c r="BO845" s="340"/>
      <c r="BP845" s="340"/>
      <c r="BQ845" s="340"/>
      <c r="BR845" s="340"/>
      <c r="BS845" s="340"/>
      <c r="BT845" s="340"/>
      <c r="BU845" s="340"/>
      <c r="BV845" s="340"/>
      <c r="BW845" s="340"/>
      <c r="BX845" s="340"/>
      <c r="BY845" s="340"/>
      <c r="BZ845" s="340"/>
      <c r="CA845" s="340"/>
    </row>
    <row r="846" spans="1:79" ht="15.75" customHeight="1">
      <c r="A846" s="340"/>
      <c r="B846" s="340"/>
      <c r="C846" s="340"/>
      <c r="D846" s="340"/>
      <c r="E846" s="340"/>
      <c r="F846" s="340"/>
      <c r="G846" s="340"/>
      <c r="H846" s="340"/>
      <c r="I846" s="340"/>
      <c r="J846" s="340"/>
      <c r="K846" s="340"/>
      <c r="L846" s="340"/>
      <c r="M846" s="340"/>
      <c r="N846" s="340"/>
      <c r="O846" s="340"/>
      <c r="P846" s="340"/>
      <c r="Q846" s="340"/>
      <c r="R846" s="340"/>
      <c r="S846" s="340"/>
      <c r="T846" s="340"/>
      <c r="U846" s="340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0"/>
      <c r="AI846" s="340"/>
      <c r="AJ846" s="340"/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0"/>
      <c r="AX846" s="340"/>
      <c r="AY846" s="340"/>
      <c r="AZ846" s="340"/>
      <c r="BA846" s="340"/>
      <c r="BB846" s="340"/>
      <c r="BC846" s="340"/>
      <c r="BD846" s="340"/>
      <c r="BE846" s="340"/>
      <c r="BF846" s="340"/>
      <c r="BG846" s="340"/>
      <c r="BH846" s="340"/>
      <c r="BI846" s="340"/>
      <c r="BJ846" s="340"/>
      <c r="BK846" s="340"/>
      <c r="BL846" s="340"/>
      <c r="BM846" s="340"/>
      <c r="BN846" s="340"/>
      <c r="BO846" s="340"/>
      <c r="BP846" s="340"/>
      <c r="BQ846" s="340"/>
      <c r="BR846" s="340"/>
      <c r="BS846" s="340"/>
      <c r="BT846" s="340"/>
      <c r="BU846" s="340"/>
      <c r="BV846" s="340"/>
      <c r="BW846" s="340"/>
      <c r="BX846" s="340"/>
      <c r="BY846" s="340"/>
      <c r="BZ846" s="340"/>
      <c r="CA846" s="340"/>
    </row>
    <row r="847" spans="1:79" ht="15.75" customHeight="1">
      <c r="A847" s="340"/>
      <c r="B847" s="340"/>
      <c r="C847" s="340"/>
      <c r="D847" s="340"/>
      <c r="E847" s="340"/>
      <c r="F847" s="340"/>
      <c r="G847" s="340"/>
      <c r="H847" s="340"/>
      <c r="I847" s="340"/>
      <c r="J847" s="340"/>
      <c r="K847" s="340"/>
      <c r="L847" s="340"/>
      <c r="M847" s="340"/>
      <c r="N847" s="340"/>
      <c r="O847" s="340"/>
      <c r="P847" s="340"/>
      <c r="Q847" s="340"/>
      <c r="R847" s="340"/>
      <c r="S847" s="340"/>
      <c r="T847" s="340"/>
      <c r="U847" s="340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0"/>
      <c r="AI847" s="340"/>
      <c r="AJ847" s="340"/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0"/>
      <c r="AX847" s="340"/>
      <c r="AY847" s="340"/>
      <c r="AZ847" s="340"/>
      <c r="BA847" s="340"/>
      <c r="BB847" s="340"/>
      <c r="BC847" s="340"/>
      <c r="BD847" s="340"/>
      <c r="BE847" s="340"/>
      <c r="BF847" s="340"/>
      <c r="BG847" s="340"/>
      <c r="BH847" s="340"/>
      <c r="BI847" s="340"/>
      <c r="BJ847" s="340"/>
      <c r="BK847" s="340"/>
      <c r="BL847" s="340"/>
      <c r="BM847" s="340"/>
      <c r="BN847" s="340"/>
      <c r="BO847" s="340"/>
      <c r="BP847" s="340"/>
      <c r="BQ847" s="340"/>
      <c r="BR847" s="340"/>
      <c r="BS847" s="340"/>
      <c r="BT847" s="340"/>
      <c r="BU847" s="340"/>
      <c r="BV847" s="340"/>
      <c r="BW847" s="340"/>
      <c r="BX847" s="340"/>
      <c r="BY847" s="340"/>
      <c r="BZ847" s="340"/>
      <c r="CA847" s="340"/>
    </row>
    <row r="848" spans="1:79" ht="15.75" customHeight="1">
      <c r="A848" s="340"/>
      <c r="B848" s="340"/>
      <c r="C848" s="340"/>
      <c r="D848" s="340"/>
      <c r="E848" s="340"/>
      <c r="F848" s="340"/>
      <c r="G848" s="340"/>
      <c r="H848" s="340"/>
      <c r="I848" s="340"/>
      <c r="J848" s="340"/>
      <c r="K848" s="340"/>
      <c r="L848" s="340"/>
      <c r="M848" s="340"/>
      <c r="N848" s="340"/>
      <c r="O848" s="340"/>
      <c r="P848" s="340"/>
      <c r="Q848" s="340"/>
      <c r="R848" s="340"/>
      <c r="S848" s="340"/>
      <c r="T848" s="340"/>
      <c r="U848" s="340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0"/>
      <c r="AI848" s="340"/>
      <c r="AJ848" s="340"/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0"/>
      <c r="AX848" s="340"/>
      <c r="AY848" s="340"/>
      <c r="AZ848" s="340"/>
      <c r="BA848" s="340"/>
      <c r="BB848" s="340"/>
      <c r="BC848" s="340"/>
      <c r="BD848" s="340"/>
      <c r="BE848" s="340"/>
      <c r="BF848" s="340"/>
      <c r="BG848" s="340"/>
      <c r="BH848" s="340"/>
      <c r="BI848" s="340"/>
      <c r="BJ848" s="340"/>
      <c r="BK848" s="340"/>
      <c r="BL848" s="340"/>
      <c r="BM848" s="340"/>
      <c r="BN848" s="340"/>
      <c r="BO848" s="340"/>
      <c r="BP848" s="340"/>
      <c r="BQ848" s="340"/>
      <c r="BR848" s="340"/>
      <c r="BS848" s="340"/>
      <c r="BT848" s="340"/>
      <c r="BU848" s="340"/>
      <c r="BV848" s="340"/>
      <c r="BW848" s="340"/>
      <c r="BX848" s="340"/>
      <c r="BY848" s="340"/>
      <c r="BZ848" s="340"/>
      <c r="CA848" s="340"/>
    </row>
    <row r="849" spans="1:79" ht="15.75" customHeight="1">
      <c r="A849" s="340"/>
      <c r="B849" s="340"/>
      <c r="C849" s="340"/>
      <c r="D849" s="340"/>
      <c r="E849" s="340"/>
      <c r="F849" s="340"/>
      <c r="G849" s="340"/>
      <c r="H849" s="340"/>
      <c r="I849" s="340"/>
      <c r="J849" s="340"/>
      <c r="K849" s="340"/>
      <c r="L849" s="340"/>
      <c r="M849" s="340"/>
      <c r="N849" s="340"/>
      <c r="O849" s="340"/>
      <c r="P849" s="340"/>
      <c r="Q849" s="340"/>
      <c r="R849" s="340"/>
      <c r="S849" s="340"/>
      <c r="T849" s="340"/>
      <c r="U849" s="340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0"/>
      <c r="AI849" s="340"/>
      <c r="AJ849" s="340"/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0"/>
      <c r="AX849" s="340"/>
      <c r="AY849" s="340"/>
      <c r="AZ849" s="340"/>
      <c r="BA849" s="340"/>
      <c r="BB849" s="340"/>
      <c r="BC849" s="340"/>
      <c r="BD849" s="340"/>
      <c r="BE849" s="340"/>
      <c r="BF849" s="340"/>
      <c r="BG849" s="340"/>
      <c r="BH849" s="340"/>
      <c r="BI849" s="340"/>
      <c r="BJ849" s="340"/>
      <c r="BK849" s="340"/>
      <c r="BL849" s="340"/>
      <c r="BM849" s="340"/>
      <c r="BN849" s="340"/>
      <c r="BO849" s="340"/>
      <c r="BP849" s="340"/>
      <c r="BQ849" s="340"/>
      <c r="BR849" s="340"/>
      <c r="BS849" s="340"/>
      <c r="BT849" s="340"/>
      <c r="BU849" s="340"/>
      <c r="BV849" s="340"/>
      <c r="BW849" s="340"/>
      <c r="BX849" s="340"/>
      <c r="BY849" s="340"/>
      <c r="BZ849" s="340"/>
      <c r="CA849" s="340"/>
    </row>
    <row r="850" spans="1:79" ht="15.75" customHeight="1">
      <c r="A850" s="340"/>
      <c r="B850" s="340"/>
      <c r="C850" s="340"/>
      <c r="D850" s="340"/>
      <c r="E850" s="340"/>
      <c r="F850" s="340"/>
      <c r="G850" s="340"/>
      <c r="H850" s="340"/>
      <c r="I850" s="340"/>
      <c r="J850" s="340"/>
      <c r="K850" s="340"/>
      <c r="L850" s="340"/>
      <c r="M850" s="340"/>
      <c r="N850" s="340"/>
      <c r="O850" s="340"/>
      <c r="P850" s="340"/>
      <c r="Q850" s="340"/>
      <c r="R850" s="340"/>
      <c r="S850" s="340"/>
      <c r="T850" s="340"/>
      <c r="U850" s="340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0"/>
      <c r="AI850" s="340"/>
      <c r="AJ850" s="340"/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0"/>
      <c r="AX850" s="340"/>
      <c r="AY850" s="340"/>
      <c r="AZ850" s="340"/>
      <c r="BA850" s="340"/>
      <c r="BB850" s="340"/>
      <c r="BC850" s="340"/>
      <c r="BD850" s="340"/>
      <c r="BE850" s="340"/>
      <c r="BF850" s="340"/>
      <c r="BG850" s="340"/>
      <c r="BH850" s="340"/>
      <c r="BI850" s="340"/>
      <c r="BJ850" s="340"/>
      <c r="BK850" s="340"/>
      <c r="BL850" s="340"/>
      <c r="BM850" s="340"/>
      <c r="BN850" s="340"/>
      <c r="BO850" s="340"/>
      <c r="BP850" s="340"/>
      <c r="BQ850" s="340"/>
      <c r="BR850" s="340"/>
      <c r="BS850" s="340"/>
      <c r="BT850" s="340"/>
      <c r="BU850" s="340"/>
      <c r="BV850" s="340"/>
      <c r="BW850" s="340"/>
      <c r="BX850" s="340"/>
      <c r="BY850" s="340"/>
      <c r="BZ850" s="340"/>
      <c r="CA850" s="340"/>
    </row>
    <row r="851" spans="1:79" ht="15.75" customHeight="1">
      <c r="A851" s="340"/>
      <c r="B851" s="340"/>
      <c r="C851" s="340"/>
      <c r="D851" s="340"/>
      <c r="E851" s="340"/>
      <c r="F851" s="340"/>
      <c r="G851" s="340"/>
      <c r="H851" s="340"/>
      <c r="I851" s="340"/>
      <c r="J851" s="340"/>
      <c r="K851" s="340"/>
      <c r="L851" s="340"/>
      <c r="M851" s="340"/>
      <c r="N851" s="340"/>
      <c r="O851" s="340"/>
      <c r="P851" s="340"/>
      <c r="Q851" s="340"/>
      <c r="R851" s="340"/>
      <c r="S851" s="340"/>
      <c r="T851" s="340"/>
      <c r="U851" s="340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0"/>
      <c r="AI851" s="340"/>
      <c r="AJ851" s="340"/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0"/>
      <c r="AX851" s="340"/>
      <c r="AY851" s="340"/>
      <c r="AZ851" s="340"/>
      <c r="BA851" s="340"/>
      <c r="BB851" s="340"/>
      <c r="BC851" s="340"/>
      <c r="BD851" s="340"/>
      <c r="BE851" s="340"/>
      <c r="BF851" s="340"/>
      <c r="BG851" s="340"/>
      <c r="BH851" s="340"/>
      <c r="BI851" s="340"/>
      <c r="BJ851" s="340"/>
      <c r="BK851" s="340"/>
      <c r="BL851" s="340"/>
      <c r="BM851" s="340"/>
      <c r="BN851" s="340"/>
      <c r="BO851" s="340"/>
      <c r="BP851" s="340"/>
      <c r="BQ851" s="340"/>
      <c r="BR851" s="340"/>
      <c r="BS851" s="340"/>
      <c r="BT851" s="340"/>
      <c r="BU851" s="340"/>
      <c r="BV851" s="340"/>
      <c r="BW851" s="340"/>
      <c r="BX851" s="340"/>
      <c r="BY851" s="340"/>
      <c r="BZ851" s="340"/>
      <c r="CA851" s="340"/>
    </row>
    <row r="852" spans="1:79" ht="15.75" customHeight="1">
      <c r="A852" s="340"/>
      <c r="B852" s="340"/>
      <c r="C852" s="340"/>
      <c r="D852" s="340"/>
      <c r="E852" s="340"/>
      <c r="F852" s="340"/>
      <c r="G852" s="340"/>
      <c r="H852" s="340"/>
      <c r="I852" s="340"/>
      <c r="J852" s="340"/>
      <c r="K852" s="340"/>
      <c r="L852" s="340"/>
      <c r="M852" s="340"/>
      <c r="N852" s="340"/>
      <c r="O852" s="340"/>
      <c r="P852" s="340"/>
      <c r="Q852" s="340"/>
      <c r="R852" s="340"/>
      <c r="S852" s="340"/>
      <c r="T852" s="340"/>
      <c r="U852" s="340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0"/>
      <c r="AI852" s="340"/>
      <c r="AJ852" s="340"/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0"/>
      <c r="AX852" s="340"/>
      <c r="AY852" s="340"/>
      <c r="AZ852" s="340"/>
      <c r="BA852" s="340"/>
      <c r="BB852" s="340"/>
      <c r="BC852" s="340"/>
      <c r="BD852" s="340"/>
      <c r="BE852" s="340"/>
      <c r="BF852" s="340"/>
      <c r="BG852" s="340"/>
      <c r="BH852" s="340"/>
      <c r="BI852" s="340"/>
      <c r="BJ852" s="340"/>
      <c r="BK852" s="340"/>
      <c r="BL852" s="340"/>
      <c r="BM852" s="340"/>
      <c r="BN852" s="340"/>
      <c r="BO852" s="340"/>
      <c r="BP852" s="340"/>
      <c r="BQ852" s="340"/>
      <c r="BR852" s="340"/>
      <c r="BS852" s="340"/>
      <c r="BT852" s="340"/>
      <c r="BU852" s="340"/>
      <c r="BV852" s="340"/>
      <c r="BW852" s="340"/>
      <c r="BX852" s="340"/>
      <c r="BY852" s="340"/>
      <c r="BZ852" s="340"/>
      <c r="CA852" s="340"/>
    </row>
    <row r="853" spans="1:79" ht="15.75" customHeight="1">
      <c r="A853" s="340"/>
      <c r="B853" s="340"/>
      <c r="C853" s="340"/>
      <c r="D853" s="340"/>
      <c r="E853" s="340"/>
      <c r="F853" s="340"/>
      <c r="G853" s="340"/>
      <c r="H853" s="340"/>
      <c r="I853" s="340"/>
      <c r="J853" s="340"/>
      <c r="K853" s="340"/>
      <c r="L853" s="340"/>
      <c r="M853" s="340"/>
      <c r="N853" s="340"/>
      <c r="O853" s="340"/>
      <c r="P853" s="340"/>
      <c r="Q853" s="340"/>
      <c r="R853" s="340"/>
      <c r="S853" s="340"/>
      <c r="T853" s="340"/>
      <c r="U853" s="340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0"/>
      <c r="AI853" s="340"/>
      <c r="AJ853" s="340"/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0"/>
      <c r="AX853" s="340"/>
      <c r="AY853" s="340"/>
      <c r="AZ853" s="340"/>
      <c r="BA853" s="340"/>
      <c r="BB853" s="340"/>
      <c r="BC853" s="340"/>
      <c r="BD853" s="340"/>
      <c r="BE853" s="340"/>
      <c r="BF853" s="340"/>
      <c r="BG853" s="340"/>
      <c r="BH853" s="340"/>
      <c r="BI853" s="340"/>
      <c r="BJ853" s="340"/>
      <c r="BK853" s="340"/>
      <c r="BL853" s="340"/>
      <c r="BM853" s="340"/>
      <c r="BN853" s="340"/>
      <c r="BO853" s="340"/>
      <c r="BP853" s="340"/>
      <c r="BQ853" s="340"/>
      <c r="BR853" s="340"/>
      <c r="BS853" s="340"/>
      <c r="BT853" s="340"/>
      <c r="BU853" s="340"/>
      <c r="BV853" s="340"/>
      <c r="BW853" s="340"/>
      <c r="BX853" s="340"/>
      <c r="BY853" s="340"/>
      <c r="BZ853" s="340"/>
      <c r="CA853" s="340"/>
    </row>
    <row r="854" spans="1:79" ht="15.75" customHeight="1">
      <c r="A854" s="340"/>
      <c r="B854" s="340"/>
      <c r="C854" s="340"/>
      <c r="D854" s="340"/>
      <c r="E854" s="340"/>
      <c r="F854" s="340"/>
      <c r="G854" s="340"/>
      <c r="H854" s="340"/>
      <c r="I854" s="340"/>
      <c r="J854" s="340"/>
      <c r="K854" s="340"/>
      <c r="L854" s="340"/>
      <c r="M854" s="340"/>
      <c r="N854" s="340"/>
      <c r="O854" s="340"/>
      <c r="P854" s="340"/>
      <c r="Q854" s="340"/>
      <c r="R854" s="340"/>
      <c r="S854" s="340"/>
      <c r="T854" s="340"/>
      <c r="U854" s="340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0"/>
      <c r="AI854" s="340"/>
      <c r="AJ854" s="340"/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0"/>
      <c r="AX854" s="340"/>
      <c r="AY854" s="340"/>
      <c r="AZ854" s="340"/>
      <c r="BA854" s="340"/>
      <c r="BB854" s="340"/>
      <c r="BC854" s="340"/>
      <c r="BD854" s="340"/>
      <c r="BE854" s="340"/>
      <c r="BF854" s="340"/>
      <c r="BG854" s="340"/>
      <c r="BH854" s="340"/>
      <c r="BI854" s="340"/>
      <c r="BJ854" s="340"/>
      <c r="BK854" s="340"/>
      <c r="BL854" s="340"/>
      <c r="BM854" s="340"/>
      <c r="BN854" s="340"/>
      <c r="BO854" s="340"/>
      <c r="BP854" s="340"/>
      <c r="BQ854" s="340"/>
      <c r="BR854" s="340"/>
      <c r="BS854" s="340"/>
      <c r="BT854" s="340"/>
      <c r="BU854" s="340"/>
      <c r="BV854" s="340"/>
      <c r="BW854" s="340"/>
      <c r="BX854" s="340"/>
      <c r="BY854" s="340"/>
      <c r="BZ854" s="340"/>
      <c r="CA854" s="340"/>
    </row>
    <row r="855" spans="1:79" ht="15.75" customHeight="1">
      <c r="A855" s="340"/>
      <c r="B855" s="340"/>
      <c r="C855" s="340"/>
      <c r="D855" s="340"/>
      <c r="E855" s="340"/>
      <c r="F855" s="340"/>
      <c r="G855" s="340"/>
      <c r="H855" s="340"/>
      <c r="I855" s="340"/>
      <c r="J855" s="340"/>
      <c r="K855" s="340"/>
      <c r="L855" s="340"/>
      <c r="M855" s="340"/>
      <c r="N855" s="340"/>
      <c r="O855" s="340"/>
      <c r="P855" s="340"/>
      <c r="Q855" s="340"/>
      <c r="R855" s="340"/>
      <c r="S855" s="340"/>
      <c r="T855" s="340"/>
      <c r="U855" s="340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0"/>
      <c r="AI855" s="340"/>
      <c r="AJ855" s="340"/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0"/>
      <c r="AX855" s="340"/>
      <c r="AY855" s="340"/>
      <c r="AZ855" s="340"/>
      <c r="BA855" s="340"/>
      <c r="BB855" s="340"/>
      <c r="BC855" s="340"/>
      <c r="BD855" s="340"/>
      <c r="BE855" s="340"/>
      <c r="BF855" s="340"/>
      <c r="BG855" s="340"/>
      <c r="BH855" s="340"/>
      <c r="BI855" s="340"/>
      <c r="BJ855" s="340"/>
      <c r="BK855" s="340"/>
      <c r="BL855" s="340"/>
      <c r="BM855" s="340"/>
      <c r="BN855" s="340"/>
      <c r="BO855" s="340"/>
      <c r="BP855" s="340"/>
      <c r="BQ855" s="340"/>
      <c r="BR855" s="340"/>
      <c r="BS855" s="340"/>
      <c r="BT855" s="340"/>
      <c r="BU855" s="340"/>
      <c r="BV855" s="340"/>
      <c r="BW855" s="340"/>
      <c r="BX855" s="340"/>
      <c r="BY855" s="340"/>
      <c r="BZ855" s="340"/>
      <c r="CA855" s="340"/>
    </row>
    <row r="856" spans="1:79" ht="15.75" customHeight="1">
      <c r="A856" s="340"/>
      <c r="B856" s="340"/>
      <c r="C856" s="340"/>
      <c r="D856" s="340"/>
      <c r="E856" s="340"/>
      <c r="F856" s="340"/>
      <c r="G856" s="340"/>
      <c r="H856" s="340"/>
      <c r="I856" s="340"/>
      <c r="J856" s="340"/>
      <c r="K856" s="340"/>
      <c r="L856" s="340"/>
      <c r="M856" s="340"/>
      <c r="N856" s="340"/>
      <c r="O856" s="340"/>
      <c r="P856" s="340"/>
      <c r="Q856" s="340"/>
      <c r="R856" s="340"/>
      <c r="S856" s="340"/>
      <c r="T856" s="340"/>
      <c r="U856" s="340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0"/>
      <c r="AI856" s="340"/>
      <c r="AJ856" s="340"/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0"/>
      <c r="AX856" s="340"/>
      <c r="AY856" s="340"/>
      <c r="AZ856" s="340"/>
      <c r="BA856" s="340"/>
      <c r="BB856" s="340"/>
      <c r="BC856" s="340"/>
      <c r="BD856" s="340"/>
      <c r="BE856" s="340"/>
      <c r="BF856" s="340"/>
      <c r="BG856" s="340"/>
      <c r="BH856" s="340"/>
      <c r="BI856" s="340"/>
      <c r="BJ856" s="340"/>
      <c r="BK856" s="340"/>
      <c r="BL856" s="340"/>
      <c r="BM856" s="340"/>
      <c r="BN856" s="340"/>
      <c r="BO856" s="340"/>
      <c r="BP856" s="340"/>
      <c r="BQ856" s="340"/>
      <c r="BR856" s="340"/>
      <c r="BS856" s="340"/>
      <c r="BT856" s="340"/>
      <c r="BU856" s="340"/>
      <c r="BV856" s="340"/>
      <c r="BW856" s="340"/>
      <c r="BX856" s="340"/>
      <c r="BY856" s="340"/>
      <c r="BZ856" s="340"/>
      <c r="CA856" s="340"/>
    </row>
    <row r="857" spans="1:79" ht="15.75" customHeight="1">
      <c r="A857" s="340"/>
      <c r="B857" s="340"/>
      <c r="C857" s="340"/>
      <c r="D857" s="340"/>
      <c r="E857" s="340"/>
      <c r="F857" s="340"/>
      <c r="G857" s="340"/>
      <c r="H857" s="340"/>
      <c r="I857" s="340"/>
      <c r="J857" s="340"/>
      <c r="K857" s="340"/>
      <c r="L857" s="340"/>
      <c r="M857" s="340"/>
      <c r="N857" s="340"/>
      <c r="O857" s="340"/>
      <c r="P857" s="340"/>
      <c r="Q857" s="340"/>
      <c r="R857" s="340"/>
      <c r="S857" s="340"/>
      <c r="T857" s="340"/>
      <c r="U857" s="340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0"/>
      <c r="AI857" s="340"/>
      <c r="AJ857" s="340"/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0"/>
      <c r="AX857" s="340"/>
      <c r="AY857" s="340"/>
      <c r="AZ857" s="340"/>
      <c r="BA857" s="340"/>
      <c r="BB857" s="340"/>
      <c r="BC857" s="340"/>
      <c r="BD857" s="340"/>
      <c r="BE857" s="340"/>
      <c r="BF857" s="340"/>
      <c r="BG857" s="340"/>
      <c r="BH857" s="340"/>
      <c r="BI857" s="340"/>
      <c r="BJ857" s="340"/>
      <c r="BK857" s="340"/>
      <c r="BL857" s="340"/>
      <c r="BM857" s="340"/>
      <c r="BN857" s="340"/>
      <c r="BO857" s="340"/>
      <c r="BP857" s="340"/>
      <c r="BQ857" s="340"/>
      <c r="BR857" s="340"/>
      <c r="BS857" s="340"/>
      <c r="BT857" s="340"/>
      <c r="BU857" s="340"/>
      <c r="BV857" s="340"/>
      <c r="BW857" s="340"/>
      <c r="BX857" s="340"/>
      <c r="BY857" s="340"/>
      <c r="BZ857" s="340"/>
      <c r="CA857" s="340"/>
    </row>
    <row r="858" spans="1:79" ht="15.75" customHeight="1">
      <c r="A858" s="340"/>
      <c r="B858" s="340"/>
      <c r="C858" s="340"/>
      <c r="D858" s="340"/>
      <c r="E858" s="340"/>
      <c r="F858" s="340"/>
      <c r="G858" s="340"/>
      <c r="H858" s="340"/>
      <c r="I858" s="340"/>
      <c r="J858" s="340"/>
      <c r="K858" s="340"/>
      <c r="L858" s="340"/>
      <c r="M858" s="340"/>
      <c r="N858" s="340"/>
      <c r="O858" s="340"/>
      <c r="P858" s="340"/>
      <c r="Q858" s="340"/>
      <c r="R858" s="340"/>
      <c r="S858" s="340"/>
      <c r="T858" s="340"/>
      <c r="U858" s="340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0"/>
      <c r="AI858" s="340"/>
      <c r="AJ858" s="340"/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0"/>
      <c r="AX858" s="340"/>
      <c r="AY858" s="340"/>
      <c r="AZ858" s="340"/>
      <c r="BA858" s="340"/>
      <c r="BB858" s="340"/>
      <c r="BC858" s="340"/>
      <c r="BD858" s="340"/>
      <c r="BE858" s="340"/>
      <c r="BF858" s="340"/>
      <c r="BG858" s="340"/>
      <c r="BH858" s="340"/>
      <c r="BI858" s="340"/>
      <c r="BJ858" s="340"/>
      <c r="BK858" s="340"/>
      <c r="BL858" s="340"/>
      <c r="BM858" s="340"/>
      <c r="BN858" s="340"/>
      <c r="BO858" s="340"/>
      <c r="BP858" s="340"/>
      <c r="BQ858" s="340"/>
      <c r="BR858" s="340"/>
      <c r="BS858" s="340"/>
      <c r="BT858" s="340"/>
      <c r="BU858" s="340"/>
      <c r="BV858" s="340"/>
      <c r="BW858" s="340"/>
      <c r="BX858" s="340"/>
      <c r="BY858" s="340"/>
      <c r="BZ858" s="340"/>
      <c r="CA858" s="340"/>
    </row>
    <row r="859" spans="1:79" ht="15.75" customHeight="1">
      <c r="A859" s="340"/>
      <c r="B859" s="340"/>
      <c r="C859" s="340"/>
      <c r="D859" s="340"/>
      <c r="E859" s="340"/>
      <c r="F859" s="340"/>
      <c r="G859" s="340"/>
      <c r="H859" s="340"/>
      <c r="I859" s="340"/>
      <c r="J859" s="340"/>
      <c r="K859" s="340"/>
      <c r="L859" s="340"/>
      <c r="M859" s="340"/>
      <c r="N859" s="340"/>
      <c r="O859" s="340"/>
      <c r="P859" s="340"/>
      <c r="Q859" s="340"/>
      <c r="R859" s="340"/>
      <c r="S859" s="340"/>
      <c r="T859" s="340"/>
      <c r="U859" s="340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0"/>
      <c r="AI859" s="340"/>
      <c r="AJ859" s="340"/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0"/>
      <c r="AX859" s="340"/>
      <c r="AY859" s="340"/>
      <c r="AZ859" s="340"/>
      <c r="BA859" s="340"/>
      <c r="BB859" s="340"/>
      <c r="BC859" s="340"/>
      <c r="BD859" s="340"/>
      <c r="BE859" s="340"/>
      <c r="BF859" s="340"/>
      <c r="BG859" s="340"/>
      <c r="BH859" s="340"/>
      <c r="BI859" s="340"/>
      <c r="BJ859" s="340"/>
      <c r="BK859" s="340"/>
      <c r="BL859" s="340"/>
      <c r="BM859" s="340"/>
      <c r="BN859" s="340"/>
      <c r="BO859" s="340"/>
      <c r="BP859" s="340"/>
      <c r="BQ859" s="340"/>
      <c r="BR859" s="340"/>
      <c r="BS859" s="340"/>
      <c r="BT859" s="340"/>
      <c r="BU859" s="340"/>
      <c r="BV859" s="340"/>
      <c r="BW859" s="340"/>
      <c r="BX859" s="340"/>
      <c r="BY859" s="340"/>
      <c r="BZ859" s="340"/>
      <c r="CA859" s="340"/>
    </row>
    <row r="860" spans="1:79" ht="15.75" customHeight="1">
      <c r="A860" s="340"/>
      <c r="B860" s="340"/>
      <c r="C860" s="340"/>
      <c r="D860" s="340"/>
      <c r="E860" s="340"/>
      <c r="F860" s="340"/>
      <c r="G860" s="340"/>
      <c r="H860" s="340"/>
      <c r="I860" s="340"/>
      <c r="J860" s="340"/>
      <c r="K860" s="340"/>
      <c r="L860" s="340"/>
      <c r="M860" s="340"/>
      <c r="N860" s="340"/>
      <c r="O860" s="340"/>
      <c r="P860" s="340"/>
      <c r="Q860" s="340"/>
      <c r="R860" s="340"/>
      <c r="S860" s="340"/>
      <c r="T860" s="340"/>
      <c r="U860" s="340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0"/>
      <c r="AI860" s="340"/>
      <c r="AJ860" s="340"/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0"/>
      <c r="AX860" s="340"/>
      <c r="AY860" s="340"/>
      <c r="AZ860" s="340"/>
      <c r="BA860" s="340"/>
      <c r="BB860" s="340"/>
      <c r="BC860" s="340"/>
      <c r="BD860" s="340"/>
      <c r="BE860" s="340"/>
      <c r="BF860" s="340"/>
      <c r="BG860" s="340"/>
      <c r="BH860" s="340"/>
      <c r="BI860" s="340"/>
      <c r="BJ860" s="340"/>
      <c r="BK860" s="340"/>
      <c r="BL860" s="340"/>
      <c r="BM860" s="340"/>
      <c r="BN860" s="340"/>
      <c r="BO860" s="340"/>
      <c r="BP860" s="340"/>
      <c r="BQ860" s="340"/>
      <c r="BR860" s="340"/>
      <c r="BS860" s="340"/>
      <c r="BT860" s="340"/>
      <c r="BU860" s="340"/>
      <c r="BV860" s="340"/>
      <c r="BW860" s="340"/>
      <c r="BX860" s="340"/>
      <c r="BY860" s="340"/>
      <c r="BZ860" s="340"/>
      <c r="CA860" s="340"/>
    </row>
    <row r="861" spans="1:79" ht="15.75" customHeight="1">
      <c r="A861" s="340"/>
      <c r="B861" s="340"/>
      <c r="C861" s="340"/>
      <c r="D861" s="340"/>
      <c r="E861" s="340"/>
      <c r="F861" s="340"/>
      <c r="G861" s="340"/>
      <c r="H861" s="340"/>
      <c r="I861" s="340"/>
      <c r="J861" s="340"/>
      <c r="K861" s="340"/>
      <c r="L861" s="340"/>
      <c r="M861" s="340"/>
      <c r="N861" s="340"/>
      <c r="O861" s="340"/>
      <c r="P861" s="340"/>
      <c r="Q861" s="340"/>
      <c r="R861" s="340"/>
      <c r="S861" s="340"/>
      <c r="T861" s="340"/>
      <c r="U861" s="340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0"/>
      <c r="AI861" s="340"/>
      <c r="AJ861" s="340"/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0"/>
      <c r="AX861" s="340"/>
      <c r="AY861" s="340"/>
      <c r="AZ861" s="340"/>
      <c r="BA861" s="340"/>
      <c r="BB861" s="340"/>
      <c r="BC861" s="340"/>
      <c r="BD861" s="340"/>
      <c r="BE861" s="340"/>
      <c r="BF861" s="340"/>
      <c r="BG861" s="340"/>
      <c r="BH861" s="340"/>
      <c r="BI861" s="340"/>
      <c r="BJ861" s="340"/>
      <c r="BK861" s="340"/>
      <c r="BL861" s="340"/>
      <c r="BM861" s="340"/>
      <c r="BN861" s="340"/>
      <c r="BO861" s="340"/>
      <c r="BP861" s="340"/>
      <c r="BQ861" s="340"/>
      <c r="BR861" s="340"/>
      <c r="BS861" s="340"/>
      <c r="BT861" s="340"/>
      <c r="BU861" s="340"/>
      <c r="BV861" s="340"/>
      <c r="BW861" s="340"/>
      <c r="BX861" s="340"/>
      <c r="BY861" s="340"/>
      <c r="BZ861" s="340"/>
      <c r="CA861" s="340"/>
    </row>
    <row r="862" spans="1:79" ht="15.75" customHeight="1">
      <c r="A862" s="340"/>
      <c r="B862" s="340"/>
      <c r="C862" s="340"/>
      <c r="D862" s="340"/>
      <c r="E862" s="340"/>
      <c r="F862" s="340"/>
      <c r="G862" s="340"/>
      <c r="H862" s="340"/>
      <c r="I862" s="340"/>
      <c r="J862" s="340"/>
      <c r="K862" s="340"/>
      <c r="L862" s="340"/>
      <c r="M862" s="340"/>
      <c r="N862" s="340"/>
      <c r="O862" s="340"/>
      <c r="P862" s="340"/>
      <c r="Q862" s="340"/>
      <c r="R862" s="340"/>
      <c r="S862" s="340"/>
      <c r="T862" s="340"/>
      <c r="U862" s="340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0"/>
      <c r="AI862" s="340"/>
      <c r="AJ862" s="340"/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0"/>
      <c r="AX862" s="340"/>
      <c r="AY862" s="340"/>
      <c r="AZ862" s="340"/>
      <c r="BA862" s="340"/>
      <c r="BB862" s="340"/>
      <c r="BC862" s="340"/>
      <c r="BD862" s="340"/>
      <c r="BE862" s="340"/>
      <c r="BF862" s="340"/>
      <c r="BG862" s="340"/>
      <c r="BH862" s="340"/>
      <c r="BI862" s="340"/>
      <c r="BJ862" s="340"/>
      <c r="BK862" s="340"/>
      <c r="BL862" s="340"/>
      <c r="BM862" s="340"/>
      <c r="BN862" s="340"/>
      <c r="BO862" s="340"/>
      <c r="BP862" s="340"/>
      <c r="BQ862" s="340"/>
      <c r="BR862" s="340"/>
      <c r="BS862" s="340"/>
      <c r="BT862" s="340"/>
      <c r="BU862" s="340"/>
      <c r="BV862" s="340"/>
      <c r="BW862" s="340"/>
      <c r="BX862" s="340"/>
      <c r="BY862" s="340"/>
      <c r="BZ862" s="340"/>
      <c r="CA862" s="340"/>
    </row>
    <row r="863" spans="1:79" ht="15.75" customHeight="1">
      <c r="A863" s="340"/>
      <c r="B863" s="340"/>
      <c r="C863" s="340"/>
      <c r="D863" s="340"/>
      <c r="E863" s="340"/>
      <c r="F863" s="340"/>
      <c r="G863" s="340"/>
      <c r="H863" s="340"/>
      <c r="I863" s="340"/>
      <c r="J863" s="340"/>
      <c r="K863" s="340"/>
      <c r="L863" s="340"/>
      <c r="M863" s="340"/>
      <c r="N863" s="340"/>
      <c r="O863" s="340"/>
      <c r="P863" s="340"/>
      <c r="Q863" s="340"/>
      <c r="R863" s="340"/>
      <c r="S863" s="340"/>
      <c r="T863" s="340"/>
      <c r="U863" s="340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0"/>
      <c r="AI863" s="340"/>
      <c r="AJ863" s="340"/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0"/>
      <c r="AX863" s="340"/>
      <c r="AY863" s="340"/>
      <c r="AZ863" s="340"/>
      <c r="BA863" s="340"/>
      <c r="BB863" s="340"/>
      <c r="BC863" s="340"/>
      <c r="BD863" s="340"/>
      <c r="BE863" s="340"/>
      <c r="BF863" s="340"/>
      <c r="BG863" s="340"/>
      <c r="BH863" s="340"/>
      <c r="BI863" s="340"/>
      <c r="BJ863" s="340"/>
      <c r="BK863" s="340"/>
      <c r="BL863" s="340"/>
      <c r="BM863" s="340"/>
      <c r="BN863" s="340"/>
      <c r="BO863" s="340"/>
      <c r="BP863" s="340"/>
      <c r="BQ863" s="340"/>
      <c r="BR863" s="340"/>
      <c r="BS863" s="340"/>
      <c r="BT863" s="340"/>
      <c r="BU863" s="340"/>
      <c r="BV863" s="340"/>
      <c r="BW863" s="340"/>
      <c r="BX863" s="340"/>
      <c r="BY863" s="340"/>
      <c r="BZ863" s="340"/>
      <c r="CA863" s="340"/>
    </row>
    <row r="864" spans="1:79" ht="15.75" customHeight="1">
      <c r="A864" s="340"/>
      <c r="B864" s="340"/>
      <c r="C864" s="340"/>
      <c r="D864" s="340"/>
      <c r="E864" s="340"/>
      <c r="F864" s="340"/>
      <c r="G864" s="340"/>
      <c r="H864" s="340"/>
      <c r="I864" s="340"/>
      <c r="J864" s="340"/>
      <c r="K864" s="340"/>
      <c r="L864" s="340"/>
      <c r="M864" s="340"/>
      <c r="N864" s="340"/>
      <c r="O864" s="340"/>
      <c r="P864" s="340"/>
      <c r="Q864" s="340"/>
      <c r="R864" s="340"/>
      <c r="S864" s="340"/>
      <c r="T864" s="340"/>
      <c r="U864" s="340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0"/>
      <c r="AI864" s="340"/>
      <c r="AJ864" s="340"/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0"/>
      <c r="AX864" s="340"/>
      <c r="AY864" s="340"/>
      <c r="AZ864" s="340"/>
      <c r="BA864" s="340"/>
      <c r="BB864" s="340"/>
      <c r="BC864" s="340"/>
      <c r="BD864" s="340"/>
      <c r="BE864" s="340"/>
      <c r="BF864" s="340"/>
      <c r="BG864" s="340"/>
      <c r="BH864" s="340"/>
      <c r="BI864" s="340"/>
      <c r="BJ864" s="340"/>
      <c r="BK864" s="340"/>
      <c r="BL864" s="340"/>
      <c r="BM864" s="340"/>
      <c r="BN864" s="340"/>
      <c r="BO864" s="340"/>
      <c r="BP864" s="340"/>
      <c r="BQ864" s="340"/>
      <c r="BR864" s="340"/>
      <c r="BS864" s="340"/>
      <c r="BT864" s="340"/>
      <c r="BU864" s="340"/>
      <c r="BV864" s="340"/>
      <c r="BW864" s="340"/>
      <c r="BX864" s="340"/>
      <c r="BY864" s="340"/>
      <c r="BZ864" s="340"/>
      <c r="CA864" s="340"/>
    </row>
    <row r="865" spans="1:79" ht="15.75" customHeight="1">
      <c r="A865" s="340"/>
      <c r="B865" s="340"/>
      <c r="C865" s="340"/>
      <c r="D865" s="340"/>
      <c r="E865" s="340"/>
      <c r="F865" s="340"/>
      <c r="G865" s="340"/>
      <c r="H865" s="340"/>
      <c r="I865" s="340"/>
      <c r="J865" s="340"/>
      <c r="K865" s="340"/>
      <c r="L865" s="340"/>
      <c r="M865" s="340"/>
      <c r="N865" s="340"/>
      <c r="O865" s="340"/>
      <c r="P865" s="340"/>
      <c r="Q865" s="340"/>
      <c r="R865" s="340"/>
      <c r="S865" s="340"/>
      <c r="T865" s="340"/>
      <c r="U865" s="340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0"/>
      <c r="AI865" s="340"/>
      <c r="AJ865" s="340"/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0"/>
      <c r="AX865" s="340"/>
      <c r="AY865" s="340"/>
      <c r="AZ865" s="340"/>
      <c r="BA865" s="340"/>
      <c r="BB865" s="340"/>
      <c r="BC865" s="340"/>
      <c r="BD865" s="340"/>
      <c r="BE865" s="340"/>
      <c r="BF865" s="340"/>
      <c r="BG865" s="340"/>
      <c r="BH865" s="340"/>
      <c r="BI865" s="340"/>
      <c r="BJ865" s="340"/>
      <c r="BK865" s="340"/>
      <c r="BL865" s="340"/>
      <c r="BM865" s="340"/>
      <c r="BN865" s="340"/>
      <c r="BO865" s="340"/>
      <c r="BP865" s="340"/>
      <c r="BQ865" s="340"/>
      <c r="BR865" s="340"/>
      <c r="BS865" s="340"/>
      <c r="BT865" s="340"/>
      <c r="BU865" s="340"/>
      <c r="BV865" s="340"/>
      <c r="BW865" s="340"/>
      <c r="BX865" s="340"/>
      <c r="BY865" s="340"/>
      <c r="BZ865" s="340"/>
      <c r="CA865" s="340"/>
    </row>
    <row r="866" spans="1:79" ht="15.75" customHeight="1">
      <c r="A866" s="340"/>
      <c r="B866" s="340"/>
      <c r="C866" s="340"/>
      <c r="D866" s="340"/>
      <c r="E866" s="340"/>
      <c r="F866" s="340"/>
      <c r="G866" s="340"/>
      <c r="H866" s="340"/>
      <c r="I866" s="340"/>
      <c r="J866" s="340"/>
      <c r="K866" s="340"/>
      <c r="L866" s="340"/>
      <c r="M866" s="340"/>
      <c r="N866" s="340"/>
      <c r="O866" s="340"/>
      <c r="P866" s="340"/>
      <c r="Q866" s="340"/>
      <c r="R866" s="340"/>
      <c r="S866" s="340"/>
      <c r="T866" s="340"/>
      <c r="U866" s="340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0"/>
      <c r="AI866" s="340"/>
      <c r="AJ866" s="340"/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0"/>
      <c r="AX866" s="340"/>
      <c r="AY866" s="340"/>
      <c r="AZ866" s="340"/>
      <c r="BA866" s="340"/>
      <c r="BB866" s="340"/>
      <c r="BC866" s="340"/>
      <c r="BD866" s="340"/>
      <c r="BE866" s="340"/>
      <c r="BF866" s="340"/>
      <c r="BG866" s="340"/>
      <c r="BH866" s="340"/>
      <c r="BI866" s="340"/>
      <c r="BJ866" s="340"/>
      <c r="BK866" s="340"/>
      <c r="BL866" s="340"/>
      <c r="BM866" s="340"/>
      <c r="BN866" s="340"/>
      <c r="BO866" s="340"/>
      <c r="BP866" s="340"/>
      <c r="BQ866" s="340"/>
      <c r="BR866" s="340"/>
      <c r="BS866" s="340"/>
      <c r="BT866" s="340"/>
      <c r="BU866" s="340"/>
      <c r="BV866" s="340"/>
      <c r="BW866" s="340"/>
      <c r="BX866" s="340"/>
      <c r="BY866" s="340"/>
      <c r="BZ866" s="340"/>
      <c r="CA866" s="340"/>
    </row>
    <row r="867" spans="1:79" ht="15.75" customHeight="1">
      <c r="A867" s="340"/>
      <c r="B867" s="340"/>
      <c r="C867" s="340"/>
      <c r="D867" s="340"/>
      <c r="E867" s="340"/>
      <c r="F867" s="340"/>
      <c r="G867" s="340"/>
      <c r="H867" s="340"/>
      <c r="I867" s="340"/>
      <c r="J867" s="340"/>
      <c r="K867" s="340"/>
      <c r="L867" s="340"/>
      <c r="M867" s="340"/>
      <c r="N867" s="340"/>
      <c r="O867" s="340"/>
      <c r="P867" s="340"/>
      <c r="Q867" s="340"/>
      <c r="R867" s="340"/>
      <c r="S867" s="340"/>
      <c r="T867" s="340"/>
      <c r="U867" s="340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0"/>
      <c r="AI867" s="340"/>
      <c r="AJ867" s="340"/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0"/>
      <c r="AX867" s="340"/>
      <c r="AY867" s="340"/>
      <c r="AZ867" s="340"/>
      <c r="BA867" s="340"/>
      <c r="BB867" s="340"/>
      <c r="BC867" s="340"/>
      <c r="BD867" s="340"/>
      <c r="BE867" s="340"/>
      <c r="BF867" s="340"/>
      <c r="BG867" s="340"/>
      <c r="BH867" s="340"/>
      <c r="BI867" s="340"/>
      <c r="BJ867" s="340"/>
      <c r="BK867" s="340"/>
      <c r="BL867" s="340"/>
      <c r="BM867" s="340"/>
      <c r="BN867" s="340"/>
      <c r="BO867" s="340"/>
      <c r="BP867" s="340"/>
      <c r="BQ867" s="340"/>
      <c r="BR867" s="340"/>
      <c r="BS867" s="340"/>
      <c r="BT867" s="340"/>
      <c r="BU867" s="340"/>
      <c r="BV867" s="340"/>
      <c r="BW867" s="340"/>
      <c r="BX867" s="340"/>
      <c r="BY867" s="340"/>
      <c r="BZ867" s="340"/>
      <c r="CA867" s="340"/>
    </row>
    <row r="868" spans="1:79" ht="15.75" customHeight="1">
      <c r="A868" s="340"/>
      <c r="B868" s="340"/>
      <c r="C868" s="340"/>
      <c r="D868" s="340"/>
      <c r="E868" s="340"/>
      <c r="F868" s="340"/>
      <c r="G868" s="340"/>
      <c r="H868" s="340"/>
      <c r="I868" s="340"/>
      <c r="J868" s="340"/>
      <c r="K868" s="340"/>
      <c r="L868" s="340"/>
      <c r="M868" s="340"/>
      <c r="N868" s="340"/>
      <c r="O868" s="340"/>
      <c r="P868" s="340"/>
      <c r="Q868" s="340"/>
      <c r="R868" s="340"/>
      <c r="S868" s="340"/>
      <c r="T868" s="340"/>
      <c r="U868" s="340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0"/>
      <c r="AI868" s="340"/>
      <c r="AJ868" s="340"/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0"/>
      <c r="AX868" s="340"/>
      <c r="AY868" s="340"/>
      <c r="AZ868" s="340"/>
      <c r="BA868" s="340"/>
      <c r="BB868" s="340"/>
      <c r="BC868" s="340"/>
      <c r="BD868" s="340"/>
      <c r="BE868" s="340"/>
      <c r="BF868" s="340"/>
      <c r="BG868" s="340"/>
      <c r="BH868" s="340"/>
      <c r="BI868" s="340"/>
      <c r="BJ868" s="340"/>
      <c r="BK868" s="340"/>
      <c r="BL868" s="340"/>
      <c r="BM868" s="340"/>
      <c r="BN868" s="340"/>
      <c r="BO868" s="340"/>
      <c r="BP868" s="340"/>
      <c r="BQ868" s="340"/>
      <c r="BR868" s="340"/>
      <c r="BS868" s="340"/>
      <c r="BT868" s="340"/>
      <c r="BU868" s="340"/>
      <c r="BV868" s="340"/>
      <c r="BW868" s="340"/>
      <c r="BX868" s="340"/>
      <c r="BY868" s="340"/>
      <c r="BZ868" s="340"/>
      <c r="CA868" s="340"/>
    </row>
    <row r="869" spans="1:79" ht="15.75" customHeight="1">
      <c r="A869" s="340"/>
      <c r="B869" s="340"/>
      <c r="C869" s="340"/>
      <c r="D869" s="340"/>
      <c r="E869" s="340"/>
      <c r="F869" s="340"/>
      <c r="G869" s="340"/>
      <c r="H869" s="340"/>
      <c r="I869" s="340"/>
      <c r="J869" s="340"/>
      <c r="K869" s="340"/>
      <c r="L869" s="340"/>
      <c r="M869" s="340"/>
      <c r="N869" s="340"/>
      <c r="O869" s="340"/>
      <c r="P869" s="340"/>
      <c r="Q869" s="340"/>
      <c r="R869" s="340"/>
      <c r="S869" s="340"/>
      <c r="T869" s="340"/>
      <c r="U869" s="340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0"/>
      <c r="AI869" s="340"/>
      <c r="AJ869" s="340"/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0"/>
      <c r="AX869" s="340"/>
      <c r="AY869" s="340"/>
      <c r="AZ869" s="340"/>
      <c r="BA869" s="340"/>
      <c r="BB869" s="340"/>
      <c r="BC869" s="340"/>
      <c r="BD869" s="340"/>
      <c r="BE869" s="340"/>
      <c r="BF869" s="340"/>
      <c r="BG869" s="340"/>
      <c r="BH869" s="340"/>
      <c r="BI869" s="340"/>
      <c r="BJ869" s="340"/>
      <c r="BK869" s="340"/>
      <c r="BL869" s="340"/>
      <c r="BM869" s="340"/>
      <c r="BN869" s="340"/>
      <c r="BO869" s="340"/>
      <c r="BP869" s="340"/>
      <c r="BQ869" s="340"/>
      <c r="BR869" s="340"/>
      <c r="BS869" s="340"/>
      <c r="BT869" s="340"/>
      <c r="BU869" s="340"/>
      <c r="BV869" s="340"/>
      <c r="BW869" s="340"/>
      <c r="BX869" s="340"/>
      <c r="BY869" s="340"/>
      <c r="BZ869" s="340"/>
      <c r="CA869" s="340"/>
    </row>
    <row r="870" spans="1:79" ht="15.75" customHeight="1">
      <c r="A870" s="340"/>
      <c r="B870" s="340"/>
      <c r="C870" s="340"/>
      <c r="D870" s="340"/>
      <c r="E870" s="340"/>
      <c r="F870" s="340"/>
      <c r="G870" s="340"/>
      <c r="H870" s="340"/>
      <c r="I870" s="340"/>
      <c r="J870" s="340"/>
      <c r="K870" s="340"/>
      <c r="L870" s="340"/>
      <c r="M870" s="340"/>
      <c r="N870" s="340"/>
      <c r="O870" s="340"/>
      <c r="P870" s="340"/>
      <c r="Q870" s="340"/>
      <c r="R870" s="340"/>
      <c r="S870" s="340"/>
      <c r="T870" s="340"/>
      <c r="U870" s="340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0"/>
      <c r="AI870" s="340"/>
      <c r="AJ870" s="340"/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0"/>
      <c r="AX870" s="340"/>
      <c r="AY870" s="340"/>
      <c r="AZ870" s="340"/>
      <c r="BA870" s="340"/>
      <c r="BB870" s="340"/>
      <c r="BC870" s="340"/>
      <c r="BD870" s="340"/>
      <c r="BE870" s="340"/>
      <c r="BF870" s="340"/>
      <c r="BG870" s="340"/>
      <c r="BH870" s="340"/>
      <c r="BI870" s="340"/>
      <c r="BJ870" s="340"/>
      <c r="BK870" s="340"/>
      <c r="BL870" s="340"/>
      <c r="BM870" s="340"/>
      <c r="BN870" s="340"/>
      <c r="BO870" s="340"/>
      <c r="BP870" s="340"/>
      <c r="BQ870" s="340"/>
      <c r="BR870" s="340"/>
      <c r="BS870" s="340"/>
      <c r="BT870" s="340"/>
      <c r="BU870" s="340"/>
      <c r="BV870" s="340"/>
      <c r="BW870" s="340"/>
      <c r="BX870" s="340"/>
      <c r="BY870" s="340"/>
      <c r="BZ870" s="340"/>
      <c r="CA870" s="340"/>
    </row>
    <row r="871" spans="1:79" ht="15.75" customHeight="1">
      <c r="A871" s="340"/>
      <c r="B871" s="340"/>
      <c r="C871" s="340"/>
      <c r="D871" s="340"/>
      <c r="E871" s="340"/>
      <c r="F871" s="340"/>
      <c r="G871" s="340"/>
      <c r="H871" s="340"/>
      <c r="I871" s="340"/>
      <c r="J871" s="340"/>
      <c r="K871" s="340"/>
      <c r="L871" s="340"/>
      <c r="M871" s="340"/>
      <c r="N871" s="340"/>
      <c r="O871" s="340"/>
      <c r="P871" s="340"/>
      <c r="Q871" s="340"/>
      <c r="R871" s="340"/>
      <c r="S871" s="340"/>
      <c r="T871" s="340"/>
      <c r="U871" s="340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0"/>
      <c r="AI871" s="340"/>
      <c r="AJ871" s="340"/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0"/>
      <c r="AX871" s="340"/>
      <c r="AY871" s="340"/>
      <c r="AZ871" s="340"/>
      <c r="BA871" s="340"/>
      <c r="BB871" s="340"/>
      <c r="BC871" s="340"/>
      <c r="BD871" s="340"/>
      <c r="BE871" s="340"/>
      <c r="BF871" s="340"/>
      <c r="BG871" s="340"/>
      <c r="BH871" s="340"/>
      <c r="BI871" s="340"/>
      <c r="BJ871" s="340"/>
      <c r="BK871" s="340"/>
      <c r="BL871" s="340"/>
      <c r="BM871" s="340"/>
      <c r="BN871" s="340"/>
      <c r="BO871" s="340"/>
      <c r="BP871" s="340"/>
      <c r="BQ871" s="340"/>
      <c r="BR871" s="340"/>
      <c r="BS871" s="340"/>
      <c r="BT871" s="340"/>
      <c r="BU871" s="340"/>
      <c r="BV871" s="340"/>
      <c r="BW871" s="340"/>
      <c r="BX871" s="340"/>
      <c r="BY871" s="340"/>
      <c r="BZ871" s="340"/>
      <c r="CA871" s="340"/>
    </row>
    <row r="872" spans="1:79" ht="15.75" customHeight="1">
      <c r="A872" s="340"/>
      <c r="B872" s="340"/>
      <c r="C872" s="340"/>
      <c r="D872" s="340"/>
      <c r="E872" s="340"/>
      <c r="F872" s="340"/>
      <c r="G872" s="340"/>
      <c r="H872" s="340"/>
      <c r="I872" s="340"/>
      <c r="J872" s="340"/>
      <c r="K872" s="340"/>
      <c r="L872" s="340"/>
      <c r="M872" s="340"/>
      <c r="N872" s="340"/>
      <c r="O872" s="340"/>
      <c r="P872" s="340"/>
      <c r="Q872" s="340"/>
      <c r="R872" s="340"/>
      <c r="S872" s="340"/>
      <c r="T872" s="340"/>
      <c r="U872" s="340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0"/>
      <c r="AI872" s="340"/>
      <c r="AJ872" s="340"/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0"/>
      <c r="AX872" s="340"/>
      <c r="AY872" s="340"/>
      <c r="AZ872" s="340"/>
      <c r="BA872" s="340"/>
      <c r="BB872" s="340"/>
      <c r="BC872" s="340"/>
      <c r="BD872" s="340"/>
      <c r="BE872" s="340"/>
      <c r="BF872" s="340"/>
      <c r="BG872" s="340"/>
      <c r="BH872" s="340"/>
      <c r="BI872" s="340"/>
      <c r="BJ872" s="340"/>
      <c r="BK872" s="340"/>
      <c r="BL872" s="340"/>
      <c r="BM872" s="340"/>
      <c r="BN872" s="340"/>
      <c r="BO872" s="340"/>
      <c r="BP872" s="340"/>
      <c r="BQ872" s="340"/>
      <c r="BR872" s="340"/>
      <c r="BS872" s="340"/>
      <c r="BT872" s="340"/>
      <c r="BU872" s="340"/>
      <c r="BV872" s="340"/>
      <c r="BW872" s="340"/>
      <c r="BX872" s="340"/>
      <c r="BY872" s="340"/>
      <c r="BZ872" s="340"/>
      <c r="CA872" s="340"/>
    </row>
    <row r="873" spans="1:79" ht="15.75" customHeight="1">
      <c r="A873" s="340"/>
      <c r="B873" s="340"/>
      <c r="C873" s="340"/>
      <c r="D873" s="340"/>
      <c r="E873" s="340"/>
      <c r="F873" s="340"/>
      <c r="G873" s="340"/>
      <c r="H873" s="340"/>
      <c r="I873" s="340"/>
      <c r="J873" s="340"/>
      <c r="K873" s="340"/>
      <c r="L873" s="340"/>
      <c r="M873" s="340"/>
      <c r="N873" s="340"/>
      <c r="O873" s="340"/>
      <c r="P873" s="340"/>
      <c r="Q873" s="340"/>
      <c r="R873" s="340"/>
      <c r="S873" s="340"/>
      <c r="T873" s="340"/>
      <c r="U873" s="340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0"/>
      <c r="AI873" s="340"/>
      <c r="AJ873" s="340"/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0"/>
      <c r="AX873" s="340"/>
      <c r="AY873" s="340"/>
      <c r="AZ873" s="340"/>
      <c r="BA873" s="340"/>
      <c r="BB873" s="340"/>
      <c r="BC873" s="340"/>
      <c r="BD873" s="340"/>
      <c r="BE873" s="340"/>
      <c r="BF873" s="340"/>
      <c r="BG873" s="340"/>
      <c r="BH873" s="340"/>
      <c r="BI873" s="340"/>
      <c r="BJ873" s="340"/>
      <c r="BK873" s="340"/>
      <c r="BL873" s="340"/>
      <c r="BM873" s="340"/>
      <c r="BN873" s="340"/>
      <c r="BO873" s="340"/>
      <c r="BP873" s="340"/>
      <c r="BQ873" s="340"/>
      <c r="BR873" s="340"/>
      <c r="BS873" s="340"/>
      <c r="BT873" s="340"/>
      <c r="BU873" s="340"/>
      <c r="BV873" s="340"/>
      <c r="BW873" s="340"/>
      <c r="BX873" s="340"/>
      <c r="BY873" s="340"/>
      <c r="BZ873" s="340"/>
      <c r="CA873" s="340"/>
    </row>
    <row r="874" spans="1:79" ht="15.75" customHeight="1">
      <c r="A874" s="340"/>
      <c r="B874" s="340"/>
      <c r="C874" s="340"/>
      <c r="D874" s="340"/>
      <c r="E874" s="340"/>
      <c r="F874" s="340"/>
      <c r="G874" s="340"/>
      <c r="H874" s="340"/>
      <c r="I874" s="340"/>
      <c r="J874" s="340"/>
      <c r="K874" s="340"/>
      <c r="L874" s="340"/>
      <c r="M874" s="340"/>
      <c r="N874" s="340"/>
      <c r="O874" s="340"/>
      <c r="P874" s="340"/>
      <c r="Q874" s="340"/>
      <c r="R874" s="340"/>
      <c r="S874" s="340"/>
      <c r="T874" s="340"/>
      <c r="U874" s="340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0"/>
      <c r="AI874" s="340"/>
      <c r="AJ874" s="340"/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0"/>
      <c r="AX874" s="340"/>
      <c r="AY874" s="340"/>
      <c r="AZ874" s="340"/>
      <c r="BA874" s="340"/>
      <c r="BB874" s="340"/>
      <c r="BC874" s="340"/>
      <c r="BD874" s="340"/>
      <c r="BE874" s="340"/>
      <c r="BF874" s="340"/>
      <c r="BG874" s="340"/>
      <c r="BH874" s="340"/>
      <c r="BI874" s="340"/>
      <c r="BJ874" s="340"/>
      <c r="BK874" s="340"/>
      <c r="BL874" s="340"/>
      <c r="BM874" s="340"/>
      <c r="BN874" s="340"/>
      <c r="BO874" s="340"/>
      <c r="BP874" s="340"/>
      <c r="BQ874" s="340"/>
      <c r="BR874" s="340"/>
      <c r="BS874" s="340"/>
      <c r="BT874" s="340"/>
      <c r="BU874" s="340"/>
      <c r="BV874" s="340"/>
      <c r="BW874" s="340"/>
      <c r="BX874" s="340"/>
      <c r="BY874" s="340"/>
      <c r="BZ874" s="340"/>
      <c r="CA874" s="340"/>
    </row>
    <row r="875" spans="1:79" ht="15.75" customHeight="1">
      <c r="A875" s="340"/>
      <c r="B875" s="340"/>
      <c r="C875" s="340"/>
      <c r="D875" s="340"/>
      <c r="E875" s="340"/>
      <c r="F875" s="340"/>
      <c r="G875" s="340"/>
      <c r="H875" s="340"/>
      <c r="I875" s="340"/>
      <c r="J875" s="340"/>
      <c r="K875" s="340"/>
      <c r="L875" s="340"/>
      <c r="M875" s="340"/>
      <c r="N875" s="340"/>
      <c r="O875" s="340"/>
      <c r="P875" s="340"/>
      <c r="Q875" s="340"/>
      <c r="R875" s="340"/>
      <c r="S875" s="340"/>
      <c r="T875" s="340"/>
      <c r="U875" s="340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0"/>
      <c r="AI875" s="340"/>
      <c r="AJ875" s="340"/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0"/>
      <c r="AX875" s="340"/>
      <c r="AY875" s="340"/>
      <c r="AZ875" s="340"/>
      <c r="BA875" s="340"/>
      <c r="BB875" s="340"/>
      <c r="BC875" s="340"/>
      <c r="BD875" s="340"/>
      <c r="BE875" s="340"/>
      <c r="BF875" s="340"/>
      <c r="BG875" s="340"/>
      <c r="BH875" s="340"/>
      <c r="BI875" s="340"/>
      <c r="BJ875" s="340"/>
      <c r="BK875" s="340"/>
      <c r="BL875" s="340"/>
      <c r="BM875" s="340"/>
      <c r="BN875" s="340"/>
      <c r="BO875" s="340"/>
      <c r="BP875" s="340"/>
      <c r="BQ875" s="340"/>
      <c r="BR875" s="340"/>
      <c r="BS875" s="340"/>
      <c r="BT875" s="340"/>
      <c r="BU875" s="340"/>
      <c r="BV875" s="340"/>
      <c r="BW875" s="340"/>
      <c r="BX875" s="340"/>
      <c r="BY875" s="340"/>
      <c r="BZ875" s="340"/>
      <c r="CA875" s="340"/>
    </row>
    <row r="876" spans="1:79" ht="15.75" customHeight="1">
      <c r="A876" s="340"/>
      <c r="B876" s="340"/>
      <c r="C876" s="340"/>
      <c r="D876" s="340"/>
      <c r="E876" s="340"/>
      <c r="F876" s="340"/>
      <c r="G876" s="340"/>
      <c r="H876" s="340"/>
      <c r="I876" s="340"/>
      <c r="J876" s="340"/>
      <c r="K876" s="340"/>
      <c r="L876" s="340"/>
      <c r="M876" s="340"/>
      <c r="N876" s="340"/>
      <c r="O876" s="340"/>
      <c r="P876" s="340"/>
      <c r="Q876" s="340"/>
      <c r="R876" s="340"/>
      <c r="S876" s="340"/>
      <c r="T876" s="340"/>
      <c r="U876" s="340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0"/>
      <c r="AI876" s="340"/>
      <c r="AJ876" s="340"/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0"/>
      <c r="AX876" s="340"/>
      <c r="AY876" s="340"/>
      <c r="AZ876" s="340"/>
      <c r="BA876" s="340"/>
      <c r="BB876" s="340"/>
      <c r="BC876" s="340"/>
      <c r="BD876" s="340"/>
      <c r="BE876" s="340"/>
      <c r="BF876" s="340"/>
      <c r="BG876" s="340"/>
      <c r="BH876" s="340"/>
      <c r="BI876" s="340"/>
      <c r="BJ876" s="340"/>
      <c r="BK876" s="340"/>
      <c r="BL876" s="340"/>
      <c r="BM876" s="340"/>
      <c r="BN876" s="340"/>
      <c r="BO876" s="340"/>
      <c r="BP876" s="340"/>
      <c r="BQ876" s="340"/>
      <c r="BR876" s="340"/>
      <c r="BS876" s="340"/>
      <c r="BT876" s="340"/>
      <c r="BU876" s="340"/>
      <c r="BV876" s="340"/>
      <c r="BW876" s="340"/>
      <c r="BX876" s="340"/>
      <c r="BY876" s="340"/>
      <c r="BZ876" s="340"/>
      <c r="CA876" s="340"/>
    </row>
    <row r="877" spans="1:79" ht="15.75" customHeight="1">
      <c r="A877" s="340"/>
      <c r="B877" s="340"/>
      <c r="C877" s="340"/>
      <c r="D877" s="340"/>
      <c r="E877" s="340"/>
      <c r="F877" s="340"/>
      <c r="G877" s="340"/>
      <c r="H877" s="340"/>
      <c r="I877" s="340"/>
      <c r="J877" s="340"/>
      <c r="K877" s="340"/>
      <c r="L877" s="340"/>
      <c r="M877" s="340"/>
      <c r="N877" s="340"/>
      <c r="O877" s="340"/>
      <c r="P877" s="340"/>
      <c r="Q877" s="340"/>
      <c r="R877" s="340"/>
      <c r="S877" s="340"/>
      <c r="T877" s="340"/>
      <c r="U877" s="340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0"/>
      <c r="AI877" s="340"/>
      <c r="AJ877" s="340"/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0"/>
      <c r="AX877" s="340"/>
      <c r="AY877" s="340"/>
      <c r="AZ877" s="340"/>
      <c r="BA877" s="340"/>
      <c r="BB877" s="340"/>
      <c r="BC877" s="340"/>
      <c r="BD877" s="340"/>
      <c r="BE877" s="340"/>
      <c r="BF877" s="340"/>
      <c r="BG877" s="340"/>
      <c r="BH877" s="340"/>
      <c r="BI877" s="340"/>
      <c r="BJ877" s="340"/>
      <c r="BK877" s="340"/>
      <c r="BL877" s="340"/>
      <c r="BM877" s="340"/>
      <c r="BN877" s="340"/>
      <c r="BO877" s="340"/>
      <c r="BP877" s="340"/>
      <c r="BQ877" s="340"/>
      <c r="BR877" s="340"/>
      <c r="BS877" s="340"/>
      <c r="BT877" s="340"/>
      <c r="BU877" s="340"/>
      <c r="BV877" s="340"/>
      <c r="BW877" s="340"/>
      <c r="BX877" s="340"/>
      <c r="BY877" s="340"/>
      <c r="BZ877" s="340"/>
      <c r="CA877" s="340"/>
    </row>
    <row r="878" spans="1:79" ht="15.75" customHeight="1">
      <c r="A878" s="340"/>
      <c r="B878" s="340"/>
      <c r="C878" s="340"/>
      <c r="D878" s="340"/>
      <c r="E878" s="340"/>
      <c r="F878" s="340"/>
      <c r="G878" s="340"/>
      <c r="H878" s="340"/>
      <c r="I878" s="340"/>
      <c r="J878" s="340"/>
      <c r="K878" s="340"/>
      <c r="L878" s="340"/>
      <c r="M878" s="340"/>
      <c r="N878" s="340"/>
      <c r="O878" s="340"/>
      <c r="P878" s="340"/>
      <c r="Q878" s="340"/>
      <c r="R878" s="340"/>
      <c r="S878" s="340"/>
      <c r="T878" s="340"/>
      <c r="U878" s="340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0"/>
      <c r="AI878" s="340"/>
      <c r="AJ878" s="340"/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0"/>
      <c r="AX878" s="340"/>
      <c r="AY878" s="340"/>
      <c r="AZ878" s="340"/>
      <c r="BA878" s="340"/>
      <c r="BB878" s="340"/>
      <c r="BC878" s="340"/>
      <c r="BD878" s="340"/>
      <c r="BE878" s="340"/>
      <c r="BF878" s="340"/>
      <c r="BG878" s="340"/>
      <c r="BH878" s="340"/>
      <c r="BI878" s="340"/>
      <c r="BJ878" s="340"/>
      <c r="BK878" s="340"/>
      <c r="BL878" s="340"/>
      <c r="BM878" s="340"/>
      <c r="BN878" s="340"/>
      <c r="BO878" s="340"/>
      <c r="BP878" s="340"/>
      <c r="BQ878" s="340"/>
      <c r="BR878" s="340"/>
      <c r="BS878" s="340"/>
      <c r="BT878" s="340"/>
      <c r="BU878" s="340"/>
      <c r="BV878" s="340"/>
      <c r="BW878" s="340"/>
      <c r="BX878" s="340"/>
      <c r="BY878" s="340"/>
      <c r="BZ878" s="340"/>
      <c r="CA878" s="340"/>
    </row>
    <row r="879" spans="1:79" ht="15.75" customHeight="1">
      <c r="A879" s="340"/>
      <c r="B879" s="340"/>
      <c r="C879" s="340"/>
      <c r="D879" s="340"/>
      <c r="E879" s="340"/>
      <c r="F879" s="340"/>
      <c r="G879" s="340"/>
      <c r="H879" s="340"/>
      <c r="I879" s="340"/>
      <c r="J879" s="340"/>
      <c r="K879" s="340"/>
      <c r="L879" s="340"/>
      <c r="M879" s="340"/>
      <c r="N879" s="340"/>
      <c r="O879" s="340"/>
      <c r="P879" s="340"/>
      <c r="Q879" s="340"/>
      <c r="R879" s="340"/>
      <c r="S879" s="340"/>
      <c r="T879" s="340"/>
      <c r="U879" s="340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0"/>
      <c r="AI879" s="340"/>
      <c r="AJ879" s="340"/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0"/>
      <c r="AX879" s="340"/>
      <c r="AY879" s="340"/>
      <c r="AZ879" s="340"/>
      <c r="BA879" s="340"/>
      <c r="BB879" s="340"/>
      <c r="BC879" s="340"/>
      <c r="BD879" s="340"/>
      <c r="BE879" s="340"/>
      <c r="BF879" s="340"/>
      <c r="BG879" s="340"/>
      <c r="BH879" s="340"/>
      <c r="BI879" s="340"/>
      <c r="BJ879" s="340"/>
      <c r="BK879" s="340"/>
      <c r="BL879" s="340"/>
      <c r="BM879" s="340"/>
      <c r="BN879" s="340"/>
      <c r="BO879" s="340"/>
      <c r="BP879" s="340"/>
      <c r="BQ879" s="340"/>
      <c r="BR879" s="340"/>
      <c r="BS879" s="340"/>
      <c r="BT879" s="340"/>
      <c r="BU879" s="340"/>
      <c r="BV879" s="340"/>
      <c r="BW879" s="340"/>
      <c r="BX879" s="340"/>
      <c r="BY879" s="340"/>
      <c r="BZ879" s="340"/>
      <c r="CA879" s="340"/>
    </row>
    <row r="880" spans="1:79" ht="15.75" customHeight="1">
      <c r="A880" s="340"/>
      <c r="B880" s="340"/>
      <c r="C880" s="340"/>
      <c r="D880" s="340"/>
      <c r="E880" s="340"/>
      <c r="F880" s="340"/>
      <c r="G880" s="340"/>
      <c r="H880" s="340"/>
      <c r="I880" s="340"/>
      <c r="J880" s="340"/>
      <c r="K880" s="340"/>
      <c r="L880" s="340"/>
      <c r="M880" s="340"/>
      <c r="N880" s="340"/>
      <c r="O880" s="340"/>
      <c r="P880" s="340"/>
      <c r="Q880" s="340"/>
      <c r="R880" s="340"/>
      <c r="S880" s="340"/>
      <c r="T880" s="340"/>
      <c r="U880" s="340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0"/>
      <c r="AI880" s="340"/>
      <c r="AJ880" s="340"/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0"/>
      <c r="AX880" s="340"/>
      <c r="AY880" s="340"/>
      <c r="AZ880" s="340"/>
      <c r="BA880" s="340"/>
      <c r="BB880" s="340"/>
      <c r="BC880" s="340"/>
      <c r="BD880" s="340"/>
      <c r="BE880" s="340"/>
      <c r="BF880" s="340"/>
      <c r="BG880" s="340"/>
      <c r="BH880" s="340"/>
      <c r="BI880" s="340"/>
      <c r="BJ880" s="340"/>
      <c r="BK880" s="340"/>
      <c r="BL880" s="340"/>
      <c r="BM880" s="340"/>
      <c r="BN880" s="340"/>
      <c r="BO880" s="340"/>
      <c r="BP880" s="340"/>
      <c r="BQ880" s="340"/>
      <c r="BR880" s="340"/>
      <c r="BS880" s="340"/>
      <c r="BT880" s="340"/>
      <c r="BU880" s="340"/>
      <c r="BV880" s="340"/>
      <c r="BW880" s="340"/>
      <c r="BX880" s="340"/>
      <c r="BY880" s="340"/>
      <c r="BZ880" s="340"/>
      <c r="CA880" s="340"/>
    </row>
    <row r="881" spans="1:79" ht="15.75" customHeight="1">
      <c r="A881" s="340"/>
      <c r="B881" s="340"/>
      <c r="C881" s="340"/>
      <c r="D881" s="340"/>
      <c r="E881" s="340"/>
      <c r="F881" s="340"/>
      <c r="G881" s="340"/>
      <c r="H881" s="340"/>
      <c r="I881" s="340"/>
      <c r="J881" s="340"/>
      <c r="K881" s="340"/>
      <c r="L881" s="340"/>
      <c r="M881" s="340"/>
      <c r="N881" s="340"/>
      <c r="O881" s="340"/>
      <c r="P881" s="340"/>
      <c r="Q881" s="340"/>
      <c r="R881" s="340"/>
      <c r="S881" s="340"/>
      <c r="T881" s="340"/>
      <c r="U881" s="340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0"/>
      <c r="AI881" s="340"/>
      <c r="AJ881" s="340"/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0"/>
      <c r="AX881" s="340"/>
      <c r="AY881" s="340"/>
      <c r="AZ881" s="340"/>
      <c r="BA881" s="340"/>
      <c r="BB881" s="340"/>
      <c r="BC881" s="340"/>
      <c r="BD881" s="340"/>
      <c r="BE881" s="340"/>
      <c r="BF881" s="340"/>
      <c r="BG881" s="340"/>
      <c r="BH881" s="340"/>
      <c r="BI881" s="340"/>
      <c r="BJ881" s="340"/>
      <c r="BK881" s="340"/>
      <c r="BL881" s="340"/>
      <c r="BM881" s="340"/>
      <c r="BN881" s="340"/>
      <c r="BO881" s="340"/>
      <c r="BP881" s="340"/>
      <c r="BQ881" s="340"/>
      <c r="BR881" s="340"/>
      <c r="BS881" s="340"/>
      <c r="BT881" s="340"/>
      <c r="BU881" s="340"/>
      <c r="BV881" s="340"/>
      <c r="BW881" s="340"/>
      <c r="BX881" s="340"/>
      <c r="BY881" s="340"/>
      <c r="BZ881" s="340"/>
      <c r="CA881" s="340"/>
    </row>
    <row r="882" spans="1:79" ht="15.75" customHeight="1">
      <c r="A882" s="340"/>
      <c r="B882" s="340"/>
      <c r="C882" s="340"/>
      <c r="D882" s="340"/>
      <c r="E882" s="340"/>
      <c r="F882" s="340"/>
      <c r="G882" s="340"/>
      <c r="H882" s="340"/>
      <c r="I882" s="340"/>
      <c r="J882" s="340"/>
      <c r="K882" s="340"/>
      <c r="L882" s="340"/>
      <c r="M882" s="340"/>
      <c r="N882" s="340"/>
      <c r="O882" s="340"/>
      <c r="P882" s="340"/>
      <c r="Q882" s="340"/>
      <c r="R882" s="340"/>
      <c r="S882" s="340"/>
      <c r="T882" s="340"/>
      <c r="U882" s="340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0"/>
      <c r="AI882" s="340"/>
      <c r="AJ882" s="340"/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0"/>
      <c r="AX882" s="340"/>
      <c r="AY882" s="340"/>
      <c r="AZ882" s="340"/>
      <c r="BA882" s="340"/>
      <c r="BB882" s="340"/>
      <c r="BC882" s="340"/>
      <c r="BD882" s="340"/>
      <c r="BE882" s="340"/>
      <c r="BF882" s="340"/>
      <c r="BG882" s="340"/>
      <c r="BH882" s="340"/>
      <c r="BI882" s="340"/>
      <c r="BJ882" s="340"/>
      <c r="BK882" s="340"/>
      <c r="BL882" s="340"/>
      <c r="BM882" s="340"/>
      <c r="BN882" s="340"/>
      <c r="BO882" s="340"/>
      <c r="BP882" s="340"/>
      <c r="BQ882" s="340"/>
      <c r="BR882" s="340"/>
      <c r="BS882" s="340"/>
      <c r="BT882" s="340"/>
      <c r="BU882" s="340"/>
      <c r="BV882" s="340"/>
      <c r="BW882" s="340"/>
      <c r="BX882" s="340"/>
      <c r="BY882" s="340"/>
      <c r="BZ882" s="340"/>
      <c r="CA882" s="340"/>
    </row>
    <row r="883" spans="1:79" ht="15.75" customHeight="1">
      <c r="A883" s="340"/>
      <c r="B883" s="340"/>
      <c r="C883" s="340"/>
      <c r="D883" s="340"/>
      <c r="E883" s="340"/>
      <c r="F883" s="340"/>
      <c r="G883" s="340"/>
      <c r="H883" s="340"/>
      <c r="I883" s="340"/>
      <c r="J883" s="340"/>
      <c r="K883" s="340"/>
      <c r="L883" s="340"/>
      <c r="M883" s="340"/>
      <c r="N883" s="340"/>
      <c r="O883" s="340"/>
      <c r="P883" s="340"/>
      <c r="Q883" s="340"/>
      <c r="R883" s="340"/>
      <c r="S883" s="340"/>
      <c r="T883" s="340"/>
      <c r="U883" s="340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0"/>
      <c r="AI883" s="340"/>
      <c r="AJ883" s="340"/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0"/>
      <c r="AX883" s="340"/>
      <c r="AY883" s="340"/>
      <c r="AZ883" s="340"/>
      <c r="BA883" s="340"/>
      <c r="BB883" s="340"/>
      <c r="BC883" s="340"/>
      <c r="BD883" s="340"/>
      <c r="BE883" s="340"/>
      <c r="BF883" s="340"/>
      <c r="BG883" s="340"/>
      <c r="BH883" s="340"/>
      <c r="BI883" s="340"/>
      <c r="BJ883" s="340"/>
      <c r="BK883" s="340"/>
      <c r="BL883" s="340"/>
      <c r="BM883" s="340"/>
      <c r="BN883" s="340"/>
      <c r="BO883" s="340"/>
      <c r="BP883" s="340"/>
      <c r="BQ883" s="340"/>
      <c r="BR883" s="340"/>
      <c r="BS883" s="340"/>
      <c r="BT883" s="340"/>
      <c r="BU883" s="340"/>
      <c r="BV883" s="340"/>
      <c r="BW883" s="340"/>
      <c r="BX883" s="340"/>
      <c r="BY883" s="340"/>
      <c r="BZ883" s="340"/>
      <c r="CA883" s="340"/>
    </row>
    <row r="884" spans="1:79" ht="15.75" customHeight="1">
      <c r="A884" s="340"/>
      <c r="B884" s="340"/>
      <c r="C884" s="340"/>
      <c r="D884" s="340"/>
      <c r="E884" s="340"/>
      <c r="F884" s="340"/>
      <c r="G884" s="340"/>
      <c r="H884" s="340"/>
      <c r="I884" s="340"/>
      <c r="J884" s="340"/>
      <c r="K884" s="340"/>
      <c r="L884" s="340"/>
      <c r="M884" s="340"/>
      <c r="N884" s="340"/>
      <c r="O884" s="340"/>
      <c r="P884" s="340"/>
      <c r="Q884" s="340"/>
      <c r="R884" s="340"/>
      <c r="S884" s="340"/>
      <c r="T884" s="340"/>
      <c r="U884" s="340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0"/>
      <c r="AI884" s="340"/>
      <c r="AJ884" s="340"/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0"/>
      <c r="AX884" s="340"/>
      <c r="AY884" s="340"/>
      <c r="AZ884" s="340"/>
      <c r="BA884" s="340"/>
      <c r="BB884" s="340"/>
      <c r="BC884" s="340"/>
      <c r="BD884" s="340"/>
      <c r="BE884" s="340"/>
      <c r="BF884" s="340"/>
      <c r="BG884" s="340"/>
      <c r="BH884" s="340"/>
      <c r="BI884" s="340"/>
      <c r="BJ884" s="340"/>
      <c r="BK884" s="340"/>
      <c r="BL884" s="340"/>
      <c r="BM884" s="340"/>
      <c r="BN884" s="340"/>
      <c r="BO884" s="340"/>
      <c r="BP884" s="340"/>
      <c r="BQ884" s="340"/>
      <c r="BR884" s="340"/>
      <c r="BS884" s="340"/>
      <c r="BT884" s="340"/>
      <c r="BU884" s="340"/>
      <c r="BV884" s="340"/>
      <c r="BW884" s="340"/>
      <c r="BX884" s="340"/>
      <c r="BY884" s="340"/>
      <c r="BZ884" s="340"/>
      <c r="CA884" s="340"/>
    </row>
    <row r="885" spans="1:79" ht="15.75" customHeight="1">
      <c r="A885" s="340"/>
      <c r="B885" s="340"/>
      <c r="C885" s="340"/>
      <c r="D885" s="340"/>
      <c r="E885" s="340"/>
      <c r="F885" s="340"/>
      <c r="G885" s="340"/>
      <c r="H885" s="340"/>
      <c r="I885" s="340"/>
      <c r="J885" s="340"/>
      <c r="K885" s="340"/>
      <c r="L885" s="340"/>
      <c r="M885" s="340"/>
      <c r="N885" s="340"/>
      <c r="O885" s="340"/>
      <c r="P885" s="340"/>
      <c r="Q885" s="340"/>
      <c r="R885" s="340"/>
      <c r="S885" s="340"/>
      <c r="T885" s="340"/>
      <c r="U885" s="340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0"/>
      <c r="AI885" s="340"/>
      <c r="AJ885" s="340"/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0"/>
      <c r="AX885" s="340"/>
      <c r="AY885" s="340"/>
      <c r="AZ885" s="340"/>
      <c r="BA885" s="340"/>
      <c r="BB885" s="340"/>
      <c r="BC885" s="340"/>
      <c r="BD885" s="340"/>
      <c r="BE885" s="340"/>
      <c r="BF885" s="340"/>
      <c r="BG885" s="340"/>
      <c r="BH885" s="340"/>
      <c r="BI885" s="340"/>
      <c r="BJ885" s="340"/>
      <c r="BK885" s="340"/>
      <c r="BL885" s="340"/>
      <c r="BM885" s="340"/>
      <c r="BN885" s="340"/>
      <c r="BO885" s="340"/>
      <c r="BP885" s="340"/>
      <c r="BQ885" s="340"/>
      <c r="BR885" s="340"/>
      <c r="BS885" s="340"/>
      <c r="BT885" s="340"/>
      <c r="BU885" s="340"/>
      <c r="BV885" s="340"/>
      <c r="BW885" s="340"/>
      <c r="BX885" s="340"/>
      <c r="BY885" s="340"/>
      <c r="BZ885" s="340"/>
      <c r="CA885" s="340"/>
    </row>
    <row r="886" spans="1:79" ht="15.75" customHeight="1">
      <c r="A886" s="340"/>
      <c r="B886" s="340"/>
      <c r="C886" s="340"/>
      <c r="D886" s="340"/>
      <c r="E886" s="340"/>
      <c r="F886" s="340"/>
      <c r="G886" s="340"/>
      <c r="H886" s="340"/>
      <c r="I886" s="340"/>
      <c r="J886" s="340"/>
      <c r="K886" s="340"/>
      <c r="L886" s="340"/>
      <c r="M886" s="340"/>
      <c r="N886" s="340"/>
      <c r="O886" s="340"/>
      <c r="P886" s="340"/>
      <c r="Q886" s="340"/>
      <c r="R886" s="340"/>
      <c r="S886" s="340"/>
      <c r="T886" s="340"/>
      <c r="U886" s="340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0"/>
      <c r="AI886" s="340"/>
      <c r="AJ886" s="340"/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0"/>
      <c r="AX886" s="340"/>
      <c r="AY886" s="340"/>
      <c r="AZ886" s="340"/>
      <c r="BA886" s="340"/>
      <c r="BB886" s="340"/>
      <c r="BC886" s="340"/>
      <c r="BD886" s="340"/>
      <c r="BE886" s="340"/>
      <c r="BF886" s="340"/>
      <c r="BG886" s="340"/>
      <c r="BH886" s="340"/>
      <c r="BI886" s="340"/>
      <c r="BJ886" s="340"/>
      <c r="BK886" s="340"/>
      <c r="BL886" s="340"/>
      <c r="BM886" s="340"/>
      <c r="BN886" s="340"/>
      <c r="BO886" s="340"/>
      <c r="BP886" s="340"/>
      <c r="BQ886" s="340"/>
      <c r="BR886" s="340"/>
      <c r="BS886" s="340"/>
      <c r="BT886" s="340"/>
      <c r="BU886" s="340"/>
      <c r="BV886" s="340"/>
      <c r="BW886" s="340"/>
      <c r="BX886" s="340"/>
      <c r="BY886" s="340"/>
      <c r="BZ886" s="340"/>
      <c r="CA886" s="340"/>
    </row>
    <row r="887" spans="1:79" ht="15.75" customHeight="1">
      <c r="A887" s="340"/>
      <c r="B887" s="340"/>
      <c r="C887" s="340"/>
      <c r="D887" s="340"/>
      <c r="E887" s="340"/>
      <c r="F887" s="340"/>
      <c r="G887" s="340"/>
      <c r="H887" s="340"/>
      <c r="I887" s="340"/>
      <c r="J887" s="340"/>
      <c r="K887" s="340"/>
      <c r="L887" s="340"/>
      <c r="M887" s="340"/>
      <c r="N887" s="340"/>
      <c r="O887" s="340"/>
      <c r="P887" s="340"/>
      <c r="Q887" s="340"/>
      <c r="R887" s="340"/>
      <c r="S887" s="340"/>
      <c r="T887" s="340"/>
      <c r="U887" s="340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0"/>
      <c r="AI887" s="340"/>
      <c r="AJ887" s="340"/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0"/>
      <c r="AX887" s="340"/>
      <c r="AY887" s="340"/>
      <c r="AZ887" s="340"/>
      <c r="BA887" s="340"/>
      <c r="BB887" s="340"/>
      <c r="BC887" s="340"/>
      <c r="BD887" s="340"/>
      <c r="BE887" s="340"/>
      <c r="BF887" s="340"/>
      <c r="BG887" s="340"/>
      <c r="BH887" s="340"/>
      <c r="BI887" s="340"/>
      <c r="BJ887" s="340"/>
      <c r="BK887" s="340"/>
      <c r="BL887" s="340"/>
      <c r="BM887" s="340"/>
      <c r="BN887" s="340"/>
      <c r="BO887" s="340"/>
      <c r="BP887" s="340"/>
      <c r="BQ887" s="340"/>
      <c r="BR887" s="340"/>
      <c r="BS887" s="340"/>
      <c r="BT887" s="340"/>
      <c r="BU887" s="340"/>
      <c r="BV887" s="340"/>
      <c r="BW887" s="340"/>
      <c r="BX887" s="340"/>
      <c r="BY887" s="340"/>
      <c r="BZ887" s="340"/>
      <c r="CA887" s="340"/>
    </row>
    <row r="888" spans="1:79" ht="15.75" customHeight="1">
      <c r="A888" s="340"/>
      <c r="B888" s="340"/>
      <c r="C888" s="340"/>
      <c r="D888" s="340"/>
      <c r="E888" s="340"/>
      <c r="F888" s="340"/>
      <c r="G888" s="340"/>
      <c r="H888" s="340"/>
      <c r="I888" s="340"/>
      <c r="J888" s="340"/>
      <c r="K888" s="340"/>
      <c r="L888" s="340"/>
      <c r="M888" s="340"/>
      <c r="N888" s="340"/>
      <c r="O888" s="340"/>
      <c r="P888" s="340"/>
      <c r="Q888" s="340"/>
      <c r="R888" s="340"/>
      <c r="S888" s="340"/>
      <c r="T888" s="340"/>
      <c r="U888" s="340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0"/>
      <c r="AI888" s="340"/>
      <c r="AJ888" s="340"/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0"/>
      <c r="AX888" s="340"/>
      <c r="AY888" s="340"/>
      <c r="AZ888" s="340"/>
      <c r="BA888" s="340"/>
      <c r="BB888" s="340"/>
      <c r="BC888" s="340"/>
      <c r="BD888" s="340"/>
      <c r="BE888" s="340"/>
      <c r="BF888" s="340"/>
      <c r="BG888" s="340"/>
      <c r="BH888" s="340"/>
      <c r="BI888" s="340"/>
      <c r="BJ888" s="340"/>
      <c r="BK888" s="340"/>
      <c r="BL888" s="340"/>
      <c r="BM888" s="340"/>
      <c r="BN888" s="340"/>
      <c r="BO888" s="340"/>
      <c r="BP888" s="340"/>
      <c r="BQ888" s="340"/>
      <c r="BR888" s="340"/>
      <c r="BS888" s="340"/>
      <c r="BT888" s="340"/>
      <c r="BU888" s="340"/>
      <c r="BV888" s="340"/>
      <c r="BW888" s="340"/>
      <c r="BX888" s="340"/>
      <c r="BY888" s="340"/>
      <c r="BZ888" s="340"/>
      <c r="CA888" s="340"/>
    </row>
    <row r="889" spans="1:79" ht="15.75" customHeight="1">
      <c r="A889" s="340"/>
      <c r="B889" s="340"/>
      <c r="C889" s="340"/>
      <c r="D889" s="340"/>
      <c r="E889" s="340"/>
      <c r="F889" s="340"/>
      <c r="G889" s="340"/>
      <c r="H889" s="340"/>
      <c r="I889" s="340"/>
      <c r="J889" s="340"/>
      <c r="K889" s="340"/>
      <c r="L889" s="340"/>
      <c r="M889" s="340"/>
      <c r="N889" s="340"/>
      <c r="O889" s="340"/>
      <c r="P889" s="340"/>
      <c r="Q889" s="340"/>
      <c r="R889" s="340"/>
      <c r="S889" s="340"/>
      <c r="T889" s="340"/>
      <c r="U889" s="340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0"/>
      <c r="AI889" s="340"/>
      <c r="AJ889" s="340"/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0"/>
      <c r="AX889" s="340"/>
      <c r="AY889" s="340"/>
      <c r="AZ889" s="340"/>
      <c r="BA889" s="340"/>
      <c r="BB889" s="340"/>
      <c r="BC889" s="340"/>
      <c r="BD889" s="340"/>
      <c r="BE889" s="340"/>
      <c r="BF889" s="340"/>
      <c r="BG889" s="340"/>
      <c r="BH889" s="340"/>
      <c r="BI889" s="340"/>
      <c r="BJ889" s="340"/>
      <c r="BK889" s="340"/>
      <c r="BL889" s="340"/>
      <c r="BM889" s="340"/>
      <c r="BN889" s="340"/>
      <c r="BO889" s="340"/>
      <c r="BP889" s="340"/>
      <c r="BQ889" s="340"/>
      <c r="BR889" s="340"/>
      <c r="BS889" s="340"/>
      <c r="BT889" s="340"/>
      <c r="BU889" s="340"/>
      <c r="BV889" s="340"/>
      <c r="BW889" s="340"/>
      <c r="BX889" s="340"/>
      <c r="BY889" s="340"/>
      <c r="BZ889" s="340"/>
      <c r="CA889" s="340"/>
    </row>
    <row r="890" spans="1:79" ht="15.75" customHeight="1">
      <c r="A890" s="340"/>
      <c r="B890" s="340"/>
      <c r="C890" s="340"/>
      <c r="D890" s="340"/>
      <c r="E890" s="340"/>
      <c r="F890" s="340"/>
      <c r="G890" s="340"/>
      <c r="H890" s="340"/>
      <c r="I890" s="340"/>
      <c r="J890" s="340"/>
      <c r="K890" s="340"/>
      <c r="L890" s="340"/>
      <c r="M890" s="340"/>
      <c r="N890" s="340"/>
      <c r="O890" s="340"/>
      <c r="P890" s="340"/>
      <c r="Q890" s="340"/>
      <c r="R890" s="340"/>
      <c r="S890" s="340"/>
      <c r="T890" s="340"/>
      <c r="U890" s="340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0"/>
      <c r="AI890" s="340"/>
      <c r="AJ890" s="340"/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0"/>
      <c r="AX890" s="340"/>
      <c r="AY890" s="340"/>
      <c r="AZ890" s="340"/>
      <c r="BA890" s="340"/>
      <c r="BB890" s="340"/>
      <c r="BC890" s="340"/>
      <c r="BD890" s="340"/>
      <c r="BE890" s="340"/>
      <c r="BF890" s="340"/>
      <c r="BG890" s="340"/>
      <c r="BH890" s="340"/>
      <c r="BI890" s="340"/>
      <c r="BJ890" s="340"/>
      <c r="BK890" s="340"/>
      <c r="BL890" s="340"/>
      <c r="BM890" s="340"/>
      <c r="BN890" s="340"/>
      <c r="BO890" s="340"/>
      <c r="BP890" s="340"/>
      <c r="BQ890" s="340"/>
      <c r="BR890" s="340"/>
      <c r="BS890" s="340"/>
      <c r="BT890" s="340"/>
      <c r="BU890" s="340"/>
      <c r="BV890" s="340"/>
      <c r="BW890" s="340"/>
      <c r="BX890" s="340"/>
      <c r="BY890" s="340"/>
      <c r="BZ890" s="340"/>
      <c r="CA890" s="340"/>
    </row>
    <row r="891" spans="1:79" ht="15.75" customHeight="1">
      <c r="A891" s="340"/>
      <c r="B891" s="340"/>
      <c r="C891" s="340"/>
      <c r="D891" s="340"/>
      <c r="E891" s="340"/>
      <c r="F891" s="340"/>
      <c r="G891" s="340"/>
      <c r="H891" s="340"/>
      <c r="I891" s="340"/>
      <c r="J891" s="340"/>
      <c r="K891" s="340"/>
      <c r="L891" s="340"/>
      <c r="M891" s="340"/>
      <c r="N891" s="340"/>
      <c r="O891" s="340"/>
      <c r="P891" s="340"/>
      <c r="Q891" s="340"/>
      <c r="R891" s="340"/>
      <c r="S891" s="340"/>
      <c r="T891" s="340"/>
      <c r="U891" s="340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0"/>
      <c r="AI891" s="340"/>
      <c r="AJ891" s="340"/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0"/>
      <c r="AX891" s="340"/>
      <c r="AY891" s="340"/>
      <c r="AZ891" s="340"/>
      <c r="BA891" s="340"/>
      <c r="BB891" s="340"/>
      <c r="BC891" s="340"/>
      <c r="BD891" s="340"/>
      <c r="BE891" s="340"/>
      <c r="BF891" s="340"/>
      <c r="BG891" s="340"/>
      <c r="BH891" s="340"/>
      <c r="BI891" s="340"/>
      <c r="BJ891" s="340"/>
      <c r="BK891" s="340"/>
      <c r="BL891" s="340"/>
      <c r="BM891" s="340"/>
      <c r="BN891" s="340"/>
      <c r="BO891" s="340"/>
      <c r="BP891" s="340"/>
      <c r="BQ891" s="340"/>
      <c r="BR891" s="340"/>
      <c r="BS891" s="340"/>
      <c r="BT891" s="340"/>
      <c r="BU891" s="340"/>
      <c r="BV891" s="340"/>
      <c r="BW891" s="340"/>
      <c r="BX891" s="340"/>
      <c r="BY891" s="340"/>
      <c r="BZ891" s="340"/>
      <c r="CA891" s="340"/>
    </row>
    <row r="892" spans="1:79" ht="15.75" customHeight="1">
      <c r="A892" s="340"/>
      <c r="B892" s="340"/>
      <c r="C892" s="340"/>
      <c r="D892" s="340"/>
      <c r="E892" s="340"/>
      <c r="F892" s="340"/>
      <c r="G892" s="340"/>
      <c r="H892" s="340"/>
      <c r="I892" s="340"/>
      <c r="J892" s="340"/>
      <c r="K892" s="340"/>
      <c r="L892" s="340"/>
      <c r="M892" s="340"/>
      <c r="N892" s="340"/>
      <c r="O892" s="340"/>
      <c r="P892" s="340"/>
      <c r="Q892" s="340"/>
      <c r="R892" s="340"/>
      <c r="S892" s="340"/>
      <c r="T892" s="340"/>
      <c r="U892" s="340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0"/>
      <c r="AI892" s="340"/>
      <c r="AJ892" s="340"/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0"/>
      <c r="AX892" s="340"/>
      <c r="AY892" s="340"/>
      <c r="AZ892" s="340"/>
      <c r="BA892" s="340"/>
      <c r="BB892" s="340"/>
      <c r="BC892" s="340"/>
      <c r="BD892" s="340"/>
      <c r="BE892" s="340"/>
      <c r="BF892" s="340"/>
      <c r="BG892" s="340"/>
      <c r="BH892" s="340"/>
      <c r="BI892" s="340"/>
      <c r="BJ892" s="340"/>
      <c r="BK892" s="340"/>
      <c r="BL892" s="340"/>
      <c r="BM892" s="340"/>
      <c r="BN892" s="340"/>
      <c r="BO892" s="340"/>
      <c r="BP892" s="340"/>
      <c r="BQ892" s="340"/>
      <c r="BR892" s="340"/>
      <c r="BS892" s="340"/>
      <c r="BT892" s="340"/>
      <c r="BU892" s="340"/>
      <c r="BV892" s="340"/>
      <c r="BW892" s="340"/>
      <c r="BX892" s="340"/>
      <c r="BY892" s="340"/>
      <c r="BZ892" s="340"/>
      <c r="CA892" s="340"/>
    </row>
    <row r="893" spans="1:79" ht="15.75" customHeight="1">
      <c r="A893" s="340"/>
      <c r="B893" s="340"/>
      <c r="C893" s="340"/>
      <c r="D893" s="340"/>
      <c r="E893" s="340"/>
      <c r="F893" s="340"/>
      <c r="G893" s="340"/>
      <c r="H893" s="340"/>
      <c r="I893" s="340"/>
      <c r="J893" s="340"/>
      <c r="K893" s="340"/>
      <c r="L893" s="340"/>
      <c r="M893" s="340"/>
      <c r="N893" s="340"/>
      <c r="O893" s="340"/>
      <c r="P893" s="340"/>
      <c r="Q893" s="340"/>
      <c r="R893" s="340"/>
      <c r="S893" s="340"/>
      <c r="T893" s="340"/>
      <c r="U893" s="340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0"/>
      <c r="AI893" s="340"/>
      <c r="AJ893" s="340"/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0"/>
      <c r="AX893" s="340"/>
      <c r="AY893" s="340"/>
      <c r="AZ893" s="340"/>
      <c r="BA893" s="340"/>
      <c r="BB893" s="340"/>
      <c r="BC893" s="340"/>
      <c r="BD893" s="340"/>
      <c r="BE893" s="340"/>
      <c r="BF893" s="340"/>
      <c r="BG893" s="340"/>
      <c r="BH893" s="340"/>
      <c r="BI893" s="340"/>
      <c r="BJ893" s="340"/>
      <c r="BK893" s="340"/>
      <c r="BL893" s="340"/>
      <c r="BM893" s="340"/>
      <c r="BN893" s="340"/>
      <c r="BO893" s="340"/>
      <c r="BP893" s="340"/>
      <c r="BQ893" s="340"/>
      <c r="BR893" s="340"/>
      <c r="BS893" s="340"/>
      <c r="BT893" s="340"/>
      <c r="BU893" s="340"/>
      <c r="BV893" s="340"/>
      <c r="BW893" s="340"/>
      <c r="BX893" s="340"/>
      <c r="BY893" s="340"/>
      <c r="BZ893" s="340"/>
      <c r="CA893" s="340"/>
    </row>
    <row r="894" spans="1:79" ht="15.75" customHeight="1">
      <c r="A894" s="340"/>
      <c r="B894" s="340"/>
      <c r="C894" s="340"/>
      <c r="D894" s="340"/>
      <c r="E894" s="340"/>
      <c r="F894" s="340"/>
      <c r="G894" s="340"/>
      <c r="H894" s="340"/>
      <c r="I894" s="340"/>
      <c r="J894" s="340"/>
      <c r="K894" s="340"/>
      <c r="L894" s="340"/>
      <c r="M894" s="340"/>
      <c r="N894" s="340"/>
      <c r="O894" s="340"/>
      <c r="P894" s="340"/>
      <c r="Q894" s="340"/>
      <c r="R894" s="340"/>
      <c r="S894" s="340"/>
      <c r="T894" s="340"/>
      <c r="U894" s="340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0"/>
      <c r="AI894" s="340"/>
      <c r="AJ894" s="340"/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0"/>
      <c r="AX894" s="340"/>
      <c r="AY894" s="340"/>
      <c r="AZ894" s="340"/>
      <c r="BA894" s="340"/>
      <c r="BB894" s="340"/>
      <c r="BC894" s="340"/>
      <c r="BD894" s="340"/>
      <c r="BE894" s="340"/>
      <c r="BF894" s="340"/>
      <c r="BG894" s="340"/>
      <c r="BH894" s="340"/>
      <c r="BI894" s="340"/>
      <c r="BJ894" s="340"/>
      <c r="BK894" s="340"/>
      <c r="BL894" s="340"/>
      <c r="BM894" s="340"/>
      <c r="BN894" s="340"/>
      <c r="BO894" s="340"/>
      <c r="BP894" s="340"/>
      <c r="BQ894" s="340"/>
      <c r="BR894" s="340"/>
      <c r="BS894" s="340"/>
      <c r="BT894" s="340"/>
      <c r="BU894" s="340"/>
      <c r="BV894" s="340"/>
      <c r="BW894" s="340"/>
      <c r="BX894" s="340"/>
      <c r="BY894" s="340"/>
      <c r="BZ894" s="340"/>
      <c r="CA894" s="340"/>
    </row>
    <row r="895" spans="1:79" ht="15.75" customHeight="1">
      <c r="A895" s="340"/>
      <c r="B895" s="340"/>
      <c r="C895" s="340"/>
      <c r="D895" s="340"/>
      <c r="E895" s="340"/>
      <c r="F895" s="340"/>
      <c r="G895" s="340"/>
      <c r="H895" s="340"/>
      <c r="I895" s="340"/>
      <c r="J895" s="340"/>
      <c r="K895" s="340"/>
      <c r="L895" s="340"/>
      <c r="M895" s="340"/>
      <c r="N895" s="340"/>
      <c r="O895" s="340"/>
      <c r="P895" s="340"/>
      <c r="Q895" s="340"/>
      <c r="R895" s="340"/>
      <c r="S895" s="340"/>
      <c r="T895" s="340"/>
      <c r="U895" s="340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0"/>
      <c r="AI895" s="340"/>
      <c r="AJ895" s="340"/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0"/>
      <c r="AX895" s="340"/>
      <c r="AY895" s="340"/>
      <c r="AZ895" s="340"/>
      <c r="BA895" s="340"/>
      <c r="BB895" s="340"/>
      <c r="BC895" s="340"/>
      <c r="BD895" s="340"/>
      <c r="BE895" s="340"/>
      <c r="BF895" s="340"/>
      <c r="BG895" s="340"/>
      <c r="BH895" s="340"/>
      <c r="BI895" s="340"/>
      <c r="BJ895" s="340"/>
      <c r="BK895" s="340"/>
      <c r="BL895" s="340"/>
      <c r="BM895" s="340"/>
      <c r="BN895" s="340"/>
      <c r="BO895" s="340"/>
      <c r="BP895" s="340"/>
      <c r="BQ895" s="340"/>
      <c r="BR895" s="340"/>
      <c r="BS895" s="340"/>
      <c r="BT895" s="340"/>
      <c r="BU895" s="340"/>
      <c r="BV895" s="340"/>
      <c r="BW895" s="340"/>
      <c r="BX895" s="340"/>
      <c r="BY895" s="340"/>
      <c r="BZ895" s="340"/>
      <c r="CA895" s="340"/>
    </row>
    <row r="896" spans="1:79" ht="15.75" customHeight="1">
      <c r="A896" s="340"/>
      <c r="B896" s="340"/>
      <c r="C896" s="340"/>
      <c r="D896" s="340"/>
      <c r="E896" s="340"/>
      <c r="F896" s="340"/>
      <c r="G896" s="340"/>
      <c r="H896" s="340"/>
      <c r="I896" s="340"/>
      <c r="J896" s="340"/>
      <c r="K896" s="340"/>
      <c r="L896" s="340"/>
      <c r="M896" s="340"/>
      <c r="N896" s="340"/>
      <c r="O896" s="340"/>
      <c r="P896" s="340"/>
      <c r="Q896" s="340"/>
      <c r="R896" s="340"/>
      <c r="S896" s="340"/>
      <c r="T896" s="340"/>
      <c r="U896" s="340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0"/>
      <c r="AI896" s="340"/>
      <c r="AJ896" s="340"/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0"/>
      <c r="AX896" s="340"/>
      <c r="AY896" s="340"/>
      <c r="AZ896" s="340"/>
      <c r="BA896" s="340"/>
      <c r="BB896" s="340"/>
      <c r="BC896" s="340"/>
      <c r="BD896" s="340"/>
      <c r="BE896" s="340"/>
      <c r="BF896" s="340"/>
      <c r="BG896" s="340"/>
      <c r="BH896" s="340"/>
      <c r="BI896" s="340"/>
      <c r="BJ896" s="340"/>
      <c r="BK896" s="340"/>
      <c r="BL896" s="340"/>
      <c r="BM896" s="340"/>
      <c r="BN896" s="340"/>
      <c r="BO896" s="340"/>
      <c r="BP896" s="340"/>
      <c r="BQ896" s="340"/>
      <c r="BR896" s="340"/>
      <c r="BS896" s="340"/>
      <c r="BT896" s="340"/>
      <c r="BU896" s="340"/>
      <c r="BV896" s="340"/>
      <c r="BW896" s="340"/>
      <c r="BX896" s="340"/>
      <c r="BY896" s="340"/>
      <c r="BZ896" s="340"/>
      <c r="CA896" s="340"/>
    </row>
    <row r="897" spans="1:79" ht="15.75" customHeight="1">
      <c r="A897" s="340"/>
      <c r="B897" s="340"/>
      <c r="C897" s="340"/>
      <c r="D897" s="340"/>
      <c r="E897" s="340"/>
      <c r="F897" s="340"/>
      <c r="G897" s="340"/>
      <c r="H897" s="340"/>
      <c r="I897" s="340"/>
      <c r="J897" s="340"/>
      <c r="K897" s="340"/>
      <c r="L897" s="340"/>
      <c r="M897" s="340"/>
      <c r="N897" s="340"/>
      <c r="O897" s="340"/>
      <c r="P897" s="340"/>
      <c r="Q897" s="340"/>
      <c r="R897" s="340"/>
      <c r="S897" s="340"/>
      <c r="T897" s="340"/>
      <c r="U897" s="340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0"/>
      <c r="AI897" s="340"/>
      <c r="AJ897" s="340"/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0"/>
      <c r="AX897" s="340"/>
      <c r="AY897" s="340"/>
      <c r="AZ897" s="340"/>
      <c r="BA897" s="340"/>
      <c r="BB897" s="340"/>
      <c r="BC897" s="340"/>
      <c r="BD897" s="340"/>
      <c r="BE897" s="340"/>
      <c r="BF897" s="340"/>
      <c r="BG897" s="340"/>
      <c r="BH897" s="340"/>
      <c r="BI897" s="340"/>
      <c r="BJ897" s="340"/>
      <c r="BK897" s="340"/>
      <c r="BL897" s="340"/>
      <c r="BM897" s="340"/>
      <c r="BN897" s="340"/>
      <c r="BO897" s="340"/>
      <c r="BP897" s="340"/>
      <c r="BQ897" s="340"/>
      <c r="BR897" s="340"/>
      <c r="BS897" s="340"/>
      <c r="BT897" s="340"/>
      <c r="BU897" s="340"/>
      <c r="BV897" s="340"/>
      <c r="BW897" s="340"/>
      <c r="BX897" s="340"/>
      <c r="BY897" s="340"/>
      <c r="BZ897" s="340"/>
      <c r="CA897" s="340"/>
    </row>
    <row r="898" spans="1:79" ht="15.75" customHeight="1">
      <c r="A898" s="340"/>
      <c r="B898" s="340"/>
      <c r="C898" s="340"/>
      <c r="D898" s="340"/>
      <c r="E898" s="340"/>
      <c r="F898" s="340"/>
      <c r="G898" s="340"/>
      <c r="H898" s="340"/>
      <c r="I898" s="340"/>
      <c r="J898" s="340"/>
      <c r="K898" s="340"/>
      <c r="L898" s="340"/>
      <c r="M898" s="340"/>
      <c r="N898" s="340"/>
      <c r="O898" s="340"/>
      <c r="P898" s="340"/>
      <c r="Q898" s="340"/>
      <c r="R898" s="340"/>
      <c r="S898" s="340"/>
      <c r="T898" s="340"/>
      <c r="U898" s="340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0"/>
      <c r="AI898" s="340"/>
      <c r="AJ898" s="340"/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0"/>
      <c r="AX898" s="340"/>
      <c r="AY898" s="340"/>
      <c r="AZ898" s="340"/>
      <c r="BA898" s="340"/>
      <c r="BB898" s="340"/>
      <c r="BC898" s="340"/>
      <c r="BD898" s="340"/>
      <c r="BE898" s="340"/>
      <c r="BF898" s="340"/>
      <c r="BG898" s="340"/>
      <c r="BH898" s="340"/>
      <c r="BI898" s="340"/>
      <c r="BJ898" s="340"/>
      <c r="BK898" s="340"/>
      <c r="BL898" s="340"/>
      <c r="BM898" s="340"/>
      <c r="BN898" s="340"/>
      <c r="BO898" s="340"/>
      <c r="BP898" s="340"/>
      <c r="BQ898" s="340"/>
      <c r="BR898" s="340"/>
      <c r="BS898" s="340"/>
      <c r="BT898" s="340"/>
      <c r="BU898" s="340"/>
      <c r="BV898" s="340"/>
      <c r="BW898" s="340"/>
      <c r="BX898" s="340"/>
      <c r="BY898" s="340"/>
      <c r="BZ898" s="340"/>
      <c r="CA898" s="340"/>
    </row>
    <row r="899" spans="1:79" ht="15.75" customHeight="1">
      <c r="A899" s="340"/>
      <c r="B899" s="340"/>
      <c r="C899" s="340"/>
      <c r="D899" s="340"/>
      <c r="E899" s="340"/>
      <c r="F899" s="340"/>
      <c r="G899" s="340"/>
      <c r="H899" s="340"/>
      <c r="I899" s="340"/>
      <c r="J899" s="340"/>
      <c r="K899" s="340"/>
      <c r="L899" s="340"/>
      <c r="M899" s="340"/>
      <c r="N899" s="340"/>
      <c r="O899" s="340"/>
      <c r="P899" s="340"/>
      <c r="Q899" s="340"/>
      <c r="R899" s="340"/>
      <c r="S899" s="340"/>
      <c r="T899" s="340"/>
      <c r="U899" s="340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0"/>
      <c r="AI899" s="340"/>
      <c r="AJ899" s="340"/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0"/>
      <c r="AX899" s="340"/>
      <c r="AY899" s="340"/>
      <c r="AZ899" s="340"/>
      <c r="BA899" s="340"/>
      <c r="BB899" s="340"/>
      <c r="BC899" s="340"/>
      <c r="BD899" s="340"/>
      <c r="BE899" s="340"/>
      <c r="BF899" s="340"/>
      <c r="BG899" s="340"/>
      <c r="BH899" s="340"/>
      <c r="BI899" s="340"/>
      <c r="BJ899" s="340"/>
      <c r="BK899" s="340"/>
      <c r="BL899" s="340"/>
      <c r="BM899" s="340"/>
      <c r="BN899" s="340"/>
      <c r="BO899" s="340"/>
      <c r="BP899" s="340"/>
      <c r="BQ899" s="340"/>
      <c r="BR899" s="340"/>
      <c r="BS899" s="340"/>
      <c r="BT899" s="340"/>
      <c r="BU899" s="340"/>
      <c r="BV899" s="340"/>
      <c r="BW899" s="340"/>
      <c r="BX899" s="340"/>
      <c r="BY899" s="340"/>
      <c r="BZ899" s="340"/>
      <c r="CA899" s="340"/>
    </row>
    <row r="900" spans="1:79" ht="15.75" customHeight="1">
      <c r="A900" s="340"/>
      <c r="B900" s="340"/>
      <c r="C900" s="340"/>
      <c r="D900" s="340"/>
      <c r="E900" s="340"/>
      <c r="F900" s="340"/>
      <c r="G900" s="340"/>
      <c r="H900" s="340"/>
      <c r="I900" s="340"/>
      <c r="J900" s="340"/>
      <c r="K900" s="340"/>
      <c r="L900" s="340"/>
      <c r="M900" s="340"/>
      <c r="N900" s="340"/>
      <c r="O900" s="340"/>
      <c r="P900" s="340"/>
      <c r="Q900" s="340"/>
      <c r="R900" s="340"/>
      <c r="S900" s="340"/>
      <c r="T900" s="340"/>
      <c r="U900" s="340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0"/>
      <c r="AI900" s="340"/>
      <c r="AJ900" s="340"/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0"/>
      <c r="AX900" s="340"/>
      <c r="AY900" s="340"/>
      <c r="AZ900" s="340"/>
      <c r="BA900" s="340"/>
      <c r="BB900" s="340"/>
      <c r="BC900" s="340"/>
      <c r="BD900" s="340"/>
      <c r="BE900" s="340"/>
      <c r="BF900" s="340"/>
      <c r="BG900" s="340"/>
      <c r="BH900" s="340"/>
      <c r="BI900" s="340"/>
      <c r="BJ900" s="340"/>
      <c r="BK900" s="340"/>
      <c r="BL900" s="340"/>
      <c r="BM900" s="340"/>
      <c r="BN900" s="340"/>
      <c r="BO900" s="340"/>
      <c r="BP900" s="340"/>
      <c r="BQ900" s="340"/>
      <c r="BR900" s="340"/>
      <c r="BS900" s="340"/>
      <c r="BT900" s="340"/>
      <c r="BU900" s="340"/>
      <c r="BV900" s="340"/>
      <c r="BW900" s="340"/>
      <c r="BX900" s="340"/>
      <c r="BY900" s="340"/>
      <c r="BZ900" s="340"/>
      <c r="CA900" s="340"/>
    </row>
    <row r="901" spans="1:79" ht="15.75" customHeight="1">
      <c r="A901" s="340"/>
      <c r="B901" s="340"/>
      <c r="C901" s="340"/>
      <c r="D901" s="340"/>
      <c r="E901" s="340"/>
      <c r="F901" s="340"/>
      <c r="G901" s="340"/>
      <c r="H901" s="340"/>
      <c r="I901" s="340"/>
      <c r="J901" s="340"/>
      <c r="K901" s="340"/>
      <c r="L901" s="340"/>
      <c r="M901" s="340"/>
      <c r="N901" s="340"/>
      <c r="O901" s="340"/>
      <c r="P901" s="340"/>
      <c r="Q901" s="340"/>
      <c r="R901" s="340"/>
      <c r="S901" s="340"/>
      <c r="T901" s="340"/>
      <c r="U901" s="340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0"/>
      <c r="AI901" s="340"/>
      <c r="AJ901" s="340"/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0"/>
      <c r="AX901" s="340"/>
      <c r="AY901" s="340"/>
      <c r="AZ901" s="340"/>
      <c r="BA901" s="340"/>
      <c r="BB901" s="340"/>
      <c r="BC901" s="340"/>
      <c r="BD901" s="340"/>
      <c r="BE901" s="340"/>
      <c r="BF901" s="340"/>
      <c r="BG901" s="340"/>
      <c r="BH901" s="340"/>
      <c r="BI901" s="340"/>
      <c r="BJ901" s="340"/>
      <c r="BK901" s="340"/>
      <c r="BL901" s="340"/>
      <c r="BM901" s="340"/>
      <c r="BN901" s="340"/>
      <c r="BO901" s="340"/>
      <c r="BP901" s="340"/>
      <c r="BQ901" s="340"/>
      <c r="BR901" s="340"/>
      <c r="BS901" s="340"/>
      <c r="BT901" s="340"/>
      <c r="BU901" s="340"/>
      <c r="BV901" s="340"/>
      <c r="BW901" s="340"/>
      <c r="BX901" s="340"/>
      <c r="BY901" s="340"/>
      <c r="BZ901" s="340"/>
      <c r="CA901" s="340"/>
    </row>
    <row r="902" spans="1:79" ht="15.75" customHeight="1">
      <c r="A902" s="340"/>
      <c r="B902" s="340"/>
      <c r="C902" s="340"/>
      <c r="D902" s="340"/>
      <c r="E902" s="340"/>
      <c r="F902" s="340"/>
      <c r="G902" s="340"/>
      <c r="H902" s="340"/>
      <c r="I902" s="340"/>
      <c r="J902" s="340"/>
      <c r="K902" s="340"/>
      <c r="L902" s="340"/>
      <c r="M902" s="340"/>
      <c r="N902" s="340"/>
      <c r="O902" s="340"/>
      <c r="P902" s="340"/>
      <c r="Q902" s="340"/>
      <c r="R902" s="340"/>
      <c r="S902" s="340"/>
      <c r="T902" s="340"/>
      <c r="U902" s="340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0"/>
      <c r="AI902" s="340"/>
      <c r="AJ902" s="340"/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0"/>
      <c r="AX902" s="340"/>
      <c r="AY902" s="340"/>
      <c r="AZ902" s="340"/>
      <c r="BA902" s="340"/>
      <c r="BB902" s="340"/>
      <c r="BC902" s="340"/>
      <c r="BD902" s="340"/>
      <c r="BE902" s="340"/>
      <c r="BF902" s="340"/>
      <c r="BG902" s="340"/>
      <c r="BH902" s="340"/>
      <c r="BI902" s="340"/>
      <c r="BJ902" s="340"/>
      <c r="BK902" s="340"/>
      <c r="BL902" s="340"/>
      <c r="BM902" s="340"/>
      <c r="BN902" s="340"/>
      <c r="BO902" s="340"/>
      <c r="BP902" s="340"/>
      <c r="BQ902" s="340"/>
      <c r="BR902" s="340"/>
      <c r="BS902" s="340"/>
      <c r="BT902" s="340"/>
      <c r="BU902" s="340"/>
      <c r="BV902" s="340"/>
      <c r="BW902" s="340"/>
      <c r="BX902" s="340"/>
      <c r="BY902" s="340"/>
      <c r="BZ902" s="340"/>
      <c r="CA902" s="340"/>
    </row>
    <row r="903" spans="1:79" ht="15.75" customHeight="1">
      <c r="A903" s="340"/>
      <c r="B903" s="340"/>
      <c r="C903" s="340"/>
      <c r="D903" s="340"/>
      <c r="E903" s="340"/>
      <c r="F903" s="340"/>
      <c r="G903" s="340"/>
      <c r="H903" s="340"/>
      <c r="I903" s="340"/>
      <c r="J903" s="340"/>
      <c r="K903" s="340"/>
      <c r="L903" s="340"/>
      <c r="M903" s="340"/>
      <c r="N903" s="340"/>
      <c r="O903" s="340"/>
      <c r="P903" s="340"/>
      <c r="Q903" s="340"/>
      <c r="R903" s="340"/>
      <c r="S903" s="340"/>
      <c r="T903" s="340"/>
      <c r="U903" s="340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0"/>
      <c r="AI903" s="340"/>
      <c r="AJ903" s="340"/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0"/>
      <c r="AX903" s="340"/>
      <c r="AY903" s="340"/>
      <c r="AZ903" s="340"/>
      <c r="BA903" s="340"/>
      <c r="BB903" s="340"/>
      <c r="BC903" s="340"/>
      <c r="BD903" s="340"/>
      <c r="BE903" s="340"/>
      <c r="BF903" s="340"/>
      <c r="BG903" s="340"/>
      <c r="BH903" s="340"/>
      <c r="BI903" s="340"/>
      <c r="BJ903" s="340"/>
      <c r="BK903" s="340"/>
      <c r="BL903" s="340"/>
      <c r="BM903" s="340"/>
      <c r="BN903" s="340"/>
      <c r="BO903" s="340"/>
      <c r="BP903" s="340"/>
      <c r="BQ903" s="340"/>
      <c r="BR903" s="340"/>
      <c r="BS903" s="340"/>
      <c r="BT903" s="340"/>
      <c r="BU903" s="340"/>
      <c r="BV903" s="340"/>
      <c r="BW903" s="340"/>
      <c r="BX903" s="340"/>
      <c r="BY903" s="340"/>
      <c r="BZ903" s="340"/>
      <c r="CA903" s="340"/>
    </row>
    <row r="904" spans="1:79" ht="15.75" customHeight="1">
      <c r="A904" s="340"/>
      <c r="B904" s="340"/>
      <c r="C904" s="340"/>
      <c r="D904" s="340"/>
      <c r="E904" s="340"/>
      <c r="F904" s="340"/>
      <c r="G904" s="340"/>
      <c r="H904" s="340"/>
      <c r="I904" s="340"/>
      <c r="J904" s="340"/>
      <c r="K904" s="340"/>
      <c r="L904" s="340"/>
      <c r="M904" s="340"/>
      <c r="N904" s="340"/>
      <c r="O904" s="340"/>
      <c r="P904" s="340"/>
      <c r="Q904" s="340"/>
      <c r="R904" s="340"/>
      <c r="S904" s="340"/>
      <c r="T904" s="340"/>
      <c r="U904" s="340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0"/>
      <c r="AI904" s="340"/>
      <c r="AJ904" s="340"/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0"/>
      <c r="AX904" s="340"/>
      <c r="AY904" s="340"/>
      <c r="AZ904" s="340"/>
      <c r="BA904" s="340"/>
      <c r="BB904" s="340"/>
      <c r="BC904" s="340"/>
      <c r="BD904" s="340"/>
      <c r="BE904" s="340"/>
      <c r="BF904" s="340"/>
      <c r="BG904" s="340"/>
      <c r="BH904" s="340"/>
      <c r="BI904" s="340"/>
      <c r="BJ904" s="340"/>
      <c r="BK904" s="340"/>
      <c r="BL904" s="340"/>
      <c r="BM904" s="340"/>
      <c r="BN904" s="340"/>
      <c r="BO904" s="340"/>
      <c r="BP904" s="340"/>
      <c r="BQ904" s="340"/>
      <c r="BR904" s="340"/>
      <c r="BS904" s="340"/>
      <c r="BT904" s="340"/>
      <c r="BU904" s="340"/>
      <c r="BV904" s="340"/>
      <c r="BW904" s="340"/>
      <c r="BX904" s="340"/>
      <c r="BY904" s="340"/>
      <c r="BZ904" s="340"/>
      <c r="CA904" s="340"/>
    </row>
    <row r="905" spans="1:79" ht="15.75" customHeight="1">
      <c r="A905" s="340"/>
      <c r="B905" s="340"/>
      <c r="C905" s="340"/>
      <c r="D905" s="340"/>
      <c r="E905" s="340"/>
      <c r="F905" s="340"/>
      <c r="G905" s="340"/>
      <c r="H905" s="340"/>
      <c r="I905" s="340"/>
      <c r="J905" s="340"/>
      <c r="K905" s="340"/>
      <c r="L905" s="340"/>
      <c r="M905" s="340"/>
      <c r="N905" s="340"/>
      <c r="O905" s="340"/>
      <c r="P905" s="340"/>
      <c r="Q905" s="340"/>
      <c r="R905" s="340"/>
      <c r="S905" s="340"/>
      <c r="T905" s="340"/>
      <c r="U905" s="340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0"/>
      <c r="AI905" s="340"/>
      <c r="AJ905" s="340"/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0"/>
      <c r="AX905" s="340"/>
      <c r="AY905" s="340"/>
      <c r="AZ905" s="340"/>
      <c r="BA905" s="340"/>
      <c r="BB905" s="340"/>
      <c r="BC905" s="340"/>
      <c r="BD905" s="340"/>
      <c r="BE905" s="340"/>
      <c r="BF905" s="340"/>
      <c r="BG905" s="340"/>
      <c r="BH905" s="340"/>
      <c r="BI905" s="340"/>
      <c r="BJ905" s="340"/>
      <c r="BK905" s="340"/>
      <c r="BL905" s="340"/>
      <c r="BM905" s="340"/>
      <c r="BN905" s="340"/>
      <c r="BO905" s="340"/>
      <c r="BP905" s="340"/>
      <c r="BQ905" s="340"/>
      <c r="BR905" s="340"/>
      <c r="BS905" s="340"/>
      <c r="BT905" s="340"/>
      <c r="BU905" s="340"/>
      <c r="BV905" s="340"/>
      <c r="BW905" s="340"/>
      <c r="BX905" s="340"/>
      <c r="BY905" s="340"/>
      <c r="BZ905" s="340"/>
      <c r="CA905" s="340"/>
    </row>
    <row r="906" spans="1:79" ht="15.75" customHeight="1">
      <c r="A906" s="340"/>
      <c r="B906" s="340"/>
      <c r="C906" s="340"/>
      <c r="D906" s="340"/>
      <c r="E906" s="340"/>
      <c r="F906" s="340"/>
      <c r="G906" s="340"/>
      <c r="H906" s="340"/>
      <c r="I906" s="340"/>
      <c r="J906" s="340"/>
      <c r="K906" s="340"/>
      <c r="L906" s="340"/>
      <c r="M906" s="340"/>
      <c r="N906" s="340"/>
      <c r="O906" s="340"/>
      <c r="P906" s="340"/>
      <c r="Q906" s="340"/>
      <c r="R906" s="340"/>
      <c r="S906" s="340"/>
      <c r="T906" s="340"/>
      <c r="U906" s="340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0"/>
      <c r="AI906" s="340"/>
      <c r="AJ906" s="340"/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0"/>
      <c r="AX906" s="340"/>
      <c r="AY906" s="340"/>
      <c r="AZ906" s="340"/>
      <c r="BA906" s="340"/>
      <c r="BB906" s="340"/>
      <c r="BC906" s="340"/>
      <c r="BD906" s="340"/>
      <c r="BE906" s="340"/>
      <c r="BF906" s="340"/>
      <c r="BG906" s="340"/>
      <c r="BH906" s="340"/>
      <c r="BI906" s="340"/>
      <c r="BJ906" s="340"/>
      <c r="BK906" s="340"/>
      <c r="BL906" s="340"/>
      <c r="BM906" s="340"/>
      <c r="BN906" s="340"/>
      <c r="BO906" s="340"/>
      <c r="BP906" s="340"/>
      <c r="BQ906" s="340"/>
      <c r="BR906" s="340"/>
      <c r="BS906" s="340"/>
      <c r="BT906" s="340"/>
      <c r="BU906" s="340"/>
      <c r="BV906" s="340"/>
      <c r="BW906" s="340"/>
      <c r="BX906" s="340"/>
      <c r="BY906" s="340"/>
      <c r="BZ906" s="340"/>
      <c r="CA906" s="340"/>
    </row>
    <row r="907" spans="1:79" ht="15.75" customHeight="1">
      <c r="A907" s="340"/>
      <c r="B907" s="340"/>
      <c r="C907" s="340"/>
      <c r="D907" s="340"/>
      <c r="E907" s="340"/>
      <c r="F907" s="340"/>
      <c r="G907" s="340"/>
      <c r="H907" s="340"/>
      <c r="I907" s="340"/>
      <c r="J907" s="340"/>
      <c r="K907" s="340"/>
      <c r="L907" s="340"/>
      <c r="M907" s="340"/>
      <c r="N907" s="340"/>
      <c r="O907" s="340"/>
      <c r="P907" s="340"/>
      <c r="Q907" s="340"/>
      <c r="R907" s="340"/>
      <c r="S907" s="340"/>
      <c r="T907" s="340"/>
      <c r="U907" s="340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0"/>
      <c r="AI907" s="340"/>
      <c r="AJ907" s="340"/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0"/>
      <c r="AX907" s="340"/>
      <c r="AY907" s="340"/>
      <c r="AZ907" s="340"/>
      <c r="BA907" s="340"/>
      <c r="BB907" s="340"/>
      <c r="BC907" s="340"/>
      <c r="BD907" s="340"/>
      <c r="BE907" s="340"/>
      <c r="BF907" s="340"/>
      <c r="BG907" s="340"/>
      <c r="BH907" s="340"/>
      <c r="BI907" s="340"/>
      <c r="BJ907" s="340"/>
      <c r="BK907" s="340"/>
      <c r="BL907" s="340"/>
      <c r="BM907" s="340"/>
      <c r="BN907" s="340"/>
      <c r="BO907" s="340"/>
      <c r="BP907" s="340"/>
      <c r="BQ907" s="340"/>
      <c r="BR907" s="340"/>
      <c r="BS907" s="340"/>
      <c r="BT907" s="340"/>
      <c r="BU907" s="340"/>
      <c r="BV907" s="340"/>
      <c r="BW907" s="340"/>
      <c r="BX907" s="340"/>
      <c r="BY907" s="340"/>
      <c r="BZ907" s="340"/>
      <c r="CA907" s="340"/>
    </row>
    <row r="908" spans="1:79" ht="15.75" customHeight="1">
      <c r="A908" s="340"/>
      <c r="B908" s="340"/>
      <c r="C908" s="340"/>
      <c r="D908" s="340"/>
      <c r="E908" s="340"/>
      <c r="F908" s="340"/>
      <c r="G908" s="340"/>
      <c r="H908" s="340"/>
      <c r="I908" s="340"/>
      <c r="J908" s="340"/>
      <c r="K908" s="340"/>
      <c r="L908" s="340"/>
      <c r="M908" s="340"/>
      <c r="N908" s="340"/>
      <c r="O908" s="340"/>
      <c r="P908" s="340"/>
      <c r="Q908" s="340"/>
      <c r="R908" s="340"/>
      <c r="S908" s="340"/>
      <c r="T908" s="340"/>
      <c r="U908" s="340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0"/>
      <c r="AI908" s="340"/>
      <c r="AJ908" s="340"/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0"/>
      <c r="AX908" s="340"/>
      <c r="AY908" s="340"/>
      <c r="AZ908" s="340"/>
      <c r="BA908" s="340"/>
      <c r="BB908" s="340"/>
      <c r="BC908" s="340"/>
      <c r="BD908" s="340"/>
      <c r="BE908" s="340"/>
      <c r="BF908" s="340"/>
      <c r="BG908" s="340"/>
      <c r="BH908" s="340"/>
      <c r="BI908" s="340"/>
      <c r="BJ908" s="340"/>
      <c r="BK908" s="340"/>
      <c r="BL908" s="340"/>
      <c r="BM908" s="340"/>
      <c r="BN908" s="340"/>
      <c r="BO908" s="340"/>
      <c r="BP908" s="340"/>
      <c r="BQ908" s="340"/>
      <c r="BR908" s="340"/>
      <c r="BS908" s="340"/>
      <c r="BT908" s="340"/>
      <c r="BU908" s="340"/>
      <c r="BV908" s="340"/>
      <c r="BW908" s="340"/>
      <c r="BX908" s="340"/>
      <c r="BY908" s="340"/>
      <c r="BZ908" s="340"/>
      <c r="CA908" s="340"/>
    </row>
    <row r="909" spans="1:79" ht="15.75" customHeight="1">
      <c r="A909" s="340"/>
      <c r="B909" s="340"/>
      <c r="C909" s="340"/>
      <c r="D909" s="340"/>
      <c r="E909" s="340"/>
      <c r="F909" s="340"/>
      <c r="G909" s="340"/>
      <c r="H909" s="340"/>
      <c r="I909" s="340"/>
      <c r="J909" s="340"/>
      <c r="K909" s="340"/>
      <c r="L909" s="340"/>
      <c r="M909" s="340"/>
      <c r="N909" s="340"/>
      <c r="O909" s="340"/>
      <c r="P909" s="340"/>
      <c r="Q909" s="340"/>
      <c r="R909" s="340"/>
      <c r="S909" s="340"/>
      <c r="T909" s="340"/>
      <c r="U909" s="340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0"/>
      <c r="AI909" s="340"/>
      <c r="AJ909" s="340"/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0"/>
      <c r="AX909" s="340"/>
      <c r="AY909" s="340"/>
      <c r="AZ909" s="340"/>
      <c r="BA909" s="340"/>
      <c r="BB909" s="340"/>
      <c r="BC909" s="340"/>
      <c r="BD909" s="340"/>
      <c r="BE909" s="340"/>
      <c r="BF909" s="340"/>
      <c r="BG909" s="340"/>
      <c r="BH909" s="340"/>
      <c r="BI909" s="340"/>
      <c r="BJ909" s="340"/>
      <c r="BK909" s="340"/>
      <c r="BL909" s="340"/>
      <c r="BM909" s="340"/>
      <c r="BN909" s="340"/>
      <c r="BO909" s="340"/>
      <c r="BP909" s="340"/>
      <c r="BQ909" s="340"/>
      <c r="BR909" s="340"/>
      <c r="BS909" s="340"/>
      <c r="BT909" s="340"/>
      <c r="BU909" s="340"/>
      <c r="BV909" s="340"/>
      <c r="BW909" s="340"/>
      <c r="BX909" s="340"/>
      <c r="BY909" s="340"/>
      <c r="BZ909" s="340"/>
      <c r="CA909" s="340"/>
    </row>
    <row r="910" spans="1:79" ht="15.75" customHeight="1">
      <c r="A910" s="340"/>
      <c r="B910" s="340"/>
      <c r="C910" s="340"/>
      <c r="D910" s="340"/>
      <c r="E910" s="340"/>
      <c r="F910" s="340"/>
      <c r="G910" s="340"/>
      <c r="H910" s="340"/>
      <c r="I910" s="340"/>
      <c r="J910" s="340"/>
      <c r="K910" s="340"/>
      <c r="L910" s="340"/>
      <c r="M910" s="340"/>
      <c r="N910" s="340"/>
      <c r="O910" s="340"/>
      <c r="P910" s="340"/>
      <c r="Q910" s="340"/>
      <c r="R910" s="340"/>
      <c r="S910" s="340"/>
      <c r="T910" s="340"/>
      <c r="U910" s="340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0"/>
      <c r="AI910" s="340"/>
      <c r="AJ910" s="340"/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0"/>
      <c r="AX910" s="340"/>
      <c r="AY910" s="340"/>
      <c r="AZ910" s="340"/>
      <c r="BA910" s="340"/>
      <c r="BB910" s="340"/>
      <c r="BC910" s="340"/>
      <c r="BD910" s="340"/>
      <c r="BE910" s="340"/>
      <c r="BF910" s="340"/>
      <c r="BG910" s="340"/>
      <c r="BH910" s="340"/>
      <c r="BI910" s="340"/>
      <c r="BJ910" s="340"/>
      <c r="BK910" s="340"/>
      <c r="BL910" s="340"/>
      <c r="BM910" s="340"/>
      <c r="BN910" s="340"/>
      <c r="BO910" s="340"/>
      <c r="BP910" s="340"/>
      <c r="BQ910" s="340"/>
      <c r="BR910" s="340"/>
      <c r="BS910" s="340"/>
      <c r="BT910" s="340"/>
      <c r="BU910" s="340"/>
      <c r="BV910" s="340"/>
      <c r="BW910" s="340"/>
      <c r="BX910" s="340"/>
      <c r="BY910" s="340"/>
      <c r="BZ910" s="340"/>
      <c r="CA910" s="340"/>
    </row>
    <row r="911" spans="1:79" ht="15.75" customHeight="1">
      <c r="A911" s="340"/>
      <c r="B911" s="340"/>
      <c r="C911" s="340"/>
      <c r="D911" s="340"/>
      <c r="E911" s="340"/>
      <c r="F911" s="340"/>
      <c r="G911" s="340"/>
      <c r="H911" s="340"/>
      <c r="I911" s="340"/>
      <c r="J911" s="340"/>
      <c r="K911" s="340"/>
      <c r="L911" s="340"/>
      <c r="M911" s="340"/>
      <c r="N911" s="340"/>
      <c r="O911" s="340"/>
      <c r="P911" s="340"/>
      <c r="Q911" s="340"/>
      <c r="R911" s="340"/>
      <c r="S911" s="340"/>
      <c r="T911" s="340"/>
      <c r="U911" s="340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0"/>
      <c r="AI911" s="340"/>
      <c r="AJ911" s="340"/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0"/>
      <c r="AX911" s="340"/>
      <c r="AY911" s="340"/>
      <c r="AZ911" s="340"/>
      <c r="BA911" s="340"/>
      <c r="BB911" s="340"/>
      <c r="BC911" s="340"/>
      <c r="BD911" s="340"/>
      <c r="BE911" s="340"/>
      <c r="BF911" s="340"/>
      <c r="BG911" s="340"/>
      <c r="BH911" s="340"/>
      <c r="BI911" s="340"/>
      <c r="BJ911" s="340"/>
      <c r="BK911" s="340"/>
      <c r="BL911" s="340"/>
      <c r="BM911" s="340"/>
      <c r="BN911" s="340"/>
      <c r="BO911" s="340"/>
      <c r="BP911" s="340"/>
      <c r="BQ911" s="340"/>
      <c r="BR911" s="340"/>
      <c r="BS911" s="340"/>
      <c r="BT911" s="340"/>
      <c r="BU911" s="340"/>
      <c r="BV911" s="340"/>
      <c r="BW911" s="340"/>
      <c r="BX911" s="340"/>
      <c r="BY911" s="340"/>
      <c r="BZ911" s="340"/>
      <c r="CA911" s="340"/>
    </row>
    <row r="912" spans="1:79" ht="15.75" customHeight="1">
      <c r="A912" s="340"/>
      <c r="B912" s="340"/>
      <c r="C912" s="340"/>
      <c r="D912" s="340"/>
      <c r="E912" s="340"/>
      <c r="F912" s="340"/>
      <c r="G912" s="340"/>
      <c r="H912" s="340"/>
      <c r="I912" s="340"/>
      <c r="J912" s="340"/>
      <c r="K912" s="340"/>
      <c r="L912" s="340"/>
      <c r="M912" s="340"/>
      <c r="N912" s="340"/>
      <c r="O912" s="340"/>
      <c r="P912" s="340"/>
      <c r="Q912" s="340"/>
      <c r="R912" s="340"/>
      <c r="S912" s="340"/>
      <c r="T912" s="340"/>
      <c r="U912" s="340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0"/>
      <c r="AI912" s="340"/>
      <c r="AJ912" s="340"/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0"/>
      <c r="AX912" s="340"/>
      <c r="AY912" s="340"/>
      <c r="AZ912" s="340"/>
      <c r="BA912" s="340"/>
      <c r="BB912" s="340"/>
      <c r="BC912" s="340"/>
      <c r="BD912" s="340"/>
      <c r="BE912" s="340"/>
      <c r="BF912" s="340"/>
      <c r="BG912" s="340"/>
      <c r="BH912" s="340"/>
      <c r="BI912" s="340"/>
      <c r="BJ912" s="340"/>
      <c r="BK912" s="340"/>
      <c r="BL912" s="340"/>
      <c r="BM912" s="340"/>
      <c r="BN912" s="340"/>
      <c r="BO912" s="340"/>
      <c r="BP912" s="340"/>
      <c r="BQ912" s="340"/>
      <c r="BR912" s="340"/>
      <c r="BS912" s="340"/>
      <c r="BT912" s="340"/>
      <c r="BU912" s="340"/>
      <c r="BV912" s="340"/>
      <c r="BW912" s="340"/>
      <c r="BX912" s="340"/>
      <c r="BY912" s="340"/>
      <c r="BZ912" s="340"/>
      <c r="CA912" s="340"/>
    </row>
    <row r="913" spans="1:79" ht="15.75" customHeight="1">
      <c r="A913" s="340"/>
      <c r="B913" s="340"/>
      <c r="C913" s="340"/>
      <c r="D913" s="340"/>
      <c r="E913" s="340"/>
      <c r="F913" s="340"/>
      <c r="G913" s="340"/>
      <c r="H913" s="340"/>
      <c r="I913" s="340"/>
      <c r="J913" s="340"/>
      <c r="K913" s="340"/>
      <c r="L913" s="340"/>
      <c r="M913" s="340"/>
      <c r="N913" s="340"/>
      <c r="O913" s="340"/>
      <c r="P913" s="340"/>
      <c r="Q913" s="340"/>
      <c r="R913" s="340"/>
      <c r="S913" s="340"/>
      <c r="T913" s="340"/>
      <c r="U913" s="340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0"/>
      <c r="AI913" s="340"/>
      <c r="AJ913" s="340"/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0"/>
      <c r="AX913" s="340"/>
      <c r="AY913" s="340"/>
      <c r="AZ913" s="340"/>
      <c r="BA913" s="340"/>
      <c r="BB913" s="340"/>
      <c r="BC913" s="340"/>
      <c r="BD913" s="340"/>
      <c r="BE913" s="340"/>
      <c r="BF913" s="340"/>
      <c r="BG913" s="340"/>
      <c r="BH913" s="340"/>
      <c r="BI913" s="340"/>
      <c r="BJ913" s="340"/>
      <c r="BK913" s="340"/>
      <c r="BL913" s="340"/>
      <c r="BM913" s="340"/>
      <c r="BN913" s="340"/>
      <c r="BO913" s="340"/>
      <c r="BP913" s="340"/>
      <c r="BQ913" s="340"/>
      <c r="BR913" s="340"/>
      <c r="BS913" s="340"/>
      <c r="BT913" s="340"/>
      <c r="BU913" s="340"/>
      <c r="BV913" s="340"/>
      <c r="BW913" s="340"/>
      <c r="BX913" s="340"/>
      <c r="BY913" s="340"/>
      <c r="BZ913" s="340"/>
      <c r="CA913" s="340"/>
    </row>
    <row r="914" spans="1:79" ht="15.75" customHeight="1">
      <c r="A914" s="340"/>
      <c r="B914" s="340"/>
      <c r="C914" s="340"/>
      <c r="D914" s="340"/>
      <c r="E914" s="340"/>
      <c r="F914" s="340"/>
      <c r="G914" s="340"/>
      <c r="H914" s="340"/>
      <c r="I914" s="340"/>
      <c r="J914" s="340"/>
      <c r="K914" s="340"/>
      <c r="L914" s="340"/>
      <c r="M914" s="340"/>
      <c r="N914" s="340"/>
      <c r="O914" s="340"/>
      <c r="P914" s="340"/>
      <c r="Q914" s="340"/>
      <c r="R914" s="340"/>
      <c r="S914" s="340"/>
      <c r="T914" s="340"/>
      <c r="U914" s="340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0"/>
      <c r="AI914" s="340"/>
      <c r="AJ914" s="340"/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0"/>
      <c r="AX914" s="340"/>
      <c r="AY914" s="340"/>
      <c r="AZ914" s="340"/>
      <c r="BA914" s="340"/>
      <c r="BB914" s="340"/>
      <c r="BC914" s="340"/>
      <c r="BD914" s="340"/>
      <c r="BE914" s="340"/>
      <c r="BF914" s="340"/>
      <c r="BG914" s="340"/>
      <c r="BH914" s="340"/>
      <c r="BI914" s="340"/>
      <c r="BJ914" s="340"/>
      <c r="BK914" s="340"/>
      <c r="BL914" s="340"/>
      <c r="BM914" s="340"/>
      <c r="BN914" s="340"/>
      <c r="BO914" s="340"/>
      <c r="BP914" s="340"/>
      <c r="BQ914" s="340"/>
      <c r="BR914" s="340"/>
      <c r="BS914" s="340"/>
      <c r="BT914" s="340"/>
      <c r="BU914" s="340"/>
      <c r="BV914" s="340"/>
      <c r="BW914" s="340"/>
      <c r="BX914" s="340"/>
      <c r="BY914" s="340"/>
      <c r="BZ914" s="340"/>
      <c r="CA914" s="340"/>
    </row>
    <row r="915" spans="1:79" ht="15.75" customHeight="1">
      <c r="A915" s="340"/>
      <c r="B915" s="340"/>
      <c r="C915" s="340"/>
      <c r="D915" s="340"/>
      <c r="E915" s="340"/>
      <c r="F915" s="340"/>
      <c r="G915" s="340"/>
      <c r="H915" s="340"/>
      <c r="I915" s="340"/>
      <c r="J915" s="340"/>
      <c r="K915" s="340"/>
      <c r="L915" s="340"/>
      <c r="M915" s="340"/>
      <c r="N915" s="340"/>
      <c r="O915" s="340"/>
      <c r="P915" s="340"/>
      <c r="Q915" s="340"/>
      <c r="R915" s="340"/>
      <c r="S915" s="340"/>
      <c r="T915" s="340"/>
      <c r="U915" s="340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0"/>
      <c r="AI915" s="340"/>
      <c r="AJ915" s="340"/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0"/>
      <c r="AX915" s="340"/>
      <c r="AY915" s="340"/>
      <c r="AZ915" s="340"/>
      <c r="BA915" s="340"/>
      <c r="BB915" s="340"/>
      <c r="BC915" s="340"/>
      <c r="BD915" s="340"/>
      <c r="BE915" s="340"/>
      <c r="BF915" s="340"/>
      <c r="BG915" s="340"/>
      <c r="BH915" s="340"/>
      <c r="BI915" s="340"/>
      <c r="BJ915" s="340"/>
      <c r="BK915" s="340"/>
      <c r="BL915" s="340"/>
      <c r="BM915" s="340"/>
      <c r="BN915" s="340"/>
      <c r="BO915" s="340"/>
      <c r="BP915" s="340"/>
      <c r="BQ915" s="340"/>
      <c r="BR915" s="340"/>
      <c r="BS915" s="340"/>
      <c r="BT915" s="340"/>
      <c r="BU915" s="340"/>
      <c r="BV915" s="340"/>
      <c r="BW915" s="340"/>
      <c r="BX915" s="340"/>
      <c r="BY915" s="340"/>
      <c r="BZ915" s="340"/>
      <c r="CA915" s="340"/>
    </row>
    <row r="916" spans="1:79" ht="15.75" customHeight="1">
      <c r="A916" s="340"/>
      <c r="B916" s="340"/>
      <c r="C916" s="340"/>
      <c r="D916" s="340"/>
      <c r="E916" s="340"/>
      <c r="F916" s="340"/>
      <c r="G916" s="340"/>
      <c r="H916" s="340"/>
      <c r="I916" s="340"/>
      <c r="J916" s="340"/>
      <c r="K916" s="340"/>
      <c r="L916" s="340"/>
      <c r="M916" s="340"/>
      <c r="N916" s="340"/>
      <c r="O916" s="340"/>
      <c r="P916" s="340"/>
      <c r="Q916" s="340"/>
      <c r="R916" s="340"/>
      <c r="S916" s="340"/>
      <c r="T916" s="340"/>
      <c r="U916" s="340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0"/>
      <c r="AI916" s="340"/>
      <c r="AJ916" s="340"/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0"/>
      <c r="AX916" s="340"/>
      <c r="AY916" s="340"/>
      <c r="AZ916" s="340"/>
      <c r="BA916" s="340"/>
      <c r="BB916" s="340"/>
      <c r="BC916" s="340"/>
      <c r="BD916" s="340"/>
      <c r="BE916" s="340"/>
      <c r="BF916" s="340"/>
      <c r="BG916" s="340"/>
      <c r="BH916" s="340"/>
      <c r="BI916" s="340"/>
      <c r="BJ916" s="340"/>
      <c r="BK916" s="340"/>
      <c r="BL916" s="340"/>
      <c r="BM916" s="340"/>
      <c r="BN916" s="340"/>
      <c r="BO916" s="340"/>
      <c r="BP916" s="340"/>
      <c r="BQ916" s="340"/>
      <c r="BR916" s="340"/>
      <c r="BS916" s="340"/>
      <c r="BT916" s="340"/>
      <c r="BU916" s="340"/>
      <c r="BV916" s="340"/>
      <c r="BW916" s="340"/>
      <c r="BX916" s="340"/>
      <c r="BY916" s="340"/>
      <c r="BZ916" s="340"/>
      <c r="CA916" s="340"/>
    </row>
    <row r="917" spans="1:79" ht="15.75" customHeight="1">
      <c r="A917" s="340"/>
      <c r="B917" s="340"/>
      <c r="C917" s="340"/>
      <c r="D917" s="340"/>
      <c r="E917" s="340"/>
      <c r="F917" s="340"/>
      <c r="G917" s="340"/>
      <c r="H917" s="340"/>
      <c r="I917" s="340"/>
      <c r="J917" s="340"/>
      <c r="K917" s="340"/>
      <c r="L917" s="340"/>
      <c r="M917" s="340"/>
      <c r="N917" s="340"/>
      <c r="O917" s="340"/>
      <c r="P917" s="340"/>
      <c r="Q917" s="340"/>
      <c r="R917" s="340"/>
      <c r="S917" s="340"/>
      <c r="T917" s="340"/>
      <c r="U917" s="340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0"/>
      <c r="AI917" s="340"/>
      <c r="AJ917" s="340"/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0"/>
      <c r="AX917" s="340"/>
      <c r="AY917" s="340"/>
      <c r="AZ917" s="340"/>
      <c r="BA917" s="340"/>
      <c r="BB917" s="340"/>
      <c r="BC917" s="340"/>
      <c r="BD917" s="340"/>
      <c r="BE917" s="340"/>
      <c r="BF917" s="340"/>
      <c r="BG917" s="340"/>
      <c r="BH917" s="340"/>
      <c r="BI917" s="340"/>
      <c r="BJ917" s="340"/>
      <c r="BK917" s="340"/>
      <c r="BL917" s="340"/>
      <c r="BM917" s="340"/>
      <c r="BN917" s="340"/>
      <c r="BO917" s="340"/>
      <c r="BP917" s="340"/>
      <c r="BQ917" s="340"/>
      <c r="BR917" s="340"/>
      <c r="BS917" s="340"/>
      <c r="BT917" s="340"/>
      <c r="BU917" s="340"/>
      <c r="BV917" s="340"/>
      <c r="BW917" s="340"/>
      <c r="BX917" s="340"/>
      <c r="BY917" s="340"/>
      <c r="BZ917" s="340"/>
      <c r="CA917" s="340"/>
    </row>
    <row r="918" spans="1:79" ht="15.75" customHeight="1">
      <c r="A918" s="340"/>
      <c r="B918" s="340"/>
      <c r="C918" s="340"/>
      <c r="D918" s="340"/>
      <c r="E918" s="340"/>
      <c r="F918" s="340"/>
      <c r="G918" s="340"/>
      <c r="H918" s="340"/>
      <c r="I918" s="340"/>
      <c r="J918" s="340"/>
      <c r="K918" s="340"/>
      <c r="L918" s="340"/>
      <c r="M918" s="340"/>
      <c r="N918" s="340"/>
      <c r="O918" s="340"/>
      <c r="P918" s="340"/>
      <c r="Q918" s="340"/>
      <c r="R918" s="340"/>
      <c r="S918" s="340"/>
      <c r="T918" s="340"/>
      <c r="U918" s="340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0"/>
      <c r="AI918" s="340"/>
      <c r="AJ918" s="340"/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0"/>
      <c r="AX918" s="340"/>
      <c r="AY918" s="340"/>
      <c r="AZ918" s="340"/>
      <c r="BA918" s="340"/>
      <c r="BB918" s="340"/>
      <c r="BC918" s="340"/>
      <c r="BD918" s="340"/>
      <c r="BE918" s="340"/>
      <c r="BF918" s="340"/>
      <c r="BG918" s="340"/>
      <c r="BH918" s="340"/>
      <c r="BI918" s="340"/>
      <c r="BJ918" s="340"/>
      <c r="BK918" s="340"/>
      <c r="BL918" s="340"/>
      <c r="BM918" s="340"/>
      <c r="BN918" s="340"/>
      <c r="BO918" s="340"/>
      <c r="BP918" s="340"/>
      <c r="BQ918" s="340"/>
      <c r="BR918" s="340"/>
      <c r="BS918" s="340"/>
      <c r="BT918" s="340"/>
      <c r="BU918" s="340"/>
      <c r="BV918" s="340"/>
      <c r="BW918" s="340"/>
      <c r="BX918" s="340"/>
      <c r="BY918" s="340"/>
      <c r="BZ918" s="340"/>
      <c r="CA918" s="340"/>
    </row>
    <row r="919" spans="1:79" ht="15.75" customHeight="1">
      <c r="A919" s="340"/>
      <c r="B919" s="340"/>
      <c r="C919" s="340"/>
      <c r="D919" s="340"/>
      <c r="E919" s="340"/>
      <c r="F919" s="340"/>
      <c r="G919" s="340"/>
      <c r="H919" s="340"/>
      <c r="I919" s="340"/>
      <c r="J919" s="340"/>
      <c r="K919" s="340"/>
      <c r="L919" s="340"/>
      <c r="M919" s="340"/>
      <c r="N919" s="340"/>
      <c r="O919" s="340"/>
      <c r="P919" s="340"/>
      <c r="Q919" s="340"/>
      <c r="R919" s="340"/>
      <c r="S919" s="340"/>
      <c r="T919" s="340"/>
      <c r="U919" s="340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0"/>
      <c r="AI919" s="340"/>
      <c r="AJ919" s="340"/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0"/>
      <c r="AX919" s="340"/>
      <c r="AY919" s="340"/>
      <c r="AZ919" s="340"/>
      <c r="BA919" s="340"/>
      <c r="BB919" s="340"/>
      <c r="BC919" s="340"/>
      <c r="BD919" s="340"/>
      <c r="BE919" s="340"/>
      <c r="BF919" s="340"/>
      <c r="BG919" s="340"/>
      <c r="BH919" s="340"/>
      <c r="BI919" s="340"/>
      <c r="BJ919" s="340"/>
      <c r="BK919" s="340"/>
      <c r="BL919" s="340"/>
      <c r="BM919" s="340"/>
      <c r="BN919" s="340"/>
      <c r="BO919" s="340"/>
      <c r="BP919" s="340"/>
      <c r="BQ919" s="340"/>
      <c r="BR919" s="340"/>
      <c r="BS919" s="340"/>
      <c r="BT919" s="340"/>
      <c r="BU919" s="340"/>
      <c r="BV919" s="340"/>
      <c r="BW919" s="340"/>
      <c r="BX919" s="340"/>
      <c r="BY919" s="340"/>
      <c r="BZ919" s="340"/>
      <c r="CA919" s="340"/>
    </row>
    <row r="920" spans="1:79" ht="15.75" customHeight="1">
      <c r="A920" s="340"/>
      <c r="B920" s="340"/>
      <c r="C920" s="340"/>
      <c r="D920" s="340"/>
      <c r="E920" s="340"/>
      <c r="F920" s="340"/>
      <c r="G920" s="340"/>
      <c r="H920" s="340"/>
      <c r="I920" s="340"/>
      <c r="J920" s="340"/>
      <c r="K920" s="340"/>
      <c r="L920" s="340"/>
      <c r="M920" s="340"/>
      <c r="N920" s="340"/>
      <c r="O920" s="340"/>
      <c r="P920" s="340"/>
      <c r="Q920" s="340"/>
      <c r="R920" s="340"/>
      <c r="S920" s="340"/>
      <c r="T920" s="340"/>
      <c r="U920" s="340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0"/>
      <c r="AI920" s="340"/>
      <c r="AJ920" s="340"/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0"/>
      <c r="AX920" s="340"/>
      <c r="AY920" s="340"/>
      <c r="AZ920" s="340"/>
      <c r="BA920" s="340"/>
      <c r="BB920" s="340"/>
      <c r="BC920" s="340"/>
      <c r="BD920" s="340"/>
      <c r="BE920" s="340"/>
      <c r="BF920" s="340"/>
      <c r="BG920" s="340"/>
      <c r="BH920" s="340"/>
      <c r="BI920" s="340"/>
      <c r="BJ920" s="340"/>
      <c r="BK920" s="340"/>
      <c r="BL920" s="340"/>
      <c r="BM920" s="340"/>
      <c r="BN920" s="340"/>
      <c r="BO920" s="340"/>
      <c r="BP920" s="340"/>
      <c r="BQ920" s="340"/>
      <c r="BR920" s="340"/>
      <c r="BS920" s="340"/>
      <c r="BT920" s="340"/>
      <c r="BU920" s="340"/>
      <c r="BV920" s="340"/>
      <c r="BW920" s="340"/>
      <c r="BX920" s="340"/>
      <c r="BY920" s="340"/>
      <c r="BZ920" s="340"/>
      <c r="CA920" s="340"/>
    </row>
    <row r="921" spans="1:79" ht="15.75" customHeight="1">
      <c r="A921" s="340"/>
      <c r="B921" s="340"/>
      <c r="C921" s="340"/>
      <c r="D921" s="340"/>
      <c r="E921" s="340"/>
      <c r="F921" s="340"/>
      <c r="G921" s="340"/>
      <c r="H921" s="340"/>
      <c r="I921" s="340"/>
      <c r="J921" s="340"/>
      <c r="K921" s="340"/>
      <c r="L921" s="340"/>
      <c r="M921" s="340"/>
      <c r="N921" s="340"/>
      <c r="O921" s="340"/>
      <c r="P921" s="340"/>
      <c r="Q921" s="340"/>
      <c r="R921" s="340"/>
      <c r="S921" s="340"/>
      <c r="T921" s="340"/>
      <c r="U921" s="340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0"/>
      <c r="AI921" s="340"/>
      <c r="AJ921" s="340"/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0"/>
      <c r="AX921" s="340"/>
      <c r="AY921" s="340"/>
      <c r="AZ921" s="340"/>
      <c r="BA921" s="340"/>
      <c r="BB921" s="340"/>
      <c r="BC921" s="340"/>
      <c r="BD921" s="340"/>
      <c r="BE921" s="340"/>
      <c r="BF921" s="340"/>
      <c r="BG921" s="340"/>
      <c r="BH921" s="340"/>
      <c r="BI921" s="340"/>
      <c r="BJ921" s="340"/>
      <c r="BK921" s="340"/>
      <c r="BL921" s="340"/>
      <c r="BM921" s="340"/>
      <c r="BN921" s="340"/>
      <c r="BO921" s="340"/>
      <c r="BP921" s="340"/>
      <c r="BQ921" s="340"/>
      <c r="BR921" s="340"/>
      <c r="BS921" s="340"/>
      <c r="BT921" s="340"/>
      <c r="BU921" s="340"/>
      <c r="BV921" s="340"/>
      <c r="BW921" s="340"/>
      <c r="BX921" s="340"/>
      <c r="BY921" s="340"/>
      <c r="BZ921" s="340"/>
      <c r="CA921" s="340"/>
    </row>
    <row r="922" spans="1:79" ht="15.75" customHeight="1">
      <c r="A922" s="340"/>
      <c r="B922" s="340"/>
      <c r="C922" s="340"/>
      <c r="D922" s="340"/>
      <c r="E922" s="340"/>
      <c r="F922" s="340"/>
      <c r="G922" s="340"/>
      <c r="H922" s="340"/>
      <c r="I922" s="340"/>
      <c r="J922" s="340"/>
      <c r="K922" s="340"/>
      <c r="L922" s="340"/>
      <c r="M922" s="340"/>
      <c r="N922" s="340"/>
      <c r="O922" s="340"/>
      <c r="P922" s="340"/>
      <c r="Q922" s="340"/>
      <c r="R922" s="340"/>
      <c r="S922" s="340"/>
      <c r="T922" s="340"/>
      <c r="U922" s="340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0"/>
      <c r="AI922" s="340"/>
      <c r="AJ922" s="340"/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0"/>
      <c r="AX922" s="340"/>
      <c r="AY922" s="340"/>
      <c r="AZ922" s="340"/>
      <c r="BA922" s="340"/>
      <c r="BB922" s="340"/>
      <c r="BC922" s="340"/>
      <c r="BD922" s="340"/>
      <c r="BE922" s="340"/>
      <c r="BF922" s="340"/>
      <c r="BG922" s="340"/>
      <c r="BH922" s="340"/>
      <c r="BI922" s="340"/>
      <c r="BJ922" s="340"/>
      <c r="BK922" s="340"/>
      <c r="BL922" s="340"/>
      <c r="BM922" s="340"/>
      <c r="BN922" s="340"/>
      <c r="BO922" s="340"/>
      <c r="BP922" s="340"/>
      <c r="BQ922" s="340"/>
      <c r="BR922" s="340"/>
      <c r="BS922" s="340"/>
      <c r="BT922" s="340"/>
      <c r="BU922" s="340"/>
      <c r="BV922" s="340"/>
      <c r="BW922" s="340"/>
      <c r="BX922" s="340"/>
      <c r="BY922" s="340"/>
      <c r="BZ922" s="340"/>
      <c r="CA922" s="340"/>
    </row>
    <row r="923" spans="1:79" ht="15.75" customHeight="1">
      <c r="A923" s="340"/>
      <c r="B923" s="340"/>
      <c r="C923" s="340"/>
      <c r="D923" s="340"/>
      <c r="E923" s="340"/>
      <c r="F923" s="340"/>
      <c r="G923" s="340"/>
      <c r="H923" s="340"/>
      <c r="I923" s="340"/>
      <c r="J923" s="340"/>
      <c r="K923" s="340"/>
      <c r="L923" s="340"/>
      <c r="M923" s="340"/>
      <c r="N923" s="340"/>
      <c r="O923" s="340"/>
      <c r="P923" s="340"/>
      <c r="Q923" s="340"/>
      <c r="R923" s="340"/>
      <c r="S923" s="340"/>
      <c r="T923" s="340"/>
      <c r="U923" s="340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0"/>
      <c r="AI923" s="340"/>
      <c r="AJ923" s="340"/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0"/>
      <c r="AX923" s="340"/>
      <c r="AY923" s="340"/>
      <c r="AZ923" s="340"/>
      <c r="BA923" s="340"/>
      <c r="BB923" s="340"/>
      <c r="BC923" s="340"/>
      <c r="BD923" s="340"/>
      <c r="BE923" s="340"/>
      <c r="BF923" s="340"/>
      <c r="BG923" s="340"/>
      <c r="BH923" s="340"/>
      <c r="BI923" s="340"/>
      <c r="BJ923" s="340"/>
      <c r="BK923" s="340"/>
      <c r="BL923" s="340"/>
      <c r="BM923" s="340"/>
      <c r="BN923" s="340"/>
      <c r="BO923" s="340"/>
      <c r="BP923" s="340"/>
      <c r="BQ923" s="340"/>
      <c r="BR923" s="340"/>
      <c r="BS923" s="340"/>
      <c r="BT923" s="340"/>
      <c r="BU923" s="340"/>
      <c r="BV923" s="340"/>
      <c r="BW923" s="340"/>
      <c r="BX923" s="340"/>
      <c r="BY923" s="340"/>
      <c r="BZ923" s="340"/>
      <c r="CA923" s="340"/>
    </row>
    <row r="924" spans="1:79" ht="15.75" customHeight="1">
      <c r="A924" s="340"/>
      <c r="B924" s="340"/>
      <c r="C924" s="340"/>
      <c r="D924" s="340"/>
      <c r="E924" s="340"/>
      <c r="F924" s="340"/>
      <c r="G924" s="340"/>
      <c r="H924" s="340"/>
      <c r="I924" s="340"/>
      <c r="J924" s="340"/>
      <c r="K924" s="340"/>
      <c r="L924" s="340"/>
      <c r="M924" s="340"/>
      <c r="N924" s="340"/>
      <c r="O924" s="340"/>
      <c r="P924" s="340"/>
      <c r="Q924" s="340"/>
      <c r="R924" s="340"/>
      <c r="S924" s="340"/>
      <c r="T924" s="340"/>
      <c r="U924" s="340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0"/>
      <c r="AI924" s="340"/>
      <c r="AJ924" s="340"/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0"/>
      <c r="AX924" s="340"/>
      <c r="AY924" s="340"/>
      <c r="AZ924" s="340"/>
      <c r="BA924" s="340"/>
      <c r="BB924" s="340"/>
      <c r="BC924" s="340"/>
      <c r="BD924" s="340"/>
      <c r="BE924" s="340"/>
      <c r="BF924" s="340"/>
      <c r="BG924" s="340"/>
      <c r="BH924" s="340"/>
      <c r="BI924" s="340"/>
      <c r="BJ924" s="340"/>
      <c r="BK924" s="340"/>
      <c r="BL924" s="340"/>
      <c r="BM924" s="340"/>
      <c r="BN924" s="340"/>
      <c r="BO924" s="340"/>
      <c r="BP924" s="340"/>
      <c r="BQ924" s="340"/>
      <c r="BR924" s="340"/>
      <c r="BS924" s="340"/>
      <c r="BT924" s="340"/>
      <c r="BU924" s="340"/>
      <c r="BV924" s="340"/>
      <c r="BW924" s="340"/>
      <c r="BX924" s="340"/>
      <c r="BY924" s="340"/>
      <c r="BZ924" s="340"/>
      <c r="CA924" s="340"/>
    </row>
    <row r="925" spans="1:79" ht="15.75" customHeight="1">
      <c r="A925" s="340"/>
      <c r="B925" s="340"/>
      <c r="C925" s="340"/>
      <c r="D925" s="340"/>
      <c r="E925" s="340"/>
      <c r="F925" s="340"/>
      <c r="G925" s="340"/>
      <c r="H925" s="340"/>
      <c r="I925" s="340"/>
      <c r="J925" s="340"/>
      <c r="K925" s="340"/>
      <c r="L925" s="340"/>
      <c r="M925" s="340"/>
      <c r="N925" s="340"/>
      <c r="O925" s="340"/>
      <c r="P925" s="340"/>
      <c r="Q925" s="340"/>
      <c r="R925" s="340"/>
      <c r="S925" s="340"/>
      <c r="T925" s="340"/>
      <c r="U925" s="340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0"/>
      <c r="AI925" s="340"/>
      <c r="AJ925" s="340"/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0"/>
      <c r="AX925" s="340"/>
      <c r="AY925" s="340"/>
      <c r="AZ925" s="340"/>
      <c r="BA925" s="340"/>
      <c r="BB925" s="340"/>
      <c r="BC925" s="340"/>
      <c r="BD925" s="340"/>
      <c r="BE925" s="340"/>
      <c r="BF925" s="340"/>
      <c r="BG925" s="340"/>
      <c r="BH925" s="340"/>
      <c r="BI925" s="340"/>
      <c r="BJ925" s="340"/>
      <c r="BK925" s="340"/>
      <c r="BL925" s="340"/>
      <c r="BM925" s="340"/>
      <c r="BN925" s="340"/>
      <c r="BO925" s="340"/>
      <c r="BP925" s="340"/>
      <c r="BQ925" s="340"/>
      <c r="BR925" s="340"/>
      <c r="BS925" s="340"/>
      <c r="BT925" s="340"/>
      <c r="BU925" s="340"/>
      <c r="BV925" s="340"/>
      <c r="BW925" s="340"/>
      <c r="BX925" s="340"/>
      <c r="BY925" s="340"/>
      <c r="BZ925" s="340"/>
      <c r="CA925" s="340"/>
    </row>
    <row r="926" spans="1:79" ht="15.75" customHeight="1">
      <c r="A926" s="340"/>
      <c r="B926" s="340"/>
      <c r="C926" s="340"/>
      <c r="D926" s="340"/>
      <c r="E926" s="340"/>
      <c r="F926" s="340"/>
      <c r="G926" s="340"/>
      <c r="H926" s="340"/>
      <c r="I926" s="340"/>
      <c r="J926" s="340"/>
      <c r="K926" s="340"/>
      <c r="L926" s="340"/>
      <c r="M926" s="340"/>
      <c r="N926" s="340"/>
      <c r="O926" s="340"/>
      <c r="P926" s="340"/>
      <c r="Q926" s="340"/>
      <c r="R926" s="340"/>
      <c r="S926" s="340"/>
      <c r="T926" s="340"/>
      <c r="U926" s="340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0"/>
      <c r="AI926" s="340"/>
      <c r="AJ926" s="340"/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0"/>
      <c r="AX926" s="340"/>
      <c r="AY926" s="340"/>
      <c r="AZ926" s="340"/>
      <c r="BA926" s="340"/>
      <c r="BB926" s="340"/>
      <c r="BC926" s="340"/>
      <c r="BD926" s="340"/>
      <c r="BE926" s="340"/>
      <c r="BF926" s="340"/>
      <c r="BG926" s="340"/>
      <c r="BH926" s="340"/>
      <c r="BI926" s="340"/>
      <c r="BJ926" s="340"/>
      <c r="BK926" s="340"/>
      <c r="BL926" s="340"/>
      <c r="BM926" s="340"/>
      <c r="BN926" s="340"/>
      <c r="BO926" s="340"/>
      <c r="BP926" s="340"/>
      <c r="BQ926" s="340"/>
      <c r="BR926" s="340"/>
      <c r="BS926" s="340"/>
      <c r="BT926" s="340"/>
      <c r="BU926" s="340"/>
      <c r="BV926" s="340"/>
      <c r="BW926" s="340"/>
      <c r="BX926" s="340"/>
      <c r="BY926" s="340"/>
      <c r="BZ926" s="340"/>
      <c r="CA926" s="340"/>
    </row>
    <row r="927" spans="1:79" ht="15.75" customHeight="1">
      <c r="A927" s="340"/>
      <c r="B927" s="340"/>
      <c r="C927" s="340"/>
      <c r="D927" s="340"/>
      <c r="E927" s="340"/>
      <c r="F927" s="340"/>
      <c r="G927" s="340"/>
      <c r="H927" s="340"/>
      <c r="I927" s="340"/>
      <c r="J927" s="340"/>
      <c r="K927" s="340"/>
      <c r="L927" s="340"/>
      <c r="M927" s="340"/>
      <c r="N927" s="340"/>
      <c r="O927" s="340"/>
      <c r="P927" s="340"/>
      <c r="Q927" s="340"/>
      <c r="R927" s="340"/>
      <c r="S927" s="340"/>
      <c r="T927" s="340"/>
      <c r="U927" s="340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0"/>
      <c r="AI927" s="340"/>
      <c r="AJ927" s="340"/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0"/>
      <c r="AX927" s="340"/>
      <c r="AY927" s="340"/>
      <c r="AZ927" s="340"/>
      <c r="BA927" s="340"/>
      <c r="BB927" s="340"/>
      <c r="BC927" s="340"/>
      <c r="BD927" s="340"/>
      <c r="BE927" s="340"/>
      <c r="BF927" s="340"/>
      <c r="BG927" s="340"/>
      <c r="BH927" s="340"/>
      <c r="BI927" s="340"/>
      <c r="BJ927" s="340"/>
      <c r="BK927" s="340"/>
      <c r="BL927" s="340"/>
      <c r="BM927" s="340"/>
      <c r="BN927" s="340"/>
      <c r="BO927" s="340"/>
      <c r="BP927" s="340"/>
      <c r="BQ927" s="340"/>
      <c r="BR927" s="340"/>
      <c r="BS927" s="340"/>
      <c r="BT927" s="340"/>
      <c r="BU927" s="340"/>
      <c r="BV927" s="340"/>
      <c r="BW927" s="340"/>
      <c r="BX927" s="340"/>
      <c r="BY927" s="340"/>
      <c r="BZ927" s="340"/>
      <c r="CA927" s="340"/>
    </row>
    <row r="928" spans="1:79" ht="15.75" customHeight="1">
      <c r="A928" s="340"/>
      <c r="B928" s="340"/>
      <c r="C928" s="340"/>
      <c r="D928" s="340"/>
      <c r="E928" s="340"/>
      <c r="F928" s="340"/>
      <c r="G928" s="340"/>
      <c r="H928" s="340"/>
      <c r="I928" s="340"/>
      <c r="J928" s="340"/>
      <c r="K928" s="340"/>
      <c r="L928" s="340"/>
      <c r="M928" s="340"/>
      <c r="N928" s="340"/>
      <c r="O928" s="340"/>
      <c r="P928" s="340"/>
      <c r="Q928" s="340"/>
      <c r="R928" s="340"/>
      <c r="S928" s="340"/>
      <c r="T928" s="340"/>
      <c r="U928" s="340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0"/>
      <c r="AI928" s="340"/>
      <c r="AJ928" s="340"/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0"/>
      <c r="AX928" s="340"/>
      <c r="AY928" s="340"/>
      <c r="AZ928" s="340"/>
      <c r="BA928" s="340"/>
      <c r="BB928" s="340"/>
      <c r="BC928" s="340"/>
      <c r="BD928" s="340"/>
      <c r="BE928" s="340"/>
      <c r="BF928" s="340"/>
      <c r="BG928" s="340"/>
      <c r="BH928" s="340"/>
      <c r="BI928" s="340"/>
      <c r="BJ928" s="340"/>
      <c r="BK928" s="340"/>
      <c r="BL928" s="340"/>
      <c r="BM928" s="340"/>
      <c r="BN928" s="340"/>
      <c r="BO928" s="340"/>
      <c r="BP928" s="340"/>
      <c r="BQ928" s="340"/>
      <c r="BR928" s="340"/>
      <c r="BS928" s="340"/>
      <c r="BT928" s="340"/>
      <c r="BU928" s="340"/>
      <c r="BV928" s="340"/>
      <c r="BW928" s="340"/>
      <c r="BX928" s="340"/>
      <c r="BY928" s="340"/>
      <c r="BZ928" s="340"/>
      <c r="CA928" s="340"/>
    </row>
    <row r="929" spans="1:79" ht="15.75" customHeight="1">
      <c r="A929" s="340"/>
      <c r="B929" s="340"/>
      <c r="C929" s="340"/>
      <c r="D929" s="340"/>
      <c r="E929" s="340"/>
      <c r="F929" s="340"/>
      <c r="G929" s="340"/>
      <c r="H929" s="340"/>
      <c r="I929" s="340"/>
      <c r="J929" s="340"/>
      <c r="K929" s="340"/>
      <c r="L929" s="340"/>
      <c r="M929" s="340"/>
      <c r="N929" s="340"/>
      <c r="O929" s="340"/>
      <c r="P929" s="340"/>
      <c r="Q929" s="340"/>
      <c r="R929" s="340"/>
      <c r="S929" s="340"/>
      <c r="T929" s="340"/>
      <c r="U929" s="340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0"/>
      <c r="AI929" s="340"/>
      <c r="AJ929" s="340"/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0"/>
      <c r="AX929" s="340"/>
      <c r="AY929" s="340"/>
      <c r="AZ929" s="340"/>
      <c r="BA929" s="340"/>
      <c r="BB929" s="340"/>
      <c r="BC929" s="340"/>
      <c r="BD929" s="340"/>
      <c r="BE929" s="340"/>
      <c r="BF929" s="340"/>
      <c r="BG929" s="340"/>
      <c r="BH929" s="340"/>
      <c r="BI929" s="340"/>
      <c r="BJ929" s="340"/>
      <c r="BK929" s="340"/>
      <c r="BL929" s="340"/>
      <c r="BM929" s="340"/>
      <c r="BN929" s="340"/>
      <c r="BO929" s="340"/>
      <c r="BP929" s="340"/>
      <c r="BQ929" s="340"/>
      <c r="BR929" s="340"/>
      <c r="BS929" s="340"/>
      <c r="BT929" s="340"/>
      <c r="BU929" s="340"/>
      <c r="BV929" s="340"/>
      <c r="BW929" s="340"/>
      <c r="BX929" s="340"/>
      <c r="BY929" s="340"/>
      <c r="BZ929" s="340"/>
      <c r="CA929" s="340"/>
    </row>
    <row r="930" spans="1:79" ht="15.75" customHeight="1">
      <c r="A930" s="340"/>
      <c r="B930" s="340"/>
      <c r="C930" s="340"/>
      <c r="D930" s="340"/>
      <c r="E930" s="340"/>
      <c r="F930" s="340"/>
      <c r="G930" s="340"/>
      <c r="H930" s="340"/>
      <c r="I930" s="340"/>
      <c r="J930" s="340"/>
      <c r="K930" s="340"/>
      <c r="L930" s="340"/>
      <c r="M930" s="340"/>
      <c r="N930" s="340"/>
      <c r="O930" s="340"/>
      <c r="P930" s="340"/>
      <c r="Q930" s="340"/>
      <c r="R930" s="340"/>
      <c r="S930" s="340"/>
      <c r="T930" s="340"/>
      <c r="U930" s="340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0"/>
      <c r="AI930" s="340"/>
      <c r="AJ930" s="340"/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0"/>
      <c r="AX930" s="340"/>
      <c r="AY930" s="340"/>
      <c r="AZ930" s="340"/>
      <c r="BA930" s="340"/>
      <c r="BB930" s="340"/>
      <c r="BC930" s="340"/>
      <c r="BD930" s="340"/>
      <c r="BE930" s="340"/>
      <c r="BF930" s="340"/>
      <c r="BG930" s="340"/>
      <c r="BH930" s="340"/>
      <c r="BI930" s="340"/>
      <c r="BJ930" s="340"/>
      <c r="BK930" s="340"/>
      <c r="BL930" s="340"/>
      <c r="BM930" s="340"/>
      <c r="BN930" s="340"/>
      <c r="BO930" s="340"/>
      <c r="BP930" s="340"/>
      <c r="BQ930" s="340"/>
      <c r="BR930" s="340"/>
      <c r="BS930" s="340"/>
      <c r="BT930" s="340"/>
      <c r="BU930" s="340"/>
      <c r="BV930" s="340"/>
      <c r="BW930" s="340"/>
      <c r="BX930" s="340"/>
      <c r="BY930" s="340"/>
      <c r="BZ930" s="340"/>
      <c r="CA930" s="340"/>
    </row>
    <row r="931" spans="1:79" ht="15.75" customHeight="1">
      <c r="A931" s="340"/>
      <c r="B931" s="340"/>
      <c r="C931" s="340"/>
      <c r="D931" s="340"/>
      <c r="E931" s="340"/>
      <c r="F931" s="340"/>
      <c r="G931" s="340"/>
      <c r="H931" s="340"/>
      <c r="I931" s="340"/>
      <c r="J931" s="340"/>
      <c r="K931" s="340"/>
      <c r="L931" s="340"/>
      <c r="M931" s="340"/>
      <c r="N931" s="340"/>
      <c r="O931" s="340"/>
      <c r="P931" s="340"/>
      <c r="Q931" s="340"/>
      <c r="R931" s="340"/>
      <c r="S931" s="340"/>
      <c r="T931" s="340"/>
      <c r="U931" s="340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0"/>
      <c r="AI931" s="340"/>
      <c r="AJ931" s="340"/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0"/>
      <c r="AX931" s="340"/>
      <c r="AY931" s="340"/>
      <c r="AZ931" s="340"/>
      <c r="BA931" s="340"/>
      <c r="BB931" s="340"/>
      <c r="BC931" s="340"/>
      <c r="BD931" s="340"/>
      <c r="BE931" s="340"/>
      <c r="BF931" s="340"/>
      <c r="BG931" s="340"/>
      <c r="BH931" s="340"/>
      <c r="BI931" s="340"/>
      <c r="BJ931" s="340"/>
      <c r="BK931" s="340"/>
      <c r="BL931" s="340"/>
      <c r="BM931" s="340"/>
      <c r="BN931" s="340"/>
      <c r="BO931" s="340"/>
      <c r="BP931" s="340"/>
      <c r="BQ931" s="340"/>
      <c r="BR931" s="340"/>
      <c r="BS931" s="340"/>
      <c r="BT931" s="340"/>
      <c r="BU931" s="340"/>
      <c r="BV931" s="340"/>
      <c r="BW931" s="340"/>
      <c r="BX931" s="340"/>
      <c r="BY931" s="340"/>
      <c r="BZ931" s="340"/>
      <c r="CA931" s="340"/>
    </row>
    <row r="932" spans="1:79" ht="15.75" customHeight="1">
      <c r="A932" s="340"/>
      <c r="B932" s="340"/>
      <c r="C932" s="340"/>
      <c r="D932" s="340"/>
      <c r="E932" s="340"/>
      <c r="F932" s="340"/>
      <c r="G932" s="340"/>
      <c r="H932" s="340"/>
      <c r="I932" s="340"/>
      <c r="J932" s="340"/>
      <c r="K932" s="340"/>
      <c r="L932" s="340"/>
      <c r="M932" s="340"/>
      <c r="N932" s="340"/>
      <c r="O932" s="340"/>
      <c r="P932" s="340"/>
      <c r="Q932" s="340"/>
      <c r="R932" s="340"/>
      <c r="S932" s="340"/>
      <c r="T932" s="340"/>
      <c r="U932" s="340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0"/>
      <c r="AI932" s="340"/>
      <c r="AJ932" s="340"/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0"/>
      <c r="AX932" s="340"/>
      <c r="AY932" s="340"/>
      <c r="AZ932" s="340"/>
      <c r="BA932" s="340"/>
      <c r="BB932" s="340"/>
      <c r="BC932" s="340"/>
      <c r="BD932" s="340"/>
      <c r="BE932" s="340"/>
      <c r="BF932" s="340"/>
      <c r="BG932" s="340"/>
      <c r="BH932" s="340"/>
      <c r="BI932" s="340"/>
      <c r="BJ932" s="340"/>
      <c r="BK932" s="340"/>
      <c r="BL932" s="340"/>
      <c r="BM932" s="340"/>
      <c r="BN932" s="340"/>
      <c r="BO932" s="340"/>
      <c r="BP932" s="340"/>
      <c r="BQ932" s="340"/>
      <c r="BR932" s="340"/>
      <c r="BS932" s="340"/>
      <c r="BT932" s="340"/>
      <c r="BU932" s="340"/>
      <c r="BV932" s="340"/>
      <c r="BW932" s="340"/>
      <c r="BX932" s="340"/>
      <c r="BY932" s="340"/>
      <c r="BZ932" s="340"/>
      <c r="CA932" s="340"/>
    </row>
    <row r="933" spans="1:79" ht="15.75" customHeight="1">
      <c r="A933" s="340"/>
      <c r="B933" s="340"/>
      <c r="C933" s="340"/>
      <c r="D933" s="340"/>
      <c r="E933" s="340"/>
      <c r="F933" s="340"/>
      <c r="G933" s="340"/>
      <c r="H933" s="340"/>
      <c r="I933" s="340"/>
      <c r="J933" s="340"/>
      <c r="K933" s="340"/>
      <c r="L933" s="340"/>
      <c r="M933" s="340"/>
      <c r="N933" s="340"/>
      <c r="O933" s="340"/>
      <c r="P933" s="340"/>
      <c r="Q933" s="340"/>
      <c r="R933" s="340"/>
      <c r="S933" s="340"/>
      <c r="T933" s="340"/>
      <c r="U933" s="340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0"/>
      <c r="AI933" s="340"/>
      <c r="AJ933" s="340"/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0"/>
      <c r="AX933" s="340"/>
      <c r="AY933" s="340"/>
      <c r="AZ933" s="340"/>
      <c r="BA933" s="340"/>
      <c r="BB933" s="340"/>
      <c r="BC933" s="340"/>
      <c r="BD933" s="340"/>
      <c r="BE933" s="340"/>
      <c r="BF933" s="340"/>
      <c r="BG933" s="340"/>
      <c r="BH933" s="340"/>
      <c r="BI933" s="340"/>
      <c r="BJ933" s="340"/>
      <c r="BK933" s="340"/>
      <c r="BL933" s="340"/>
      <c r="BM933" s="340"/>
      <c r="BN933" s="340"/>
      <c r="BO933" s="340"/>
      <c r="BP933" s="340"/>
      <c r="BQ933" s="340"/>
      <c r="BR933" s="340"/>
      <c r="BS933" s="340"/>
      <c r="BT933" s="340"/>
      <c r="BU933" s="340"/>
      <c r="BV933" s="340"/>
      <c r="BW933" s="340"/>
      <c r="BX933" s="340"/>
      <c r="BY933" s="340"/>
      <c r="BZ933" s="340"/>
      <c r="CA933" s="340"/>
    </row>
    <row r="934" spans="1:79" ht="15.75" customHeight="1">
      <c r="A934" s="340"/>
      <c r="B934" s="340"/>
      <c r="C934" s="340"/>
      <c r="D934" s="340"/>
      <c r="E934" s="340"/>
      <c r="F934" s="340"/>
      <c r="G934" s="340"/>
      <c r="H934" s="340"/>
      <c r="I934" s="340"/>
      <c r="J934" s="340"/>
      <c r="K934" s="340"/>
      <c r="L934" s="340"/>
      <c r="M934" s="340"/>
      <c r="N934" s="340"/>
      <c r="O934" s="340"/>
      <c r="P934" s="340"/>
      <c r="Q934" s="340"/>
      <c r="R934" s="340"/>
      <c r="S934" s="340"/>
      <c r="T934" s="340"/>
      <c r="U934" s="340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0"/>
      <c r="AI934" s="340"/>
      <c r="AJ934" s="340"/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0"/>
      <c r="AX934" s="340"/>
      <c r="AY934" s="340"/>
      <c r="AZ934" s="340"/>
      <c r="BA934" s="340"/>
      <c r="BB934" s="340"/>
      <c r="BC934" s="340"/>
      <c r="BD934" s="340"/>
      <c r="BE934" s="340"/>
      <c r="BF934" s="340"/>
      <c r="BG934" s="340"/>
      <c r="BH934" s="340"/>
      <c r="BI934" s="340"/>
      <c r="BJ934" s="340"/>
      <c r="BK934" s="340"/>
      <c r="BL934" s="340"/>
      <c r="BM934" s="340"/>
      <c r="BN934" s="340"/>
      <c r="BO934" s="340"/>
      <c r="BP934" s="340"/>
      <c r="BQ934" s="340"/>
      <c r="BR934" s="340"/>
      <c r="BS934" s="340"/>
      <c r="BT934" s="340"/>
      <c r="BU934" s="340"/>
      <c r="BV934" s="340"/>
      <c r="BW934" s="340"/>
      <c r="BX934" s="340"/>
      <c r="BY934" s="340"/>
      <c r="BZ934" s="340"/>
      <c r="CA934" s="340"/>
    </row>
    <row r="935" spans="1:79" ht="15.75" customHeight="1">
      <c r="A935" s="340"/>
      <c r="B935" s="340"/>
      <c r="C935" s="340"/>
      <c r="D935" s="340"/>
      <c r="E935" s="340"/>
      <c r="F935" s="340"/>
      <c r="G935" s="340"/>
      <c r="H935" s="340"/>
      <c r="I935" s="340"/>
      <c r="J935" s="340"/>
      <c r="K935" s="340"/>
      <c r="L935" s="340"/>
      <c r="M935" s="340"/>
      <c r="N935" s="340"/>
      <c r="O935" s="340"/>
      <c r="P935" s="340"/>
      <c r="Q935" s="340"/>
      <c r="R935" s="340"/>
      <c r="S935" s="340"/>
      <c r="T935" s="340"/>
      <c r="U935" s="340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0"/>
      <c r="AI935" s="340"/>
      <c r="AJ935" s="340"/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0"/>
      <c r="AX935" s="340"/>
      <c r="AY935" s="340"/>
      <c r="AZ935" s="340"/>
      <c r="BA935" s="340"/>
      <c r="BB935" s="340"/>
      <c r="BC935" s="340"/>
      <c r="BD935" s="340"/>
      <c r="BE935" s="340"/>
      <c r="BF935" s="340"/>
      <c r="BG935" s="340"/>
      <c r="BH935" s="340"/>
      <c r="BI935" s="340"/>
      <c r="BJ935" s="340"/>
      <c r="BK935" s="340"/>
      <c r="BL935" s="340"/>
      <c r="BM935" s="340"/>
      <c r="BN935" s="340"/>
      <c r="BO935" s="340"/>
      <c r="BP935" s="340"/>
      <c r="BQ935" s="340"/>
      <c r="BR935" s="340"/>
      <c r="BS935" s="340"/>
      <c r="BT935" s="340"/>
      <c r="BU935" s="340"/>
      <c r="BV935" s="340"/>
      <c r="BW935" s="340"/>
      <c r="BX935" s="340"/>
      <c r="BY935" s="340"/>
      <c r="BZ935" s="340"/>
      <c r="CA935" s="340"/>
    </row>
    <row r="936" spans="1:79" ht="15.75" customHeight="1">
      <c r="A936" s="340"/>
      <c r="B936" s="340"/>
      <c r="C936" s="340"/>
      <c r="D936" s="340"/>
      <c r="E936" s="340"/>
      <c r="F936" s="340"/>
      <c r="G936" s="340"/>
      <c r="H936" s="340"/>
      <c r="I936" s="340"/>
      <c r="J936" s="340"/>
      <c r="K936" s="340"/>
      <c r="L936" s="340"/>
      <c r="M936" s="340"/>
      <c r="N936" s="340"/>
      <c r="O936" s="340"/>
      <c r="P936" s="340"/>
      <c r="Q936" s="340"/>
      <c r="R936" s="340"/>
      <c r="S936" s="340"/>
      <c r="T936" s="340"/>
      <c r="U936" s="340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0"/>
      <c r="AI936" s="340"/>
      <c r="AJ936" s="340"/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0"/>
      <c r="AX936" s="340"/>
      <c r="AY936" s="340"/>
      <c r="AZ936" s="340"/>
      <c r="BA936" s="340"/>
      <c r="BB936" s="340"/>
      <c r="BC936" s="340"/>
      <c r="BD936" s="340"/>
      <c r="BE936" s="340"/>
      <c r="BF936" s="340"/>
      <c r="BG936" s="340"/>
      <c r="BH936" s="340"/>
      <c r="BI936" s="340"/>
      <c r="BJ936" s="340"/>
      <c r="BK936" s="340"/>
      <c r="BL936" s="340"/>
      <c r="BM936" s="340"/>
      <c r="BN936" s="340"/>
      <c r="BO936" s="340"/>
      <c r="BP936" s="340"/>
      <c r="BQ936" s="340"/>
      <c r="BR936" s="340"/>
      <c r="BS936" s="340"/>
      <c r="BT936" s="340"/>
      <c r="BU936" s="340"/>
      <c r="BV936" s="340"/>
      <c r="BW936" s="340"/>
      <c r="BX936" s="340"/>
      <c r="BY936" s="340"/>
      <c r="BZ936" s="340"/>
      <c r="CA936" s="340"/>
    </row>
    <row r="937" spans="1:79" ht="15.75" customHeight="1">
      <c r="A937" s="340"/>
      <c r="B937" s="340"/>
      <c r="C937" s="340"/>
      <c r="D937" s="340"/>
      <c r="E937" s="340"/>
      <c r="F937" s="340"/>
      <c r="G937" s="340"/>
      <c r="H937" s="340"/>
      <c r="I937" s="340"/>
      <c r="J937" s="340"/>
      <c r="K937" s="340"/>
      <c r="L937" s="340"/>
      <c r="M937" s="340"/>
      <c r="N937" s="340"/>
      <c r="O937" s="340"/>
      <c r="P937" s="340"/>
      <c r="Q937" s="340"/>
      <c r="R937" s="340"/>
      <c r="S937" s="340"/>
      <c r="T937" s="340"/>
      <c r="U937" s="340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0"/>
      <c r="AI937" s="340"/>
      <c r="AJ937" s="340"/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0"/>
      <c r="AX937" s="340"/>
      <c r="AY937" s="340"/>
      <c r="AZ937" s="340"/>
      <c r="BA937" s="340"/>
      <c r="BB937" s="340"/>
      <c r="BC937" s="340"/>
      <c r="BD937" s="340"/>
      <c r="BE937" s="340"/>
      <c r="BF937" s="340"/>
      <c r="BG937" s="340"/>
      <c r="BH937" s="340"/>
      <c r="BI937" s="340"/>
      <c r="BJ937" s="340"/>
      <c r="BK937" s="340"/>
      <c r="BL937" s="340"/>
      <c r="BM937" s="340"/>
      <c r="BN937" s="340"/>
      <c r="BO937" s="340"/>
      <c r="BP937" s="340"/>
      <c r="BQ937" s="340"/>
      <c r="BR937" s="340"/>
      <c r="BS937" s="340"/>
      <c r="BT937" s="340"/>
      <c r="BU937" s="340"/>
      <c r="BV937" s="340"/>
      <c r="BW937" s="340"/>
      <c r="BX937" s="340"/>
      <c r="BY937" s="340"/>
      <c r="BZ937" s="340"/>
      <c r="CA937" s="340"/>
    </row>
    <row r="938" spans="1:79" ht="15.75" customHeight="1">
      <c r="A938" s="340"/>
      <c r="B938" s="340"/>
      <c r="C938" s="340"/>
      <c r="D938" s="340"/>
      <c r="E938" s="340"/>
      <c r="F938" s="340"/>
      <c r="G938" s="340"/>
      <c r="H938" s="340"/>
      <c r="I938" s="340"/>
      <c r="J938" s="340"/>
      <c r="K938" s="340"/>
      <c r="L938" s="340"/>
      <c r="M938" s="340"/>
      <c r="N938" s="340"/>
      <c r="O938" s="340"/>
      <c r="P938" s="340"/>
      <c r="Q938" s="340"/>
      <c r="R938" s="340"/>
      <c r="S938" s="340"/>
      <c r="T938" s="340"/>
      <c r="U938" s="340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0"/>
      <c r="AI938" s="340"/>
      <c r="AJ938" s="340"/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0"/>
      <c r="AX938" s="340"/>
      <c r="AY938" s="340"/>
      <c r="AZ938" s="340"/>
      <c r="BA938" s="340"/>
      <c r="BB938" s="340"/>
      <c r="BC938" s="340"/>
      <c r="BD938" s="340"/>
      <c r="BE938" s="340"/>
      <c r="BF938" s="340"/>
      <c r="BG938" s="340"/>
      <c r="BH938" s="340"/>
      <c r="BI938" s="340"/>
      <c r="BJ938" s="340"/>
      <c r="BK938" s="340"/>
      <c r="BL938" s="340"/>
      <c r="BM938" s="340"/>
      <c r="BN938" s="340"/>
      <c r="BO938" s="340"/>
      <c r="BP938" s="340"/>
      <c r="BQ938" s="340"/>
      <c r="BR938" s="340"/>
      <c r="BS938" s="340"/>
      <c r="BT938" s="340"/>
      <c r="BU938" s="340"/>
      <c r="BV938" s="340"/>
      <c r="BW938" s="340"/>
      <c r="BX938" s="340"/>
      <c r="BY938" s="340"/>
      <c r="BZ938" s="340"/>
      <c r="CA938" s="340"/>
    </row>
    <row r="939" spans="1:79" ht="15.75" customHeight="1">
      <c r="A939" s="340"/>
      <c r="B939" s="340"/>
      <c r="C939" s="340"/>
      <c r="D939" s="340"/>
      <c r="E939" s="340"/>
      <c r="F939" s="340"/>
      <c r="G939" s="340"/>
      <c r="H939" s="340"/>
      <c r="I939" s="340"/>
      <c r="J939" s="340"/>
      <c r="K939" s="340"/>
      <c r="L939" s="340"/>
      <c r="M939" s="340"/>
      <c r="N939" s="340"/>
      <c r="O939" s="340"/>
      <c r="P939" s="340"/>
      <c r="Q939" s="340"/>
      <c r="R939" s="340"/>
      <c r="S939" s="340"/>
      <c r="T939" s="340"/>
      <c r="U939" s="340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0"/>
      <c r="AI939" s="340"/>
      <c r="AJ939" s="340"/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0"/>
      <c r="AX939" s="340"/>
      <c r="AY939" s="340"/>
      <c r="AZ939" s="340"/>
      <c r="BA939" s="340"/>
      <c r="BB939" s="340"/>
      <c r="BC939" s="340"/>
      <c r="BD939" s="340"/>
      <c r="BE939" s="340"/>
      <c r="BF939" s="340"/>
      <c r="BG939" s="340"/>
      <c r="BH939" s="340"/>
      <c r="BI939" s="340"/>
      <c r="BJ939" s="340"/>
      <c r="BK939" s="340"/>
      <c r="BL939" s="340"/>
      <c r="BM939" s="340"/>
      <c r="BN939" s="340"/>
      <c r="BO939" s="340"/>
      <c r="BP939" s="340"/>
      <c r="BQ939" s="340"/>
      <c r="BR939" s="340"/>
      <c r="BS939" s="340"/>
      <c r="BT939" s="340"/>
      <c r="BU939" s="340"/>
      <c r="BV939" s="340"/>
      <c r="BW939" s="340"/>
      <c r="BX939" s="340"/>
      <c r="BY939" s="340"/>
      <c r="BZ939" s="340"/>
      <c r="CA939" s="340"/>
    </row>
    <row r="940" spans="1:79" ht="15.75" customHeight="1">
      <c r="A940" s="340"/>
      <c r="B940" s="340"/>
      <c r="C940" s="340"/>
      <c r="D940" s="340"/>
      <c r="E940" s="340"/>
      <c r="F940" s="340"/>
      <c r="G940" s="340"/>
      <c r="H940" s="340"/>
      <c r="I940" s="340"/>
      <c r="J940" s="340"/>
      <c r="K940" s="340"/>
      <c r="L940" s="340"/>
      <c r="M940" s="340"/>
      <c r="N940" s="340"/>
      <c r="O940" s="340"/>
      <c r="P940" s="340"/>
      <c r="Q940" s="340"/>
      <c r="R940" s="340"/>
      <c r="S940" s="340"/>
      <c r="T940" s="340"/>
      <c r="U940" s="340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0"/>
      <c r="AI940" s="340"/>
      <c r="AJ940" s="340"/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0"/>
      <c r="AX940" s="340"/>
      <c r="AY940" s="340"/>
      <c r="AZ940" s="340"/>
      <c r="BA940" s="340"/>
      <c r="BB940" s="340"/>
      <c r="BC940" s="340"/>
      <c r="BD940" s="340"/>
      <c r="BE940" s="340"/>
      <c r="BF940" s="340"/>
      <c r="BG940" s="340"/>
      <c r="BH940" s="340"/>
      <c r="BI940" s="340"/>
      <c r="BJ940" s="340"/>
      <c r="BK940" s="340"/>
      <c r="BL940" s="340"/>
      <c r="BM940" s="340"/>
      <c r="BN940" s="340"/>
      <c r="BO940" s="340"/>
      <c r="BP940" s="340"/>
      <c r="BQ940" s="340"/>
      <c r="BR940" s="340"/>
      <c r="BS940" s="340"/>
      <c r="BT940" s="340"/>
      <c r="BU940" s="340"/>
      <c r="BV940" s="340"/>
      <c r="BW940" s="340"/>
      <c r="BX940" s="340"/>
      <c r="BY940" s="340"/>
      <c r="BZ940" s="340"/>
      <c r="CA940" s="340"/>
    </row>
    <row r="941" spans="1:79" ht="15.75" customHeight="1">
      <c r="A941" s="340"/>
      <c r="B941" s="340"/>
      <c r="C941" s="340"/>
      <c r="D941" s="340"/>
      <c r="E941" s="340"/>
      <c r="F941" s="340"/>
      <c r="G941" s="340"/>
      <c r="H941" s="340"/>
      <c r="I941" s="340"/>
      <c r="J941" s="340"/>
      <c r="K941" s="340"/>
      <c r="L941" s="340"/>
      <c r="M941" s="340"/>
      <c r="N941" s="340"/>
      <c r="O941" s="340"/>
      <c r="P941" s="340"/>
      <c r="Q941" s="340"/>
      <c r="R941" s="340"/>
      <c r="S941" s="340"/>
      <c r="T941" s="340"/>
      <c r="U941" s="340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0"/>
      <c r="AI941" s="340"/>
      <c r="AJ941" s="340"/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0"/>
      <c r="AX941" s="340"/>
      <c r="AY941" s="340"/>
      <c r="AZ941" s="340"/>
      <c r="BA941" s="340"/>
      <c r="BB941" s="340"/>
      <c r="BC941" s="340"/>
      <c r="BD941" s="340"/>
      <c r="BE941" s="340"/>
      <c r="BF941" s="340"/>
      <c r="BG941" s="340"/>
      <c r="BH941" s="340"/>
      <c r="BI941" s="340"/>
      <c r="BJ941" s="340"/>
      <c r="BK941" s="340"/>
      <c r="BL941" s="340"/>
      <c r="BM941" s="340"/>
      <c r="BN941" s="340"/>
      <c r="BO941" s="340"/>
      <c r="BP941" s="340"/>
      <c r="BQ941" s="340"/>
      <c r="BR941" s="340"/>
      <c r="BS941" s="340"/>
      <c r="BT941" s="340"/>
      <c r="BU941" s="340"/>
      <c r="BV941" s="340"/>
      <c r="BW941" s="340"/>
      <c r="BX941" s="340"/>
      <c r="BY941" s="340"/>
      <c r="BZ941" s="340"/>
      <c r="CA941" s="340"/>
    </row>
    <row r="942" spans="1:79" ht="15.75" customHeight="1">
      <c r="A942" s="340"/>
      <c r="B942" s="340"/>
      <c r="C942" s="340"/>
      <c r="D942" s="340"/>
      <c r="E942" s="340"/>
      <c r="F942" s="340"/>
      <c r="G942" s="340"/>
      <c r="H942" s="340"/>
      <c r="I942" s="340"/>
      <c r="J942" s="340"/>
      <c r="K942" s="340"/>
      <c r="L942" s="340"/>
      <c r="M942" s="340"/>
      <c r="N942" s="340"/>
      <c r="O942" s="340"/>
      <c r="P942" s="340"/>
      <c r="Q942" s="340"/>
      <c r="R942" s="340"/>
      <c r="S942" s="340"/>
      <c r="T942" s="340"/>
      <c r="U942" s="340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0"/>
      <c r="AI942" s="340"/>
      <c r="AJ942" s="340"/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0"/>
      <c r="AX942" s="340"/>
      <c r="AY942" s="340"/>
      <c r="AZ942" s="340"/>
      <c r="BA942" s="340"/>
      <c r="BB942" s="340"/>
      <c r="BC942" s="340"/>
      <c r="BD942" s="340"/>
      <c r="BE942" s="340"/>
      <c r="BF942" s="340"/>
      <c r="BG942" s="340"/>
      <c r="BH942" s="340"/>
      <c r="BI942" s="340"/>
      <c r="BJ942" s="340"/>
      <c r="BK942" s="340"/>
      <c r="BL942" s="340"/>
      <c r="BM942" s="340"/>
      <c r="BN942" s="340"/>
      <c r="BO942" s="340"/>
      <c r="BP942" s="340"/>
      <c r="BQ942" s="340"/>
      <c r="BR942" s="340"/>
      <c r="BS942" s="340"/>
      <c r="BT942" s="340"/>
      <c r="BU942" s="340"/>
      <c r="BV942" s="340"/>
      <c r="BW942" s="340"/>
      <c r="BX942" s="340"/>
      <c r="BY942" s="340"/>
      <c r="BZ942" s="340"/>
      <c r="CA942" s="340"/>
    </row>
    <row r="943" spans="1:79" ht="15.75" customHeight="1">
      <c r="A943" s="340"/>
      <c r="B943" s="340"/>
      <c r="C943" s="340"/>
      <c r="D943" s="340"/>
      <c r="E943" s="340"/>
      <c r="F943" s="340"/>
      <c r="G943" s="340"/>
      <c r="H943" s="340"/>
      <c r="I943" s="340"/>
      <c r="J943" s="340"/>
      <c r="K943" s="340"/>
      <c r="L943" s="340"/>
      <c r="M943" s="340"/>
      <c r="N943" s="340"/>
      <c r="O943" s="340"/>
      <c r="P943" s="340"/>
      <c r="Q943" s="340"/>
      <c r="R943" s="340"/>
      <c r="S943" s="340"/>
      <c r="T943" s="340"/>
      <c r="U943" s="340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0"/>
      <c r="AI943" s="340"/>
      <c r="AJ943" s="340"/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0"/>
      <c r="AX943" s="340"/>
      <c r="AY943" s="340"/>
      <c r="AZ943" s="340"/>
      <c r="BA943" s="340"/>
      <c r="BB943" s="340"/>
      <c r="BC943" s="340"/>
      <c r="BD943" s="340"/>
      <c r="BE943" s="340"/>
      <c r="BF943" s="340"/>
      <c r="BG943" s="340"/>
      <c r="BH943" s="340"/>
      <c r="BI943" s="340"/>
      <c r="BJ943" s="340"/>
      <c r="BK943" s="340"/>
      <c r="BL943" s="340"/>
      <c r="BM943" s="340"/>
      <c r="BN943" s="340"/>
      <c r="BO943" s="340"/>
      <c r="BP943" s="340"/>
      <c r="BQ943" s="340"/>
      <c r="BR943" s="340"/>
      <c r="BS943" s="340"/>
      <c r="BT943" s="340"/>
      <c r="BU943" s="340"/>
      <c r="BV943" s="340"/>
      <c r="BW943" s="340"/>
      <c r="BX943" s="340"/>
      <c r="BY943" s="340"/>
      <c r="BZ943" s="340"/>
      <c r="CA943" s="340"/>
    </row>
    <row r="944" spans="1:79" ht="15.75" customHeight="1">
      <c r="A944" s="340"/>
      <c r="B944" s="340"/>
      <c r="C944" s="340"/>
      <c r="D944" s="340"/>
      <c r="E944" s="340"/>
      <c r="F944" s="340"/>
      <c r="G944" s="340"/>
      <c r="H944" s="340"/>
      <c r="I944" s="340"/>
      <c r="J944" s="340"/>
      <c r="K944" s="340"/>
      <c r="L944" s="340"/>
      <c r="M944" s="340"/>
      <c r="N944" s="340"/>
      <c r="O944" s="340"/>
      <c r="P944" s="340"/>
      <c r="Q944" s="340"/>
      <c r="R944" s="340"/>
      <c r="S944" s="340"/>
      <c r="T944" s="340"/>
      <c r="U944" s="340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0"/>
      <c r="AI944" s="340"/>
      <c r="AJ944" s="340"/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0"/>
      <c r="AX944" s="340"/>
      <c r="AY944" s="340"/>
      <c r="AZ944" s="340"/>
      <c r="BA944" s="340"/>
      <c r="BB944" s="340"/>
      <c r="BC944" s="340"/>
      <c r="BD944" s="340"/>
      <c r="BE944" s="340"/>
      <c r="BF944" s="340"/>
      <c r="BG944" s="340"/>
      <c r="BH944" s="340"/>
      <c r="BI944" s="340"/>
      <c r="BJ944" s="340"/>
      <c r="BK944" s="340"/>
      <c r="BL944" s="340"/>
      <c r="BM944" s="340"/>
      <c r="BN944" s="340"/>
      <c r="BO944" s="340"/>
      <c r="BP944" s="340"/>
      <c r="BQ944" s="340"/>
      <c r="BR944" s="340"/>
      <c r="BS944" s="340"/>
      <c r="BT944" s="340"/>
      <c r="BU944" s="340"/>
      <c r="BV944" s="340"/>
      <c r="BW944" s="340"/>
      <c r="BX944" s="340"/>
      <c r="BY944" s="340"/>
      <c r="BZ944" s="340"/>
      <c r="CA944" s="340"/>
    </row>
    <row r="945" spans="1:79" ht="15.75" customHeight="1">
      <c r="A945" s="340"/>
      <c r="B945" s="340"/>
      <c r="C945" s="340"/>
      <c r="D945" s="340"/>
      <c r="E945" s="340"/>
      <c r="F945" s="340"/>
      <c r="G945" s="340"/>
      <c r="H945" s="340"/>
      <c r="I945" s="340"/>
      <c r="J945" s="340"/>
      <c r="K945" s="340"/>
      <c r="L945" s="340"/>
      <c r="M945" s="340"/>
      <c r="N945" s="340"/>
      <c r="O945" s="340"/>
      <c r="P945" s="340"/>
      <c r="Q945" s="340"/>
      <c r="R945" s="340"/>
      <c r="S945" s="340"/>
      <c r="T945" s="340"/>
      <c r="U945" s="340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0"/>
      <c r="AI945" s="340"/>
      <c r="AJ945" s="340"/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0"/>
      <c r="AX945" s="340"/>
      <c r="AY945" s="340"/>
      <c r="AZ945" s="340"/>
      <c r="BA945" s="340"/>
      <c r="BB945" s="340"/>
      <c r="BC945" s="340"/>
      <c r="BD945" s="340"/>
      <c r="BE945" s="340"/>
      <c r="BF945" s="340"/>
      <c r="BG945" s="340"/>
      <c r="BH945" s="340"/>
      <c r="BI945" s="340"/>
      <c r="BJ945" s="340"/>
      <c r="BK945" s="340"/>
      <c r="BL945" s="340"/>
      <c r="BM945" s="340"/>
      <c r="BN945" s="340"/>
      <c r="BO945" s="340"/>
      <c r="BP945" s="340"/>
      <c r="BQ945" s="340"/>
      <c r="BR945" s="340"/>
      <c r="BS945" s="340"/>
      <c r="BT945" s="340"/>
      <c r="BU945" s="340"/>
      <c r="BV945" s="340"/>
      <c r="BW945" s="340"/>
      <c r="BX945" s="340"/>
      <c r="BY945" s="340"/>
      <c r="BZ945" s="340"/>
      <c r="CA945" s="340"/>
    </row>
    <row r="946" spans="1:79" ht="15.75" customHeight="1">
      <c r="A946" s="340"/>
      <c r="B946" s="340"/>
      <c r="C946" s="340"/>
      <c r="D946" s="340"/>
      <c r="E946" s="340"/>
      <c r="F946" s="340"/>
      <c r="G946" s="340"/>
      <c r="H946" s="340"/>
      <c r="I946" s="340"/>
      <c r="J946" s="340"/>
      <c r="K946" s="340"/>
      <c r="L946" s="340"/>
      <c r="M946" s="340"/>
      <c r="N946" s="340"/>
      <c r="O946" s="340"/>
      <c r="P946" s="340"/>
      <c r="Q946" s="340"/>
      <c r="R946" s="340"/>
      <c r="S946" s="340"/>
      <c r="T946" s="340"/>
      <c r="U946" s="340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0"/>
      <c r="AI946" s="340"/>
      <c r="AJ946" s="340"/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0"/>
      <c r="AX946" s="340"/>
      <c r="AY946" s="340"/>
      <c r="AZ946" s="340"/>
      <c r="BA946" s="340"/>
      <c r="BB946" s="340"/>
      <c r="BC946" s="340"/>
      <c r="BD946" s="340"/>
      <c r="BE946" s="340"/>
      <c r="BF946" s="340"/>
      <c r="BG946" s="340"/>
      <c r="BH946" s="340"/>
      <c r="BI946" s="340"/>
      <c r="BJ946" s="340"/>
      <c r="BK946" s="340"/>
      <c r="BL946" s="340"/>
      <c r="BM946" s="340"/>
      <c r="BN946" s="340"/>
      <c r="BO946" s="340"/>
      <c r="BP946" s="340"/>
      <c r="BQ946" s="340"/>
      <c r="BR946" s="340"/>
      <c r="BS946" s="340"/>
      <c r="BT946" s="340"/>
      <c r="BU946" s="340"/>
      <c r="BV946" s="340"/>
      <c r="BW946" s="340"/>
      <c r="BX946" s="340"/>
      <c r="BY946" s="340"/>
      <c r="BZ946" s="340"/>
      <c r="CA946" s="340"/>
    </row>
    <row r="947" spans="1:79" ht="15.75" customHeight="1">
      <c r="A947" s="340"/>
      <c r="B947" s="340"/>
      <c r="C947" s="340"/>
      <c r="D947" s="340"/>
      <c r="E947" s="340"/>
      <c r="F947" s="340"/>
      <c r="G947" s="340"/>
      <c r="H947" s="340"/>
      <c r="I947" s="340"/>
      <c r="J947" s="340"/>
      <c r="K947" s="340"/>
      <c r="L947" s="340"/>
      <c r="M947" s="340"/>
      <c r="N947" s="340"/>
      <c r="O947" s="340"/>
      <c r="P947" s="340"/>
      <c r="Q947" s="340"/>
      <c r="R947" s="340"/>
      <c r="S947" s="340"/>
      <c r="T947" s="340"/>
      <c r="U947" s="340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0"/>
      <c r="AI947" s="340"/>
      <c r="AJ947" s="340"/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0"/>
      <c r="AX947" s="340"/>
      <c r="AY947" s="340"/>
      <c r="AZ947" s="340"/>
      <c r="BA947" s="340"/>
      <c r="BB947" s="340"/>
      <c r="BC947" s="340"/>
      <c r="BD947" s="340"/>
      <c r="BE947" s="340"/>
      <c r="BF947" s="340"/>
      <c r="BG947" s="340"/>
      <c r="BH947" s="340"/>
      <c r="BI947" s="340"/>
      <c r="BJ947" s="340"/>
      <c r="BK947" s="340"/>
      <c r="BL947" s="340"/>
      <c r="BM947" s="340"/>
      <c r="BN947" s="340"/>
      <c r="BO947" s="340"/>
      <c r="BP947" s="340"/>
      <c r="BQ947" s="340"/>
      <c r="BR947" s="340"/>
      <c r="BS947" s="340"/>
      <c r="BT947" s="340"/>
      <c r="BU947" s="340"/>
      <c r="BV947" s="340"/>
      <c r="BW947" s="340"/>
      <c r="BX947" s="340"/>
      <c r="BY947" s="340"/>
      <c r="BZ947" s="340"/>
      <c r="CA947" s="340"/>
    </row>
    <row r="948" spans="1:79" ht="15.75" customHeight="1">
      <c r="A948" s="340"/>
      <c r="B948" s="340"/>
      <c r="C948" s="340"/>
      <c r="D948" s="340"/>
      <c r="E948" s="340"/>
      <c r="F948" s="340"/>
      <c r="G948" s="340"/>
      <c r="H948" s="340"/>
      <c r="I948" s="340"/>
      <c r="J948" s="340"/>
      <c r="K948" s="340"/>
      <c r="L948" s="340"/>
      <c r="M948" s="340"/>
      <c r="N948" s="340"/>
      <c r="O948" s="340"/>
      <c r="P948" s="340"/>
      <c r="Q948" s="340"/>
      <c r="R948" s="340"/>
      <c r="S948" s="340"/>
      <c r="T948" s="340"/>
      <c r="U948" s="340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0"/>
      <c r="AI948" s="340"/>
      <c r="AJ948" s="340"/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0"/>
      <c r="AX948" s="340"/>
      <c r="AY948" s="340"/>
      <c r="AZ948" s="340"/>
      <c r="BA948" s="340"/>
      <c r="BB948" s="340"/>
      <c r="BC948" s="340"/>
      <c r="BD948" s="340"/>
      <c r="BE948" s="340"/>
      <c r="BF948" s="340"/>
      <c r="BG948" s="340"/>
      <c r="BH948" s="340"/>
      <c r="BI948" s="340"/>
      <c r="BJ948" s="340"/>
      <c r="BK948" s="340"/>
      <c r="BL948" s="340"/>
      <c r="BM948" s="340"/>
      <c r="BN948" s="340"/>
      <c r="BO948" s="340"/>
      <c r="BP948" s="340"/>
      <c r="BQ948" s="340"/>
      <c r="BR948" s="340"/>
      <c r="BS948" s="340"/>
      <c r="BT948" s="340"/>
      <c r="BU948" s="340"/>
      <c r="BV948" s="340"/>
      <c r="BW948" s="340"/>
      <c r="BX948" s="340"/>
      <c r="BY948" s="340"/>
      <c r="BZ948" s="340"/>
      <c r="CA948" s="340"/>
    </row>
    <row r="949" spans="1:79" ht="15.75" customHeight="1">
      <c r="A949" s="340"/>
      <c r="B949" s="340"/>
      <c r="C949" s="340"/>
      <c r="D949" s="340"/>
      <c r="E949" s="340"/>
      <c r="F949" s="340"/>
      <c r="G949" s="340"/>
      <c r="H949" s="340"/>
      <c r="I949" s="340"/>
      <c r="J949" s="340"/>
      <c r="K949" s="340"/>
      <c r="L949" s="340"/>
      <c r="M949" s="340"/>
      <c r="N949" s="340"/>
      <c r="O949" s="340"/>
      <c r="P949" s="340"/>
      <c r="Q949" s="340"/>
      <c r="R949" s="340"/>
      <c r="S949" s="340"/>
      <c r="T949" s="340"/>
      <c r="U949" s="340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0"/>
      <c r="AI949" s="340"/>
      <c r="AJ949" s="340"/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0"/>
      <c r="AX949" s="340"/>
      <c r="AY949" s="340"/>
      <c r="AZ949" s="340"/>
      <c r="BA949" s="340"/>
      <c r="BB949" s="340"/>
      <c r="BC949" s="340"/>
      <c r="BD949" s="340"/>
      <c r="BE949" s="340"/>
      <c r="BF949" s="340"/>
      <c r="BG949" s="340"/>
      <c r="BH949" s="340"/>
      <c r="BI949" s="340"/>
      <c r="BJ949" s="340"/>
      <c r="BK949" s="340"/>
      <c r="BL949" s="340"/>
      <c r="BM949" s="340"/>
      <c r="BN949" s="340"/>
      <c r="BO949" s="340"/>
      <c r="BP949" s="340"/>
      <c r="BQ949" s="340"/>
      <c r="BR949" s="340"/>
      <c r="BS949" s="340"/>
      <c r="BT949" s="340"/>
      <c r="BU949" s="340"/>
      <c r="BV949" s="340"/>
      <c r="BW949" s="340"/>
      <c r="BX949" s="340"/>
      <c r="BY949" s="340"/>
      <c r="BZ949" s="340"/>
      <c r="CA949" s="340"/>
    </row>
    <row r="950" spans="1:79" ht="15.75" customHeight="1">
      <c r="A950" s="340"/>
      <c r="B950" s="340"/>
      <c r="C950" s="340"/>
      <c r="D950" s="340"/>
      <c r="E950" s="340"/>
      <c r="F950" s="340"/>
      <c r="G950" s="340"/>
      <c r="H950" s="340"/>
      <c r="I950" s="340"/>
      <c r="J950" s="340"/>
      <c r="K950" s="340"/>
      <c r="L950" s="340"/>
      <c r="M950" s="340"/>
      <c r="N950" s="340"/>
      <c r="O950" s="340"/>
      <c r="P950" s="340"/>
      <c r="Q950" s="340"/>
      <c r="R950" s="340"/>
      <c r="S950" s="340"/>
      <c r="T950" s="340"/>
      <c r="U950" s="340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0"/>
      <c r="AI950" s="340"/>
      <c r="AJ950" s="340"/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0"/>
      <c r="AX950" s="340"/>
      <c r="AY950" s="340"/>
      <c r="AZ950" s="340"/>
      <c r="BA950" s="340"/>
      <c r="BB950" s="340"/>
      <c r="BC950" s="340"/>
      <c r="BD950" s="340"/>
      <c r="BE950" s="340"/>
      <c r="BF950" s="340"/>
      <c r="BG950" s="340"/>
      <c r="BH950" s="340"/>
      <c r="BI950" s="340"/>
      <c r="BJ950" s="340"/>
      <c r="BK950" s="340"/>
      <c r="BL950" s="340"/>
      <c r="BM950" s="340"/>
      <c r="BN950" s="340"/>
      <c r="BO950" s="340"/>
      <c r="BP950" s="340"/>
      <c r="BQ950" s="340"/>
      <c r="BR950" s="340"/>
      <c r="BS950" s="340"/>
      <c r="BT950" s="340"/>
      <c r="BU950" s="340"/>
      <c r="BV950" s="340"/>
      <c r="BW950" s="340"/>
      <c r="BX950" s="340"/>
      <c r="BY950" s="340"/>
      <c r="BZ950" s="340"/>
      <c r="CA950" s="340"/>
    </row>
    <row r="951" spans="1:79" ht="15.75" customHeight="1">
      <c r="A951" s="340"/>
      <c r="B951" s="340"/>
      <c r="C951" s="340"/>
      <c r="D951" s="340"/>
      <c r="E951" s="340"/>
      <c r="F951" s="340"/>
      <c r="G951" s="340"/>
      <c r="H951" s="340"/>
      <c r="I951" s="340"/>
      <c r="J951" s="340"/>
      <c r="K951" s="340"/>
      <c r="L951" s="340"/>
      <c r="M951" s="340"/>
      <c r="N951" s="340"/>
      <c r="O951" s="340"/>
      <c r="P951" s="340"/>
      <c r="Q951" s="340"/>
      <c r="R951" s="340"/>
      <c r="S951" s="340"/>
      <c r="T951" s="340"/>
      <c r="U951" s="340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0"/>
      <c r="AI951" s="340"/>
      <c r="AJ951" s="340"/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0"/>
      <c r="AX951" s="340"/>
      <c r="AY951" s="340"/>
      <c r="AZ951" s="340"/>
      <c r="BA951" s="340"/>
      <c r="BB951" s="340"/>
      <c r="BC951" s="340"/>
      <c r="BD951" s="340"/>
      <c r="BE951" s="340"/>
      <c r="BF951" s="340"/>
      <c r="BG951" s="340"/>
      <c r="BH951" s="340"/>
      <c r="BI951" s="340"/>
      <c r="BJ951" s="340"/>
      <c r="BK951" s="340"/>
      <c r="BL951" s="340"/>
      <c r="BM951" s="340"/>
      <c r="BN951" s="340"/>
      <c r="BO951" s="340"/>
      <c r="BP951" s="340"/>
      <c r="BQ951" s="340"/>
      <c r="BR951" s="340"/>
      <c r="BS951" s="340"/>
      <c r="BT951" s="340"/>
      <c r="BU951" s="340"/>
      <c r="BV951" s="340"/>
      <c r="BW951" s="340"/>
      <c r="BX951" s="340"/>
      <c r="BY951" s="340"/>
      <c r="BZ951" s="340"/>
      <c r="CA951" s="340"/>
    </row>
    <row r="952" spans="1:79" ht="15.75" customHeight="1">
      <c r="A952" s="340"/>
      <c r="B952" s="340"/>
      <c r="C952" s="340"/>
      <c r="D952" s="340"/>
      <c r="E952" s="340"/>
      <c r="F952" s="340"/>
      <c r="G952" s="340"/>
      <c r="H952" s="340"/>
      <c r="I952" s="340"/>
      <c r="J952" s="340"/>
      <c r="K952" s="340"/>
      <c r="L952" s="340"/>
      <c r="M952" s="340"/>
      <c r="N952" s="340"/>
      <c r="O952" s="340"/>
      <c r="P952" s="340"/>
      <c r="Q952" s="340"/>
      <c r="R952" s="340"/>
      <c r="S952" s="340"/>
      <c r="T952" s="340"/>
      <c r="U952" s="340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0"/>
      <c r="AI952" s="340"/>
      <c r="AJ952" s="340"/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0"/>
      <c r="AX952" s="340"/>
      <c r="AY952" s="340"/>
      <c r="AZ952" s="340"/>
      <c r="BA952" s="340"/>
      <c r="BB952" s="340"/>
      <c r="BC952" s="340"/>
      <c r="BD952" s="340"/>
      <c r="BE952" s="340"/>
      <c r="BF952" s="340"/>
      <c r="BG952" s="340"/>
      <c r="BH952" s="340"/>
      <c r="BI952" s="340"/>
      <c r="BJ952" s="340"/>
      <c r="BK952" s="340"/>
      <c r="BL952" s="340"/>
      <c r="BM952" s="340"/>
      <c r="BN952" s="340"/>
      <c r="BO952" s="340"/>
      <c r="BP952" s="340"/>
      <c r="BQ952" s="340"/>
      <c r="BR952" s="340"/>
      <c r="BS952" s="340"/>
      <c r="BT952" s="340"/>
      <c r="BU952" s="340"/>
      <c r="BV952" s="340"/>
      <c r="BW952" s="340"/>
      <c r="BX952" s="340"/>
      <c r="BY952" s="340"/>
      <c r="BZ952" s="340"/>
      <c r="CA952" s="340"/>
    </row>
    <row r="953" spans="1:79" ht="15.75" customHeight="1">
      <c r="A953" s="340"/>
      <c r="B953" s="340"/>
      <c r="C953" s="340"/>
      <c r="D953" s="340"/>
      <c r="E953" s="340"/>
      <c r="F953" s="340"/>
      <c r="G953" s="340"/>
      <c r="H953" s="340"/>
      <c r="I953" s="340"/>
      <c r="J953" s="340"/>
      <c r="K953" s="340"/>
      <c r="L953" s="340"/>
      <c r="M953" s="340"/>
      <c r="N953" s="340"/>
      <c r="O953" s="340"/>
      <c r="P953" s="340"/>
      <c r="Q953" s="340"/>
      <c r="R953" s="340"/>
      <c r="S953" s="340"/>
      <c r="T953" s="340"/>
      <c r="U953" s="340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0"/>
      <c r="AI953" s="340"/>
      <c r="AJ953" s="340"/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0"/>
      <c r="AX953" s="340"/>
      <c r="AY953" s="340"/>
      <c r="AZ953" s="340"/>
      <c r="BA953" s="340"/>
      <c r="BB953" s="340"/>
      <c r="BC953" s="340"/>
      <c r="BD953" s="340"/>
      <c r="BE953" s="340"/>
      <c r="BF953" s="340"/>
      <c r="BG953" s="340"/>
      <c r="BH953" s="340"/>
      <c r="BI953" s="340"/>
      <c r="BJ953" s="340"/>
      <c r="BK953" s="340"/>
      <c r="BL953" s="340"/>
      <c r="BM953" s="340"/>
      <c r="BN953" s="340"/>
      <c r="BO953" s="340"/>
      <c r="BP953" s="340"/>
      <c r="BQ953" s="340"/>
      <c r="BR953" s="340"/>
      <c r="BS953" s="340"/>
      <c r="BT953" s="340"/>
      <c r="BU953" s="340"/>
      <c r="BV953" s="340"/>
      <c r="BW953" s="340"/>
      <c r="BX953" s="340"/>
      <c r="BY953" s="340"/>
      <c r="BZ953" s="340"/>
      <c r="CA953" s="340"/>
    </row>
    <row r="954" spans="1:79" ht="15.75" customHeight="1">
      <c r="A954" s="340"/>
      <c r="B954" s="340"/>
      <c r="C954" s="340"/>
      <c r="D954" s="340"/>
      <c r="E954" s="340"/>
      <c r="F954" s="340"/>
      <c r="G954" s="340"/>
      <c r="H954" s="340"/>
      <c r="I954" s="340"/>
      <c r="J954" s="340"/>
      <c r="K954" s="340"/>
      <c r="L954" s="340"/>
      <c r="M954" s="340"/>
      <c r="N954" s="340"/>
      <c r="O954" s="340"/>
      <c r="P954" s="340"/>
      <c r="Q954" s="340"/>
      <c r="R954" s="340"/>
      <c r="S954" s="340"/>
      <c r="T954" s="340"/>
      <c r="U954" s="340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0"/>
      <c r="AI954" s="340"/>
      <c r="AJ954" s="340"/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0"/>
      <c r="AX954" s="340"/>
      <c r="AY954" s="340"/>
      <c r="AZ954" s="340"/>
      <c r="BA954" s="340"/>
      <c r="BB954" s="340"/>
      <c r="BC954" s="340"/>
      <c r="BD954" s="340"/>
      <c r="BE954" s="340"/>
      <c r="BF954" s="340"/>
      <c r="BG954" s="340"/>
      <c r="BH954" s="340"/>
      <c r="BI954" s="340"/>
      <c r="BJ954" s="340"/>
      <c r="BK954" s="340"/>
      <c r="BL954" s="340"/>
      <c r="BM954" s="340"/>
      <c r="BN954" s="340"/>
      <c r="BO954" s="340"/>
      <c r="BP954" s="340"/>
      <c r="BQ954" s="340"/>
      <c r="BR954" s="340"/>
      <c r="BS954" s="340"/>
      <c r="BT954" s="340"/>
      <c r="BU954" s="340"/>
      <c r="BV954" s="340"/>
      <c r="BW954" s="340"/>
      <c r="BX954" s="340"/>
      <c r="BY954" s="340"/>
      <c r="BZ954" s="340"/>
      <c r="CA954" s="340"/>
    </row>
    <row r="955" spans="1:79" ht="15.75" customHeight="1">
      <c r="A955" s="340"/>
      <c r="B955" s="340"/>
      <c r="C955" s="340"/>
      <c r="D955" s="340"/>
      <c r="E955" s="340"/>
      <c r="F955" s="340"/>
      <c r="G955" s="340"/>
      <c r="H955" s="340"/>
      <c r="I955" s="340"/>
      <c r="J955" s="340"/>
      <c r="K955" s="340"/>
      <c r="L955" s="340"/>
      <c r="M955" s="340"/>
      <c r="N955" s="340"/>
      <c r="O955" s="340"/>
      <c r="P955" s="340"/>
      <c r="Q955" s="340"/>
      <c r="R955" s="340"/>
      <c r="S955" s="340"/>
      <c r="T955" s="340"/>
      <c r="U955" s="340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0"/>
      <c r="AI955" s="340"/>
      <c r="AJ955" s="340"/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0"/>
      <c r="AX955" s="340"/>
      <c r="AY955" s="340"/>
      <c r="AZ955" s="340"/>
      <c r="BA955" s="340"/>
      <c r="BB955" s="340"/>
      <c r="BC955" s="340"/>
      <c r="BD955" s="340"/>
      <c r="BE955" s="340"/>
      <c r="BF955" s="340"/>
      <c r="BG955" s="340"/>
      <c r="BH955" s="340"/>
      <c r="BI955" s="340"/>
      <c r="BJ955" s="340"/>
      <c r="BK955" s="340"/>
      <c r="BL955" s="340"/>
      <c r="BM955" s="340"/>
      <c r="BN955" s="340"/>
      <c r="BO955" s="340"/>
      <c r="BP955" s="340"/>
      <c r="BQ955" s="340"/>
      <c r="BR955" s="340"/>
      <c r="BS955" s="340"/>
      <c r="BT955" s="340"/>
      <c r="BU955" s="340"/>
      <c r="BV955" s="340"/>
      <c r="BW955" s="340"/>
      <c r="BX955" s="340"/>
      <c r="BY955" s="340"/>
      <c r="BZ955" s="340"/>
      <c r="CA955" s="340"/>
    </row>
    <row r="956" spans="1:79" ht="15.75" customHeight="1">
      <c r="A956" s="340"/>
      <c r="B956" s="340"/>
      <c r="C956" s="340"/>
      <c r="D956" s="340"/>
      <c r="E956" s="340"/>
      <c r="F956" s="340"/>
      <c r="G956" s="340"/>
      <c r="H956" s="340"/>
      <c r="I956" s="340"/>
      <c r="J956" s="340"/>
      <c r="K956" s="340"/>
      <c r="L956" s="340"/>
      <c r="M956" s="340"/>
      <c r="N956" s="340"/>
      <c r="O956" s="340"/>
      <c r="P956" s="340"/>
      <c r="Q956" s="340"/>
      <c r="R956" s="340"/>
      <c r="S956" s="340"/>
      <c r="T956" s="340"/>
      <c r="U956" s="340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0"/>
      <c r="AI956" s="340"/>
      <c r="AJ956" s="340"/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0"/>
      <c r="AX956" s="340"/>
      <c r="AY956" s="340"/>
      <c r="AZ956" s="340"/>
      <c r="BA956" s="340"/>
      <c r="BB956" s="340"/>
      <c r="BC956" s="340"/>
      <c r="BD956" s="340"/>
      <c r="BE956" s="340"/>
      <c r="BF956" s="340"/>
      <c r="BG956" s="340"/>
      <c r="BH956" s="340"/>
      <c r="BI956" s="340"/>
      <c r="BJ956" s="340"/>
      <c r="BK956" s="340"/>
      <c r="BL956" s="340"/>
      <c r="BM956" s="340"/>
      <c r="BN956" s="340"/>
      <c r="BO956" s="340"/>
      <c r="BP956" s="340"/>
      <c r="BQ956" s="340"/>
      <c r="BR956" s="340"/>
      <c r="BS956" s="340"/>
      <c r="BT956" s="340"/>
      <c r="BU956" s="340"/>
      <c r="BV956" s="340"/>
      <c r="BW956" s="340"/>
      <c r="BX956" s="340"/>
      <c r="BY956" s="340"/>
      <c r="BZ956" s="340"/>
      <c r="CA956" s="340"/>
    </row>
    <row r="957" spans="1:79" ht="15.75" customHeight="1">
      <c r="A957" s="340"/>
      <c r="B957" s="340"/>
      <c r="C957" s="340"/>
      <c r="D957" s="340"/>
      <c r="E957" s="340"/>
      <c r="F957" s="340"/>
      <c r="G957" s="340"/>
      <c r="H957" s="340"/>
      <c r="I957" s="340"/>
      <c r="J957" s="340"/>
      <c r="K957" s="340"/>
      <c r="L957" s="340"/>
      <c r="M957" s="340"/>
      <c r="N957" s="340"/>
      <c r="O957" s="340"/>
      <c r="P957" s="340"/>
      <c r="Q957" s="340"/>
      <c r="R957" s="340"/>
      <c r="S957" s="340"/>
      <c r="T957" s="340"/>
      <c r="U957" s="340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0"/>
      <c r="AI957" s="340"/>
      <c r="AJ957" s="340"/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0"/>
      <c r="AX957" s="340"/>
      <c r="AY957" s="340"/>
      <c r="AZ957" s="340"/>
      <c r="BA957" s="340"/>
      <c r="BB957" s="340"/>
      <c r="BC957" s="340"/>
      <c r="BD957" s="340"/>
      <c r="BE957" s="340"/>
      <c r="BF957" s="340"/>
      <c r="BG957" s="340"/>
      <c r="BH957" s="340"/>
      <c r="BI957" s="340"/>
      <c r="BJ957" s="340"/>
      <c r="BK957" s="340"/>
      <c r="BL957" s="340"/>
      <c r="BM957" s="340"/>
      <c r="BN957" s="340"/>
      <c r="BO957" s="340"/>
      <c r="BP957" s="340"/>
      <c r="BQ957" s="340"/>
      <c r="BR957" s="340"/>
      <c r="BS957" s="340"/>
      <c r="BT957" s="340"/>
      <c r="BU957" s="340"/>
      <c r="BV957" s="340"/>
      <c r="BW957" s="340"/>
      <c r="BX957" s="340"/>
      <c r="BY957" s="340"/>
      <c r="BZ957" s="340"/>
      <c r="CA957" s="340"/>
    </row>
    <row r="958" spans="1:79" ht="15.75" customHeight="1">
      <c r="A958" s="340"/>
      <c r="B958" s="340"/>
      <c r="C958" s="340"/>
      <c r="D958" s="340"/>
      <c r="E958" s="340"/>
      <c r="F958" s="340"/>
      <c r="G958" s="340"/>
      <c r="H958" s="340"/>
      <c r="I958" s="340"/>
      <c r="J958" s="340"/>
      <c r="K958" s="340"/>
      <c r="L958" s="340"/>
      <c r="M958" s="340"/>
      <c r="N958" s="340"/>
      <c r="O958" s="340"/>
      <c r="P958" s="340"/>
      <c r="Q958" s="340"/>
      <c r="R958" s="340"/>
      <c r="S958" s="340"/>
      <c r="T958" s="340"/>
      <c r="U958" s="340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0"/>
      <c r="AI958" s="340"/>
      <c r="AJ958" s="340"/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0"/>
      <c r="AX958" s="340"/>
      <c r="AY958" s="340"/>
      <c r="AZ958" s="340"/>
      <c r="BA958" s="340"/>
      <c r="BB958" s="340"/>
      <c r="BC958" s="340"/>
      <c r="BD958" s="340"/>
      <c r="BE958" s="340"/>
      <c r="BF958" s="340"/>
      <c r="BG958" s="340"/>
      <c r="BH958" s="340"/>
      <c r="BI958" s="340"/>
      <c r="BJ958" s="340"/>
      <c r="BK958" s="340"/>
      <c r="BL958" s="340"/>
      <c r="BM958" s="340"/>
      <c r="BN958" s="340"/>
      <c r="BO958" s="340"/>
      <c r="BP958" s="340"/>
      <c r="BQ958" s="340"/>
      <c r="BR958" s="340"/>
      <c r="BS958" s="340"/>
      <c r="BT958" s="340"/>
      <c r="BU958" s="340"/>
      <c r="BV958" s="340"/>
      <c r="BW958" s="340"/>
      <c r="BX958" s="340"/>
      <c r="BY958" s="340"/>
      <c r="BZ958" s="340"/>
      <c r="CA958" s="340"/>
    </row>
    <row r="959" spans="1:79" ht="15.75" customHeight="1">
      <c r="A959" s="340"/>
      <c r="B959" s="340"/>
      <c r="C959" s="340"/>
      <c r="D959" s="340"/>
      <c r="E959" s="340"/>
      <c r="F959" s="340"/>
      <c r="G959" s="340"/>
      <c r="H959" s="340"/>
      <c r="I959" s="340"/>
      <c r="J959" s="340"/>
      <c r="K959" s="340"/>
      <c r="L959" s="340"/>
      <c r="M959" s="340"/>
      <c r="N959" s="340"/>
      <c r="O959" s="340"/>
      <c r="P959" s="340"/>
      <c r="Q959" s="340"/>
      <c r="R959" s="340"/>
      <c r="S959" s="340"/>
      <c r="T959" s="340"/>
      <c r="U959" s="340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0"/>
      <c r="AI959" s="340"/>
      <c r="AJ959" s="340"/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0"/>
      <c r="AX959" s="340"/>
      <c r="AY959" s="340"/>
      <c r="AZ959" s="340"/>
      <c r="BA959" s="340"/>
      <c r="BB959" s="340"/>
      <c r="BC959" s="340"/>
      <c r="BD959" s="340"/>
      <c r="BE959" s="340"/>
      <c r="BF959" s="340"/>
      <c r="BG959" s="340"/>
      <c r="BH959" s="340"/>
      <c r="BI959" s="340"/>
      <c r="BJ959" s="340"/>
      <c r="BK959" s="340"/>
      <c r="BL959" s="340"/>
      <c r="BM959" s="340"/>
      <c r="BN959" s="340"/>
      <c r="BO959" s="340"/>
      <c r="BP959" s="340"/>
      <c r="BQ959" s="340"/>
      <c r="BR959" s="340"/>
      <c r="BS959" s="340"/>
      <c r="BT959" s="340"/>
      <c r="BU959" s="340"/>
      <c r="BV959" s="340"/>
      <c r="BW959" s="340"/>
      <c r="BX959" s="340"/>
      <c r="BY959" s="340"/>
      <c r="BZ959" s="340"/>
      <c r="CA959" s="340"/>
    </row>
    <row r="960" spans="1:79" ht="15.75" customHeight="1">
      <c r="A960" s="340"/>
      <c r="B960" s="340"/>
      <c r="C960" s="340"/>
      <c r="D960" s="340"/>
      <c r="E960" s="340"/>
      <c r="F960" s="340"/>
      <c r="G960" s="340"/>
      <c r="H960" s="340"/>
      <c r="I960" s="340"/>
      <c r="J960" s="340"/>
      <c r="K960" s="340"/>
      <c r="L960" s="340"/>
      <c r="M960" s="340"/>
      <c r="N960" s="340"/>
      <c r="O960" s="340"/>
      <c r="P960" s="340"/>
      <c r="Q960" s="340"/>
      <c r="R960" s="340"/>
      <c r="S960" s="340"/>
      <c r="T960" s="340"/>
      <c r="U960" s="340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0"/>
      <c r="AI960" s="340"/>
      <c r="AJ960" s="340"/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0"/>
      <c r="AX960" s="340"/>
      <c r="AY960" s="340"/>
      <c r="AZ960" s="340"/>
      <c r="BA960" s="340"/>
      <c r="BB960" s="340"/>
      <c r="BC960" s="340"/>
      <c r="BD960" s="340"/>
      <c r="BE960" s="340"/>
      <c r="BF960" s="340"/>
      <c r="BG960" s="340"/>
      <c r="BH960" s="340"/>
      <c r="BI960" s="340"/>
      <c r="BJ960" s="340"/>
      <c r="BK960" s="340"/>
      <c r="BL960" s="340"/>
      <c r="BM960" s="340"/>
      <c r="BN960" s="340"/>
      <c r="BO960" s="340"/>
      <c r="BP960" s="340"/>
      <c r="BQ960" s="340"/>
      <c r="BR960" s="340"/>
      <c r="BS960" s="340"/>
      <c r="BT960" s="340"/>
      <c r="BU960" s="340"/>
      <c r="BV960" s="340"/>
      <c r="BW960" s="340"/>
      <c r="BX960" s="340"/>
      <c r="BY960" s="340"/>
      <c r="BZ960" s="340"/>
      <c r="CA960" s="340"/>
    </row>
    <row r="961" spans="1:79" ht="15.75" customHeight="1">
      <c r="A961" s="340"/>
      <c r="B961" s="340"/>
      <c r="C961" s="340"/>
      <c r="D961" s="340"/>
      <c r="E961" s="340"/>
      <c r="F961" s="340"/>
      <c r="G961" s="340"/>
      <c r="H961" s="340"/>
      <c r="I961" s="340"/>
      <c r="J961" s="340"/>
      <c r="K961" s="340"/>
      <c r="L961" s="340"/>
      <c r="M961" s="340"/>
      <c r="N961" s="340"/>
      <c r="O961" s="340"/>
      <c r="P961" s="340"/>
      <c r="Q961" s="340"/>
      <c r="R961" s="340"/>
      <c r="S961" s="340"/>
      <c r="T961" s="340"/>
      <c r="U961" s="340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0"/>
      <c r="AI961" s="340"/>
      <c r="AJ961" s="340"/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0"/>
      <c r="AX961" s="340"/>
      <c r="AY961" s="340"/>
      <c r="AZ961" s="340"/>
      <c r="BA961" s="340"/>
      <c r="BB961" s="340"/>
      <c r="BC961" s="340"/>
      <c r="BD961" s="340"/>
      <c r="BE961" s="340"/>
      <c r="BF961" s="340"/>
      <c r="BG961" s="340"/>
      <c r="BH961" s="340"/>
      <c r="BI961" s="340"/>
      <c r="BJ961" s="340"/>
      <c r="BK961" s="340"/>
      <c r="BL961" s="340"/>
      <c r="BM961" s="340"/>
      <c r="BN961" s="340"/>
      <c r="BO961" s="340"/>
      <c r="BP961" s="340"/>
      <c r="BQ961" s="340"/>
      <c r="BR961" s="340"/>
      <c r="BS961" s="340"/>
      <c r="BT961" s="340"/>
      <c r="BU961" s="340"/>
      <c r="BV961" s="340"/>
      <c r="BW961" s="340"/>
      <c r="BX961" s="340"/>
      <c r="BY961" s="340"/>
      <c r="BZ961" s="340"/>
      <c r="CA961" s="340"/>
    </row>
    <row r="962" spans="1:79" ht="15.75" customHeight="1">
      <c r="A962" s="340"/>
      <c r="B962" s="340"/>
      <c r="C962" s="340"/>
      <c r="D962" s="340"/>
      <c r="E962" s="340"/>
      <c r="F962" s="340"/>
      <c r="G962" s="340"/>
      <c r="H962" s="340"/>
      <c r="I962" s="340"/>
      <c r="J962" s="340"/>
      <c r="K962" s="340"/>
      <c r="L962" s="340"/>
      <c r="M962" s="340"/>
      <c r="N962" s="340"/>
      <c r="O962" s="340"/>
      <c r="P962" s="340"/>
      <c r="Q962" s="340"/>
      <c r="R962" s="340"/>
      <c r="S962" s="340"/>
      <c r="T962" s="340"/>
      <c r="U962" s="340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0"/>
      <c r="AI962" s="340"/>
      <c r="AJ962" s="340"/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0"/>
      <c r="AX962" s="340"/>
      <c r="AY962" s="340"/>
      <c r="AZ962" s="340"/>
      <c r="BA962" s="340"/>
      <c r="BB962" s="340"/>
      <c r="BC962" s="340"/>
      <c r="BD962" s="340"/>
      <c r="BE962" s="340"/>
      <c r="BF962" s="340"/>
      <c r="BG962" s="340"/>
      <c r="BH962" s="340"/>
      <c r="BI962" s="340"/>
      <c r="BJ962" s="340"/>
      <c r="BK962" s="340"/>
      <c r="BL962" s="340"/>
      <c r="BM962" s="340"/>
      <c r="BN962" s="340"/>
      <c r="BO962" s="340"/>
      <c r="BP962" s="340"/>
      <c r="BQ962" s="340"/>
      <c r="BR962" s="340"/>
      <c r="BS962" s="340"/>
      <c r="BT962" s="340"/>
      <c r="BU962" s="340"/>
      <c r="BV962" s="340"/>
      <c r="BW962" s="340"/>
      <c r="BX962" s="340"/>
      <c r="BY962" s="340"/>
      <c r="BZ962" s="340"/>
      <c r="CA962" s="340"/>
    </row>
    <row r="963" spans="1:79" ht="15.75" customHeight="1">
      <c r="A963" s="340"/>
      <c r="B963" s="340"/>
      <c r="C963" s="340"/>
      <c r="D963" s="340"/>
      <c r="E963" s="340"/>
      <c r="F963" s="340"/>
      <c r="G963" s="340"/>
      <c r="H963" s="340"/>
      <c r="I963" s="340"/>
      <c r="J963" s="340"/>
      <c r="K963" s="340"/>
      <c r="L963" s="340"/>
      <c r="M963" s="340"/>
      <c r="N963" s="340"/>
      <c r="O963" s="340"/>
      <c r="P963" s="340"/>
      <c r="Q963" s="340"/>
      <c r="R963" s="340"/>
      <c r="S963" s="340"/>
      <c r="T963" s="340"/>
      <c r="U963" s="340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0"/>
      <c r="AI963" s="340"/>
      <c r="AJ963" s="340"/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0"/>
      <c r="AX963" s="340"/>
      <c r="AY963" s="340"/>
      <c r="AZ963" s="340"/>
      <c r="BA963" s="340"/>
      <c r="BB963" s="340"/>
      <c r="BC963" s="340"/>
      <c r="BD963" s="340"/>
      <c r="BE963" s="340"/>
      <c r="BF963" s="340"/>
      <c r="BG963" s="340"/>
      <c r="BH963" s="340"/>
      <c r="BI963" s="340"/>
      <c r="BJ963" s="340"/>
      <c r="BK963" s="340"/>
      <c r="BL963" s="340"/>
      <c r="BM963" s="340"/>
      <c r="BN963" s="340"/>
      <c r="BO963" s="340"/>
      <c r="BP963" s="340"/>
      <c r="BQ963" s="340"/>
      <c r="BR963" s="340"/>
      <c r="BS963" s="340"/>
      <c r="BT963" s="340"/>
      <c r="BU963" s="340"/>
      <c r="BV963" s="340"/>
      <c r="BW963" s="340"/>
      <c r="BX963" s="340"/>
      <c r="BY963" s="340"/>
      <c r="BZ963" s="340"/>
      <c r="CA963" s="340"/>
    </row>
    <row r="964" spans="1:79" ht="15.75" customHeight="1">
      <c r="A964" s="340"/>
      <c r="B964" s="340"/>
      <c r="C964" s="340"/>
      <c r="D964" s="340"/>
      <c r="E964" s="340"/>
      <c r="F964" s="340"/>
      <c r="G964" s="340"/>
      <c r="H964" s="340"/>
      <c r="I964" s="340"/>
      <c r="J964" s="340"/>
      <c r="K964" s="340"/>
      <c r="L964" s="340"/>
      <c r="M964" s="340"/>
      <c r="N964" s="340"/>
      <c r="O964" s="340"/>
      <c r="P964" s="340"/>
      <c r="Q964" s="340"/>
      <c r="R964" s="340"/>
      <c r="S964" s="340"/>
      <c r="T964" s="340"/>
      <c r="U964" s="340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0"/>
      <c r="AI964" s="340"/>
      <c r="AJ964" s="340"/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0"/>
      <c r="AX964" s="340"/>
      <c r="AY964" s="340"/>
      <c r="AZ964" s="340"/>
      <c r="BA964" s="340"/>
      <c r="BB964" s="340"/>
      <c r="BC964" s="340"/>
      <c r="BD964" s="340"/>
      <c r="BE964" s="340"/>
      <c r="BF964" s="340"/>
      <c r="BG964" s="340"/>
      <c r="BH964" s="340"/>
      <c r="BI964" s="340"/>
      <c r="BJ964" s="340"/>
      <c r="BK964" s="340"/>
      <c r="BL964" s="340"/>
      <c r="BM964" s="340"/>
      <c r="BN964" s="340"/>
      <c r="BO964" s="340"/>
      <c r="BP964" s="340"/>
      <c r="BQ964" s="340"/>
      <c r="BR964" s="340"/>
      <c r="BS964" s="340"/>
      <c r="BT964" s="340"/>
      <c r="BU964" s="340"/>
      <c r="BV964" s="340"/>
      <c r="BW964" s="340"/>
      <c r="BX964" s="340"/>
      <c r="BY964" s="340"/>
      <c r="BZ964" s="340"/>
      <c r="CA964" s="340"/>
    </row>
    <row r="965" spans="1:79" ht="15.75" customHeight="1">
      <c r="A965" s="340"/>
      <c r="B965" s="340"/>
      <c r="C965" s="340"/>
      <c r="D965" s="340"/>
      <c r="E965" s="340"/>
      <c r="F965" s="340"/>
      <c r="G965" s="340"/>
      <c r="H965" s="340"/>
      <c r="I965" s="340"/>
      <c r="J965" s="340"/>
      <c r="K965" s="340"/>
      <c r="L965" s="340"/>
      <c r="M965" s="340"/>
      <c r="N965" s="340"/>
      <c r="O965" s="340"/>
      <c r="P965" s="340"/>
      <c r="Q965" s="340"/>
      <c r="R965" s="340"/>
      <c r="S965" s="340"/>
      <c r="T965" s="340"/>
      <c r="U965" s="340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0"/>
      <c r="AI965" s="340"/>
      <c r="AJ965" s="340"/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0"/>
      <c r="AX965" s="340"/>
      <c r="AY965" s="340"/>
      <c r="AZ965" s="340"/>
      <c r="BA965" s="340"/>
      <c r="BB965" s="340"/>
      <c r="BC965" s="340"/>
      <c r="BD965" s="340"/>
      <c r="BE965" s="340"/>
      <c r="BF965" s="340"/>
      <c r="BG965" s="340"/>
      <c r="BH965" s="340"/>
      <c r="BI965" s="340"/>
      <c r="BJ965" s="340"/>
      <c r="BK965" s="340"/>
      <c r="BL965" s="340"/>
      <c r="BM965" s="340"/>
      <c r="BN965" s="340"/>
      <c r="BO965" s="340"/>
      <c r="BP965" s="340"/>
      <c r="BQ965" s="340"/>
      <c r="BR965" s="340"/>
      <c r="BS965" s="340"/>
      <c r="BT965" s="340"/>
      <c r="BU965" s="340"/>
      <c r="BV965" s="340"/>
      <c r="BW965" s="340"/>
      <c r="BX965" s="340"/>
      <c r="BY965" s="340"/>
      <c r="BZ965" s="340"/>
      <c r="CA965" s="340"/>
    </row>
    <row r="966" spans="1:79" ht="15.75" customHeight="1">
      <c r="A966" s="340"/>
      <c r="B966" s="340"/>
      <c r="C966" s="340"/>
      <c r="D966" s="340"/>
      <c r="E966" s="340"/>
      <c r="F966" s="340"/>
      <c r="G966" s="340"/>
      <c r="H966" s="340"/>
      <c r="I966" s="340"/>
      <c r="J966" s="340"/>
      <c r="K966" s="340"/>
      <c r="L966" s="340"/>
      <c r="M966" s="340"/>
      <c r="N966" s="340"/>
      <c r="O966" s="340"/>
      <c r="P966" s="340"/>
      <c r="Q966" s="340"/>
      <c r="R966" s="340"/>
      <c r="S966" s="340"/>
      <c r="T966" s="340"/>
      <c r="U966" s="340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0"/>
      <c r="AI966" s="340"/>
      <c r="AJ966" s="340"/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0"/>
      <c r="AX966" s="340"/>
      <c r="AY966" s="340"/>
      <c r="AZ966" s="340"/>
      <c r="BA966" s="340"/>
      <c r="BB966" s="340"/>
      <c r="BC966" s="340"/>
      <c r="BD966" s="340"/>
      <c r="BE966" s="340"/>
      <c r="BF966" s="340"/>
      <c r="BG966" s="340"/>
      <c r="BH966" s="340"/>
      <c r="BI966" s="340"/>
      <c r="BJ966" s="340"/>
      <c r="BK966" s="340"/>
      <c r="BL966" s="340"/>
      <c r="BM966" s="340"/>
      <c r="BN966" s="340"/>
      <c r="BO966" s="340"/>
      <c r="BP966" s="340"/>
      <c r="BQ966" s="340"/>
      <c r="BR966" s="340"/>
      <c r="BS966" s="340"/>
      <c r="BT966" s="340"/>
      <c r="BU966" s="340"/>
      <c r="BV966" s="340"/>
      <c r="BW966" s="340"/>
      <c r="BX966" s="340"/>
      <c r="BY966" s="340"/>
      <c r="BZ966" s="340"/>
      <c r="CA966" s="340"/>
    </row>
    <row r="967" spans="1:79" ht="15.75" customHeight="1">
      <c r="A967" s="340"/>
      <c r="B967" s="340"/>
      <c r="C967" s="340"/>
      <c r="D967" s="340"/>
      <c r="E967" s="340"/>
      <c r="F967" s="340"/>
      <c r="G967" s="340"/>
      <c r="H967" s="340"/>
      <c r="I967" s="340"/>
      <c r="J967" s="340"/>
      <c r="K967" s="340"/>
      <c r="L967" s="340"/>
      <c r="M967" s="340"/>
      <c r="N967" s="340"/>
      <c r="O967" s="340"/>
      <c r="P967" s="340"/>
      <c r="Q967" s="340"/>
      <c r="R967" s="340"/>
      <c r="S967" s="340"/>
      <c r="T967" s="340"/>
      <c r="U967" s="340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0"/>
      <c r="AI967" s="340"/>
      <c r="AJ967" s="340"/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0"/>
      <c r="AX967" s="340"/>
      <c r="AY967" s="340"/>
      <c r="AZ967" s="340"/>
      <c r="BA967" s="340"/>
      <c r="BB967" s="340"/>
      <c r="BC967" s="340"/>
      <c r="BD967" s="340"/>
      <c r="BE967" s="340"/>
      <c r="BF967" s="340"/>
      <c r="BG967" s="340"/>
      <c r="BH967" s="340"/>
      <c r="BI967" s="340"/>
      <c r="BJ967" s="340"/>
      <c r="BK967" s="340"/>
      <c r="BL967" s="340"/>
      <c r="BM967" s="340"/>
      <c r="BN967" s="340"/>
      <c r="BO967" s="340"/>
      <c r="BP967" s="340"/>
      <c r="BQ967" s="340"/>
      <c r="BR967" s="340"/>
      <c r="BS967" s="340"/>
      <c r="BT967" s="340"/>
      <c r="BU967" s="340"/>
      <c r="BV967" s="340"/>
      <c r="BW967" s="340"/>
      <c r="BX967" s="340"/>
      <c r="BY967" s="340"/>
      <c r="BZ967" s="340"/>
      <c r="CA967" s="340"/>
    </row>
    <row r="968" spans="1:79" ht="15.75" customHeight="1">
      <c r="A968" s="340"/>
      <c r="B968" s="340"/>
      <c r="C968" s="340"/>
      <c r="D968" s="340"/>
      <c r="E968" s="340"/>
      <c r="F968" s="340"/>
      <c r="G968" s="340"/>
      <c r="H968" s="340"/>
      <c r="I968" s="340"/>
      <c r="J968" s="340"/>
      <c r="K968" s="340"/>
      <c r="L968" s="340"/>
      <c r="M968" s="340"/>
      <c r="N968" s="340"/>
      <c r="O968" s="340"/>
      <c r="P968" s="340"/>
      <c r="Q968" s="340"/>
      <c r="R968" s="340"/>
      <c r="S968" s="340"/>
      <c r="T968" s="340"/>
      <c r="U968" s="340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0"/>
      <c r="AI968" s="340"/>
      <c r="AJ968" s="340"/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0"/>
      <c r="AX968" s="340"/>
      <c r="AY968" s="340"/>
      <c r="AZ968" s="340"/>
      <c r="BA968" s="340"/>
      <c r="BB968" s="340"/>
      <c r="BC968" s="340"/>
      <c r="BD968" s="340"/>
      <c r="BE968" s="340"/>
      <c r="BF968" s="340"/>
      <c r="BG968" s="340"/>
      <c r="BH968" s="340"/>
      <c r="BI968" s="340"/>
      <c r="BJ968" s="340"/>
      <c r="BK968" s="340"/>
      <c r="BL968" s="340"/>
      <c r="BM968" s="340"/>
      <c r="BN968" s="340"/>
      <c r="BO968" s="340"/>
      <c r="BP968" s="340"/>
      <c r="BQ968" s="340"/>
      <c r="BR968" s="340"/>
      <c r="BS968" s="340"/>
      <c r="BT968" s="340"/>
      <c r="BU968" s="340"/>
      <c r="BV968" s="340"/>
      <c r="BW968" s="340"/>
      <c r="BX968" s="340"/>
      <c r="BY968" s="340"/>
      <c r="BZ968" s="340"/>
      <c r="CA968" s="340"/>
    </row>
    <row r="969" spans="1:79" ht="15.75" customHeight="1">
      <c r="A969" s="340"/>
      <c r="B969" s="340"/>
      <c r="C969" s="340"/>
      <c r="D969" s="340"/>
      <c r="E969" s="340"/>
      <c r="F969" s="340"/>
      <c r="G969" s="340"/>
      <c r="H969" s="340"/>
      <c r="I969" s="340"/>
      <c r="J969" s="340"/>
      <c r="K969" s="340"/>
      <c r="L969" s="340"/>
      <c r="M969" s="340"/>
      <c r="N969" s="340"/>
      <c r="O969" s="340"/>
      <c r="P969" s="340"/>
      <c r="Q969" s="340"/>
      <c r="R969" s="340"/>
      <c r="S969" s="340"/>
      <c r="T969" s="340"/>
      <c r="U969" s="340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0"/>
      <c r="AI969" s="340"/>
      <c r="AJ969" s="340"/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0"/>
      <c r="AX969" s="340"/>
      <c r="AY969" s="340"/>
      <c r="AZ969" s="340"/>
      <c r="BA969" s="340"/>
      <c r="BB969" s="340"/>
      <c r="BC969" s="340"/>
      <c r="BD969" s="340"/>
      <c r="BE969" s="340"/>
      <c r="BF969" s="340"/>
      <c r="BG969" s="340"/>
      <c r="BH969" s="340"/>
      <c r="BI969" s="340"/>
      <c r="BJ969" s="340"/>
      <c r="BK969" s="340"/>
      <c r="BL969" s="340"/>
      <c r="BM969" s="340"/>
      <c r="BN969" s="340"/>
      <c r="BO969" s="340"/>
      <c r="BP969" s="340"/>
      <c r="BQ969" s="340"/>
      <c r="BR969" s="340"/>
      <c r="BS969" s="340"/>
      <c r="BT969" s="340"/>
      <c r="BU969" s="340"/>
      <c r="BV969" s="340"/>
      <c r="BW969" s="340"/>
      <c r="BX969" s="340"/>
      <c r="BY969" s="340"/>
      <c r="BZ969" s="340"/>
      <c r="CA969" s="340"/>
    </row>
    <row r="970" spans="1:79" ht="15.75" customHeight="1">
      <c r="A970" s="340"/>
      <c r="B970" s="340"/>
      <c r="C970" s="340"/>
      <c r="D970" s="340"/>
      <c r="E970" s="340"/>
      <c r="F970" s="340"/>
      <c r="G970" s="340"/>
      <c r="H970" s="340"/>
      <c r="I970" s="340"/>
      <c r="J970" s="340"/>
      <c r="K970" s="340"/>
      <c r="L970" s="340"/>
      <c r="M970" s="340"/>
      <c r="N970" s="340"/>
      <c r="O970" s="340"/>
      <c r="P970" s="340"/>
      <c r="Q970" s="340"/>
      <c r="R970" s="340"/>
      <c r="S970" s="340"/>
      <c r="T970" s="340"/>
      <c r="U970" s="340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0"/>
      <c r="AI970" s="340"/>
      <c r="AJ970" s="340"/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0"/>
      <c r="AX970" s="340"/>
      <c r="AY970" s="340"/>
      <c r="AZ970" s="340"/>
      <c r="BA970" s="340"/>
      <c r="BB970" s="340"/>
      <c r="BC970" s="340"/>
      <c r="BD970" s="340"/>
      <c r="BE970" s="340"/>
      <c r="BF970" s="340"/>
      <c r="BG970" s="340"/>
      <c r="BH970" s="340"/>
      <c r="BI970" s="340"/>
      <c r="BJ970" s="340"/>
      <c r="BK970" s="340"/>
      <c r="BL970" s="340"/>
      <c r="BM970" s="340"/>
      <c r="BN970" s="340"/>
      <c r="BO970" s="340"/>
      <c r="BP970" s="340"/>
      <c r="BQ970" s="340"/>
      <c r="BR970" s="340"/>
      <c r="BS970" s="340"/>
      <c r="BT970" s="340"/>
      <c r="BU970" s="340"/>
      <c r="BV970" s="340"/>
      <c r="BW970" s="340"/>
      <c r="BX970" s="340"/>
      <c r="BY970" s="340"/>
      <c r="BZ970" s="340"/>
      <c r="CA970" s="340"/>
    </row>
    <row r="971" spans="1:79" ht="15.75" customHeight="1">
      <c r="A971" s="340"/>
      <c r="B971" s="340"/>
      <c r="C971" s="340"/>
      <c r="D971" s="340"/>
      <c r="E971" s="340"/>
      <c r="F971" s="340"/>
      <c r="G971" s="340"/>
      <c r="H971" s="340"/>
      <c r="I971" s="340"/>
      <c r="J971" s="340"/>
      <c r="K971" s="340"/>
      <c r="L971" s="340"/>
      <c r="M971" s="340"/>
      <c r="N971" s="340"/>
      <c r="O971" s="340"/>
      <c r="P971" s="340"/>
      <c r="Q971" s="340"/>
      <c r="R971" s="340"/>
      <c r="S971" s="340"/>
      <c r="T971" s="340"/>
      <c r="U971" s="340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0"/>
      <c r="AI971" s="340"/>
      <c r="AJ971" s="340"/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0"/>
      <c r="AX971" s="340"/>
      <c r="AY971" s="340"/>
      <c r="AZ971" s="340"/>
      <c r="BA971" s="340"/>
      <c r="BB971" s="340"/>
      <c r="BC971" s="340"/>
      <c r="BD971" s="340"/>
      <c r="BE971" s="340"/>
      <c r="BF971" s="340"/>
      <c r="BG971" s="340"/>
      <c r="BH971" s="340"/>
      <c r="BI971" s="340"/>
      <c r="BJ971" s="340"/>
      <c r="BK971" s="340"/>
      <c r="BL971" s="340"/>
      <c r="BM971" s="340"/>
      <c r="BN971" s="340"/>
      <c r="BO971" s="340"/>
      <c r="BP971" s="340"/>
      <c r="BQ971" s="340"/>
      <c r="BR971" s="340"/>
      <c r="BS971" s="340"/>
      <c r="BT971" s="340"/>
      <c r="BU971" s="340"/>
      <c r="BV971" s="340"/>
      <c r="BW971" s="340"/>
      <c r="BX971" s="340"/>
      <c r="BY971" s="340"/>
      <c r="BZ971" s="340"/>
      <c r="CA971" s="340"/>
    </row>
    <row r="972" spans="1:79" ht="15.75" customHeight="1">
      <c r="A972" s="340"/>
      <c r="B972" s="340"/>
      <c r="C972" s="340"/>
      <c r="D972" s="340"/>
      <c r="E972" s="340"/>
      <c r="F972" s="340"/>
      <c r="G972" s="340"/>
      <c r="H972" s="340"/>
      <c r="I972" s="340"/>
      <c r="J972" s="340"/>
      <c r="K972" s="340"/>
      <c r="L972" s="340"/>
      <c r="M972" s="340"/>
      <c r="N972" s="340"/>
      <c r="O972" s="340"/>
      <c r="P972" s="340"/>
      <c r="Q972" s="340"/>
      <c r="R972" s="340"/>
      <c r="S972" s="340"/>
      <c r="T972" s="340"/>
      <c r="U972" s="340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0"/>
      <c r="AI972" s="340"/>
      <c r="AJ972" s="340"/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0"/>
      <c r="AX972" s="340"/>
      <c r="AY972" s="340"/>
      <c r="AZ972" s="340"/>
      <c r="BA972" s="340"/>
      <c r="BB972" s="340"/>
      <c r="BC972" s="340"/>
      <c r="BD972" s="340"/>
      <c r="BE972" s="340"/>
      <c r="BF972" s="340"/>
      <c r="BG972" s="340"/>
      <c r="BH972" s="340"/>
      <c r="BI972" s="340"/>
      <c r="BJ972" s="340"/>
      <c r="BK972" s="340"/>
      <c r="BL972" s="340"/>
      <c r="BM972" s="340"/>
      <c r="BN972" s="340"/>
      <c r="BO972" s="340"/>
      <c r="BP972" s="340"/>
      <c r="BQ972" s="340"/>
      <c r="BR972" s="340"/>
      <c r="BS972" s="340"/>
      <c r="BT972" s="340"/>
      <c r="BU972" s="340"/>
      <c r="BV972" s="340"/>
      <c r="BW972" s="340"/>
      <c r="BX972" s="340"/>
      <c r="BY972" s="340"/>
      <c r="BZ972" s="340"/>
      <c r="CA972" s="340"/>
    </row>
    <row r="973" spans="1:79" ht="15.75" customHeight="1">
      <c r="A973" s="340"/>
      <c r="B973" s="340"/>
      <c r="C973" s="340"/>
      <c r="D973" s="340"/>
      <c r="E973" s="340"/>
      <c r="F973" s="340"/>
      <c r="G973" s="340"/>
      <c r="H973" s="340"/>
      <c r="I973" s="340"/>
      <c r="J973" s="340"/>
      <c r="K973" s="340"/>
      <c r="L973" s="340"/>
      <c r="M973" s="340"/>
      <c r="N973" s="340"/>
      <c r="O973" s="340"/>
      <c r="P973" s="340"/>
      <c r="Q973" s="340"/>
      <c r="R973" s="340"/>
      <c r="S973" s="340"/>
      <c r="T973" s="340"/>
      <c r="U973" s="340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0"/>
      <c r="AI973" s="340"/>
      <c r="AJ973" s="340"/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0"/>
      <c r="AX973" s="340"/>
      <c r="AY973" s="340"/>
      <c r="AZ973" s="340"/>
      <c r="BA973" s="340"/>
      <c r="BB973" s="340"/>
      <c r="BC973" s="340"/>
      <c r="BD973" s="340"/>
      <c r="BE973" s="340"/>
      <c r="BF973" s="340"/>
      <c r="BG973" s="340"/>
      <c r="BH973" s="340"/>
      <c r="BI973" s="340"/>
      <c r="BJ973" s="340"/>
      <c r="BK973" s="340"/>
      <c r="BL973" s="340"/>
      <c r="BM973" s="340"/>
      <c r="BN973" s="340"/>
      <c r="BO973" s="340"/>
      <c r="BP973" s="340"/>
      <c r="BQ973" s="340"/>
      <c r="BR973" s="340"/>
      <c r="BS973" s="340"/>
      <c r="BT973" s="340"/>
      <c r="BU973" s="340"/>
      <c r="BV973" s="340"/>
      <c r="BW973" s="340"/>
      <c r="BX973" s="340"/>
      <c r="BY973" s="340"/>
      <c r="BZ973" s="340"/>
      <c r="CA973" s="340"/>
    </row>
    <row r="974" spans="1:79" ht="15.75" customHeight="1">
      <c r="A974" s="340"/>
      <c r="B974" s="340"/>
      <c r="C974" s="340"/>
      <c r="D974" s="340"/>
      <c r="E974" s="340"/>
      <c r="F974" s="340"/>
      <c r="G974" s="340"/>
      <c r="H974" s="340"/>
      <c r="I974" s="340"/>
      <c r="J974" s="340"/>
      <c r="K974" s="340"/>
      <c r="L974" s="340"/>
      <c r="M974" s="340"/>
      <c r="N974" s="340"/>
      <c r="O974" s="340"/>
      <c r="P974" s="340"/>
      <c r="Q974" s="340"/>
      <c r="R974" s="340"/>
      <c r="S974" s="340"/>
      <c r="T974" s="340"/>
      <c r="U974" s="340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0"/>
      <c r="AI974" s="340"/>
      <c r="AJ974" s="340"/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0"/>
      <c r="AX974" s="340"/>
      <c r="AY974" s="340"/>
      <c r="AZ974" s="340"/>
      <c r="BA974" s="340"/>
      <c r="BB974" s="340"/>
      <c r="BC974" s="340"/>
      <c r="BD974" s="340"/>
      <c r="BE974" s="340"/>
      <c r="BF974" s="340"/>
      <c r="BG974" s="340"/>
      <c r="BH974" s="340"/>
      <c r="BI974" s="340"/>
      <c r="BJ974" s="340"/>
      <c r="BK974" s="340"/>
      <c r="BL974" s="340"/>
      <c r="BM974" s="340"/>
      <c r="BN974" s="340"/>
      <c r="BO974" s="340"/>
      <c r="BP974" s="340"/>
      <c r="BQ974" s="340"/>
      <c r="BR974" s="340"/>
      <c r="BS974" s="340"/>
      <c r="BT974" s="340"/>
      <c r="BU974" s="340"/>
      <c r="BV974" s="340"/>
      <c r="BW974" s="340"/>
      <c r="BX974" s="340"/>
      <c r="BY974" s="340"/>
      <c r="BZ974" s="340"/>
      <c r="CA974" s="340"/>
    </row>
    <row r="975" spans="1:79" ht="15.75" customHeight="1">
      <c r="A975" s="340"/>
      <c r="B975" s="340"/>
      <c r="C975" s="340"/>
      <c r="D975" s="340"/>
      <c r="E975" s="340"/>
      <c r="F975" s="340"/>
      <c r="G975" s="340"/>
      <c r="H975" s="340"/>
      <c r="I975" s="340"/>
      <c r="J975" s="340"/>
      <c r="K975" s="340"/>
      <c r="L975" s="340"/>
      <c r="M975" s="340"/>
      <c r="N975" s="340"/>
      <c r="O975" s="340"/>
      <c r="P975" s="340"/>
      <c r="Q975" s="340"/>
      <c r="R975" s="340"/>
      <c r="S975" s="340"/>
      <c r="T975" s="340"/>
      <c r="U975" s="340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0"/>
      <c r="AI975" s="340"/>
      <c r="AJ975" s="340"/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0"/>
      <c r="AX975" s="340"/>
      <c r="AY975" s="340"/>
      <c r="AZ975" s="340"/>
      <c r="BA975" s="340"/>
      <c r="BB975" s="340"/>
      <c r="BC975" s="340"/>
      <c r="BD975" s="340"/>
      <c r="BE975" s="340"/>
      <c r="BF975" s="340"/>
      <c r="BG975" s="340"/>
      <c r="BH975" s="340"/>
      <c r="BI975" s="340"/>
      <c r="BJ975" s="340"/>
      <c r="BK975" s="340"/>
      <c r="BL975" s="340"/>
      <c r="BM975" s="340"/>
      <c r="BN975" s="340"/>
      <c r="BO975" s="340"/>
      <c r="BP975" s="340"/>
      <c r="BQ975" s="340"/>
      <c r="BR975" s="340"/>
      <c r="BS975" s="340"/>
      <c r="BT975" s="340"/>
      <c r="BU975" s="340"/>
      <c r="BV975" s="340"/>
      <c r="BW975" s="340"/>
      <c r="BX975" s="340"/>
      <c r="BY975" s="340"/>
      <c r="BZ975" s="340"/>
      <c r="CA975" s="340"/>
    </row>
    <row r="976" spans="1:79" ht="15.75" customHeight="1">
      <c r="A976" s="340"/>
      <c r="B976" s="340"/>
      <c r="C976" s="340"/>
      <c r="D976" s="340"/>
      <c r="E976" s="340"/>
      <c r="F976" s="340"/>
      <c r="G976" s="340"/>
      <c r="H976" s="340"/>
      <c r="I976" s="340"/>
      <c r="J976" s="340"/>
      <c r="K976" s="340"/>
      <c r="L976" s="340"/>
      <c r="M976" s="340"/>
      <c r="N976" s="340"/>
      <c r="O976" s="340"/>
      <c r="P976" s="340"/>
      <c r="Q976" s="340"/>
      <c r="R976" s="340"/>
      <c r="S976" s="340"/>
      <c r="T976" s="340"/>
      <c r="U976" s="340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0"/>
      <c r="AI976" s="340"/>
      <c r="AJ976" s="340"/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0"/>
      <c r="AX976" s="340"/>
      <c r="AY976" s="340"/>
      <c r="AZ976" s="340"/>
      <c r="BA976" s="340"/>
      <c r="BB976" s="340"/>
      <c r="BC976" s="340"/>
      <c r="BD976" s="340"/>
      <c r="BE976" s="340"/>
      <c r="BF976" s="340"/>
      <c r="BG976" s="340"/>
      <c r="BH976" s="340"/>
      <c r="BI976" s="340"/>
      <c r="BJ976" s="340"/>
      <c r="BK976" s="340"/>
      <c r="BL976" s="340"/>
      <c r="BM976" s="340"/>
      <c r="BN976" s="340"/>
      <c r="BO976" s="340"/>
      <c r="BP976" s="340"/>
      <c r="BQ976" s="340"/>
      <c r="BR976" s="340"/>
      <c r="BS976" s="340"/>
      <c r="BT976" s="340"/>
      <c r="BU976" s="340"/>
      <c r="BV976" s="340"/>
      <c r="BW976" s="340"/>
      <c r="BX976" s="340"/>
      <c r="BY976" s="340"/>
      <c r="BZ976" s="340"/>
      <c r="CA976" s="340"/>
    </row>
    <row r="977" spans="1:79" ht="15.75" customHeight="1">
      <c r="A977" s="340"/>
      <c r="B977" s="340"/>
      <c r="C977" s="340"/>
      <c r="D977" s="340"/>
      <c r="E977" s="340"/>
      <c r="F977" s="340"/>
      <c r="G977" s="340"/>
      <c r="H977" s="340"/>
      <c r="I977" s="340"/>
      <c r="J977" s="340"/>
      <c r="K977" s="340"/>
      <c r="L977" s="340"/>
      <c r="M977" s="340"/>
      <c r="N977" s="340"/>
      <c r="O977" s="340"/>
      <c r="P977" s="340"/>
      <c r="Q977" s="340"/>
      <c r="R977" s="340"/>
      <c r="S977" s="340"/>
      <c r="T977" s="340"/>
      <c r="U977" s="340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0"/>
      <c r="AI977" s="340"/>
      <c r="AJ977" s="340"/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0"/>
      <c r="AX977" s="340"/>
      <c r="AY977" s="340"/>
      <c r="AZ977" s="340"/>
      <c r="BA977" s="340"/>
      <c r="BB977" s="340"/>
      <c r="BC977" s="340"/>
      <c r="BD977" s="340"/>
      <c r="BE977" s="340"/>
      <c r="BF977" s="340"/>
      <c r="BG977" s="340"/>
      <c r="BH977" s="340"/>
      <c r="BI977" s="340"/>
      <c r="BJ977" s="340"/>
      <c r="BK977" s="340"/>
      <c r="BL977" s="340"/>
      <c r="BM977" s="340"/>
      <c r="BN977" s="340"/>
      <c r="BO977" s="340"/>
      <c r="BP977" s="340"/>
      <c r="BQ977" s="340"/>
      <c r="BR977" s="340"/>
      <c r="BS977" s="340"/>
      <c r="BT977" s="340"/>
      <c r="BU977" s="340"/>
      <c r="BV977" s="340"/>
      <c r="BW977" s="340"/>
      <c r="BX977" s="340"/>
      <c r="BY977" s="340"/>
      <c r="BZ977" s="340"/>
      <c r="CA977" s="340"/>
    </row>
    <row r="978" spans="1:79" ht="15.75" customHeight="1">
      <c r="A978" s="340"/>
      <c r="B978" s="340"/>
      <c r="C978" s="340"/>
      <c r="D978" s="340"/>
      <c r="E978" s="340"/>
      <c r="F978" s="340"/>
      <c r="G978" s="340"/>
      <c r="H978" s="340"/>
      <c r="I978" s="340"/>
      <c r="J978" s="340"/>
      <c r="K978" s="340"/>
      <c r="L978" s="340"/>
      <c r="M978" s="340"/>
      <c r="N978" s="340"/>
      <c r="O978" s="340"/>
      <c r="P978" s="340"/>
      <c r="Q978" s="340"/>
      <c r="R978" s="340"/>
      <c r="S978" s="340"/>
      <c r="T978" s="340"/>
      <c r="U978" s="340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0"/>
      <c r="AI978" s="340"/>
      <c r="AJ978" s="340"/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0"/>
      <c r="AX978" s="340"/>
      <c r="AY978" s="340"/>
      <c r="AZ978" s="340"/>
      <c r="BA978" s="340"/>
      <c r="BB978" s="340"/>
      <c r="BC978" s="340"/>
      <c r="BD978" s="340"/>
      <c r="BE978" s="340"/>
      <c r="BF978" s="340"/>
      <c r="BG978" s="340"/>
      <c r="BH978" s="340"/>
      <c r="BI978" s="340"/>
      <c r="BJ978" s="340"/>
      <c r="BK978" s="340"/>
      <c r="BL978" s="340"/>
      <c r="BM978" s="340"/>
      <c r="BN978" s="340"/>
      <c r="BO978" s="340"/>
      <c r="BP978" s="340"/>
      <c r="BQ978" s="340"/>
      <c r="BR978" s="340"/>
      <c r="BS978" s="340"/>
      <c r="BT978" s="340"/>
      <c r="BU978" s="340"/>
      <c r="BV978" s="340"/>
      <c r="BW978" s="340"/>
      <c r="BX978" s="340"/>
      <c r="BY978" s="340"/>
      <c r="BZ978" s="340"/>
      <c r="CA978" s="340"/>
    </row>
    <row r="979" spans="1:79" ht="15.75" customHeight="1">
      <c r="A979" s="340"/>
      <c r="B979" s="340"/>
      <c r="C979" s="340"/>
      <c r="D979" s="340"/>
      <c r="E979" s="340"/>
      <c r="F979" s="340"/>
      <c r="G979" s="340"/>
      <c r="H979" s="340"/>
      <c r="I979" s="340"/>
      <c r="J979" s="340"/>
      <c r="K979" s="340"/>
      <c r="L979" s="340"/>
      <c r="M979" s="340"/>
      <c r="N979" s="340"/>
      <c r="O979" s="340"/>
      <c r="P979" s="340"/>
      <c r="Q979" s="340"/>
      <c r="R979" s="340"/>
      <c r="S979" s="340"/>
      <c r="T979" s="340"/>
      <c r="U979" s="340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0"/>
      <c r="AI979" s="340"/>
      <c r="AJ979" s="340"/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0"/>
      <c r="AX979" s="340"/>
      <c r="AY979" s="340"/>
      <c r="AZ979" s="340"/>
      <c r="BA979" s="340"/>
      <c r="BB979" s="340"/>
      <c r="BC979" s="340"/>
      <c r="BD979" s="340"/>
      <c r="BE979" s="340"/>
      <c r="BF979" s="340"/>
      <c r="BG979" s="340"/>
      <c r="BH979" s="340"/>
      <c r="BI979" s="340"/>
      <c r="BJ979" s="340"/>
      <c r="BK979" s="340"/>
      <c r="BL979" s="340"/>
      <c r="BM979" s="340"/>
      <c r="BN979" s="340"/>
      <c r="BO979" s="340"/>
      <c r="BP979" s="340"/>
      <c r="BQ979" s="340"/>
      <c r="BR979" s="340"/>
      <c r="BS979" s="340"/>
      <c r="BT979" s="340"/>
      <c r="BU979" s="340"/>
      <c r="BV979" s="340"/>
      <c r="BW979" s="340"/>
      <c r="BX979" s="340"/>
      <c r="BY979" s="340"/>
      <c r="BZ979" s="340"/>
      <c r="CA979" s="340"/>
    </row>
    <row r="980" spans="1:79" ht="15.75" customHeight="1">
      <c r="A980" s="340"/>
      <c r="B980" s="340"/>
      <c r="C980" s="340"/>
      <c r="D980" s="340"/>
      <c r="E980" s="340"/>
      <c r="F980" s="340"/>
      <c r="G980" s="340"/>
      <c r="H980" s="340"/>
      <c r="I980" s="340"/>
      <c r="J980" s="340"/>
      <c r="K980" s="340"/>
      <c r="L980" s="340"/>
      <c r="M980" s="340"/>
      <c r="N980" s="340"/>
      <c r="O980" s="340"/>
      <c r="P980" s="340"/>
      <c r="Q980" s="340"/>
      <c r="R980" s="340"/>
      <c r="S980" s="340"/>
      <c r="T980" s="340"/>
      <c r="U980" s="340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0"/>
      <c r="AI980" s="340"/>
      <c r="AJ980" s="340"/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0"/>
      <c r="AX980" s="340"/>
      <c r="AY980" s="340"/>
      <c r="AZ980" s="340"/>
      <c r="BA980" s="340"/>
      <c r="BB980" s="340"/>
      <c r="BC980" s="340"/>
      <c r="BD980" s="340"/>
      <c r="BE980" s="340"/>
      <c r="BF980" s="340"/>
      <c r="BG980" s="340"/>
      <c r="BH980" s="340"/>
      <c r="BI980" s="340"/>
      <c r="BJ980" s="340"/>
      <c r="BK980" s="340"/>
      <c r="BL980" s="340"/>
      <c r="BM980" s="340"/>
      <c r="BN980" s="340"/>
      <c r="BO980" s="340"/>
      <c r="BP980" s="340"/>
      <c r="BQ980" s="340"/>
      <c r="BR980" s="340"/>
      <c r="BS980" s="340"/>
      <c r="BT980" s="340"/>
      <c r="BU980" s="340"/>
      <c r="BV980" s="340"/>
      <c r="BW980" s="340"/>
      <c r="BX980" s="340"/>
      <c r="BY980" s="340"/>
      <c r="BZ980" s="340"/>
      <c r="CA980" s="340"/>
    </row>
    <row r="981" spans="1:79" ht="15.75" customHeight="1">
      <c r="A981" s="340"/>
      <c r="B981" s="340"/>
      <c r="C981" s="340"/>
      <c r="D981" s="340"/>
      <c r="E981" s="340"/>
      <c r="F981" s="340"/>
      <c r="G981" s="340"/>
      <c r="H981" s="340"/>
      <c r="I981" s="340"/>
      <c r="J981" s="340"/>
      <c r="K981" s="340"/>
      <c r="L981" s="340"/>
      <c r="M981" s="340"/>
      <c r="N981" s="340"/>
      <c r="O981" s="340"/>
      <c r="P981" s="340"/>
      <c r="Q981" s="340"/>
      <c r="R981" s="340"/>
      <c r="S981" s="340"/>
      <c r="T981" s="340"/>
      <c r="U981" s="340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0"/>
      <c r="AI981" s="340"/>
      <c r="AJ981" s="340"/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0"/>
      <c r="AX981" s="340"/>
      <c r="AY981" s="340"/>
      <c r="AZ981" s="340"/>
      <c r="BA981" s="340"/>
      <c r="BB981" s="340"/>
      <c r="BC981" s="340"/>
      <c r="BD981" s="340"/>
      <c r="BE981" s="340"/>
      <c r="BF981" s="340"/>
      <c r="BG981" s="340"/>
      <c r="BH981" s="340"/>
      <c r="BI981" s="340"/>
      <c r="BJ981" s="340"/>
      <c r="BK981" s="340"/>
      <c r="BL981" s="340"/>
      <c r="BM981" s="340"/>
      <c r="BN981" s="340"/>
      <c r="BO981" s="340"/>
      <c r="BP981" s="340"/>
      <c r="BQ981" s="340"/>
      <c r="BR981" s="340"/>
      <c r="BS981" s="340"/>
      <c r="BT981" s="340"/>
      <c r="BU981" s="340"/>
      <c r="BV981" s="340"/>
      <c r="BW981" s="340"/>
      <c r="BX981" s="340"/>
      <c r="BY981" s="340"/>
      <c r="BZ981" s="340"/>
      <c r="CA981" s="340"/>
    </row>
    <row r="982" spans="1:79" ht="15.75" customHeight="1">
      <c r="A982" s="340"/>
      <c r="B982" s="340"/>
      <c r="C982" s="340"/>
      <c r="D982" s="340"/>
      <c r="E982" s="340"/>
      <c r="F982" s="340"/>
      <c r="G982" s="340"/>
      <c r="H982" s="340"/>
      <c r="I982" s="340"/>
      <c r="J982" s="340"/>
      <c r="K982" s="340"/>
      <c r="L982" s="340"/>
      <c r="M982" s="340"/>
      <c r="N982" s="340"/>
      <c r="O982" s="340"/>
      <c r="P982" s="340"/>
      <c r="Q982" s="340"/>
      <c r="R982" s="340"/>
      <c r="S982" s="340"/>
      <c r="T982" s="340"/>
      <c r="U982" s="340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0"/>
      <c r="AI982" s="340"/>
      <c r="AJ982" s="340"/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0"/>
      <c r="AX982" s="340"/>
      <c r="AY982" s="340"/>
      <c r="AZ982" s="340"/>
      <c r="BA982" s="340"/>
      <c r="BB982" s="340"/>
      <c r="BC982" s="340"/>
      <c r="BD982" s="340"/>
      <c r="BE982" s="340"/>
      <c r="BF982" s="340"/>
      <c r="BG982" s="340"/>
      <c r="BH982" s="340"/>
      <c r="BI982" s="340"/>
      <c r="BJ982" s="340"/>
      <c r="BK982" s="340"/>
      <c r="BL982" s="340"/>
      <c r="BM982" s="340"/>
      <c r="BN982" s="340"/>
      <c r="BO982" s="340"/>
      <c r="BP982" s="340"/>
      <c r="BQ982" s="340"/>
      <c r="BR982" s="340"/>
      <c r="BS982" s="340"/>
      <c r="BT982" s="340"/>
      <c r="BU982" s="340"/>
      <c r="BV982" s="340"/>
      <c r="BW982" s="340"/>
      <c r="BX982" s="340"/>
      <c r="BY982" s="340"/>
      <c r="BZ982" s="340"/>
      <c r="CA982" s="340"/>
    </row>
    <row r="983" spans="1:79" ht="15.75" customHeight="1">
      <c r="A983" s="340"/>
      <c r="B983" s="340"/>
      <c r="C983" s="340"/>
      <c r="D983" s="340"/>
      <c r="E983" s="340"/>
      <c r="F983" s="340"/>
      <c r="G983" s="340"/>
      <c r="H983" s="340"/>
      <c r="I983" s="340"/>
      <c r="J983" s="340"/>
      <c r="K983" s="340"/>
      <c r="L983" s="340"/>
      <c r="M983" s="340"/>
      <c r="N983" s="340"/>
      <c r="O983" s="340"/>
      <c r="P983" s="340"/>
      <c r="Q983" s="340"/>
      <c r="R983" s="340"/>
      <c r="S983" s="340"/>
      <c r="T983" s="340"/>
      <c r="U983" s="340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0"/>
      <c r="AI983" s="340"/>
      <c r="AJ983" s="340"/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0"/>
      <c r="AX983" s="340"/>
      <c r="AY983" s="340"/>
      <c r="AZ983" s="340"/>
      <c r="BA983" s="340"/>
      <c r="BB983" s="340"/>
      <c r="BC983" s="340"/>
      <c r="BD983" s="340"/>
      <c r="BE983" s="340"/>
      <c r="BF983" s="340"/>
      <c r="BG983" s="340"/>
      <c r="BH983" s="340"/>
      <c r="BI983" s="340"/>
      <c r="BJ983" s="340"/>
      <c r="BK983" s="340"/>
      <c r="BL983" s="340"/>
      <c r="BM983" s="340"/>
      <c r="BN983" s="340"/>
      <c r="BO983" s="340"/>
      <c r="BP983" s="340"/>
      <c r="BQ983" s="340"/>
      <c r="BR983" s="340"/>
      <c r="BS983" s="340"/>
      <c r="BT983" s="340"/>
      <c r="BU983" s="340"/>
      <c r="BV983" s="340"/>
      <c r="BW983" s="340"/>
      <c r="BX983" s="340"/>
      <c r="BY983" s="340"/>
      <c r="BZ983" s="340"/>
      <c r="CA983" s="340"/>
    </row>
    <row r="984" spans="1:79" ht="15.75" customHeight="1">
      <c r="A984" s="340"/>
      <c r="B984" s="340"/>
      <c r="C984" s="340"/>
      <c r="D984" s="340"/>
      <c r="E984" s="340"/>
      <c r="F984" s="340"/>
      <c r="G984" s="340"/>
      <c r="H984" s="340"/>
      <c r="I984" s="340"/>
      <c r="J984" s="340"/>
      <c r="K984" s="340"/>
      <c r="L984" s="340"/>
      <c r="M984" s="340"/>
      <c r="N984" s="340"/>
      <c r="O984" s="340"/>
      <c r="P984" s="340"/>
      <c r="Q984" s="340"/>
      <c r="R984" s="340"/>
      <c r="S984" s="340"/>
      <c r="T984" s="340"/>
      <c r="U984" s="340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0"/>
      <c r="AI984" s="340"/>
      <c r="AJ984" s="340"/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0"/>
      <c r="AX984" s="340"/>
      <c r="AY984" s="340"/>
      <c r="AZ984" s="340"/>
      <c r="BA984" s="340"/>
      <c r="BB984" s="340"/>
      <c r="BC984" s="340"/>
      <c r="BD984" s="340"/>
      <c r="BE984" s="340"/>
      <c r="BF984" s="340"/>
      <c r="BG984" s="340"/>
      <c r="BH984" s="340"/>
      <c r="BI984" s="340"/>
      <c r="BJ984" s="340"/>
      <c r="BK984" s="340"/>
      <c r="BL984" s="340"/>
      <c r="BM984" s="340"/>
      <c r="BN984" s="340"/>
      <c r="BO984" s="340"/>
      <c r="BP984" s="340"/>
      <c r="BQ984" s="340"/>
      <c r="BR984" s="340"/>
      <c r="BS984" s="340"/>
      <c r="BT984" s="340"/>
      <c r="BU984" s="340"/>
      <c r="BV984" s="340"/>
      <c r="BW984" s="340"/>
      <c r="BX984" s="340"/>
      <c r="BY984" s="340"/>
      <c r="BZ984" s="340"/>
      <c r="CA984" s="340"/>
    </row>
    <row r="985" spans="1:79" ht="15.75" customHeight="1">
      <c r="A985" s="340"/>
      <c r="B985" s="340"/>
      <c r="C985" s="340"/>
      <c r="D985" s="340"/>
      <c r="E985" s="340"/>
      <c r="F985" s="340"/>
      <c r="G985" s="340"/>
      <c r="H985" s="340"/>
      <c r="I985" s="340"/>
      <c r="J985" s="340"/>
      <c r="K985" s="340"/>
      <c r="L985" s="340"/>
      <c r="M985" s="340"/>
      <c r="N985" s="340"/>
      <c r="O985" s="340"/>
      <c r="P985" s="340"/>
      <c r="Q985" s="340"/>
      <c r="R985" s="340"/>
      <c r="S985" s="340"/>
      <c r="T985" s="340"/>
      <c r="U985" s="340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0"/>
      <c r="AI985" s="340"/>
      <c r="AJ985" s="340"/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0"/>
      <c r="AX985" s="340"/>
      <c r="AY985" s="340"/>
      <c r="AZ985" s="340"/>
      <c r="BA985" s="340"/>
      <c r="BB985" s="340"/>
      <c r="BC985" s="340"/>
      <c r="BD985" s="340"/>
      <c r="BE985" s="340"/>
      <c r="BF985" s="340"/>
      <c r="BG985" s="340"/>
      <c r="BH985" s="340"/>
      <c r="BI985" s="340"/>
      <c r="BJ985" s="340"/>
      <c r="BK985" s="340"/>
      <c r="BL985" s="340"/>
      <c r="BM985" s="340"/>
      <c r="BN985" s="340"/>
      <c r="BO985" s="340"/>
      <c r="BP985" s="340"/>
      <c r="BQ985" s="340"/>
      <c r="BR985" s="340"/>
      <c r="BS985" s="340"/>
      <c r="BT985" s="340"/>
      <c r="BU985" s="340"/>
      <c r="BV985" s="340"/>
      <c r="BW985" s="340"/>
      <c r="BX985" s="340"/>
      <c r="BY985" s="340"/>
      <c r="BZ985" s="340"/>
      <c r="CA985" s="340"/>
    </row>
    <row r="986" spans="1:79" ht="15.75" customHeight="1">
      <c r="A986" s="340"/>
      <c r="B986" s="340"/>
      <c r="C986" s="340"/>
      <c r="D986" s="340"/>
      <c r="E986" s="340"/>
      <c r="F986" s="340"/>
      <c r="G986" s="340"/>
      <c r="H986" s="340"/>
      <c r="I986" s="340"/>
      <c r="J986" s="340"/>
      <c r="K986" s="340"/>
      <c r="L986" s="340"/>
      <c r="M986" s="340"/>
      <c r="N986" s="340"/>
      <c r="O986" s="340"/>
      <c r="P986" s="340"/>
      <c r="Q986" s="340"/>
      <c r="R986" s="340"/>
      <c r="S986" s="340"/>
      <c r="T986" s="340"/>
      <c r="U986" s="340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0"/>
      <c r="AI986" s="340"/>
      <c r="AJ986" s="340"/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0"/>
      <c r="AX986" s="340"/>
      <c r="AY986" s="340"/>
      <c r="AZ986" s="340"/>
      <c r="BA986" s="340"/>
      <c r="BB986" s="340"/>
      <c r="BC986" s="340"/>
      <c r="BD986" s="340"/>
      <c r="BE986" s="340"/>
      <c r="BF986" s="340"/>
      <c r="BG986" s="340"/>
      <c r="BH986" s="340"/>
      <c r="BI986" s="340"/>
      <c r="BJ986" s="340"/>
      <c r="BK986" s="340"/>
      <c r="BL986" s="340"/>
      <c r="BM986" s="340"/>
      <c r="BN986" s="340"/>
      <c r="BO986" s="340"/>
      <c r="BP986" s="340"/>
      <c r="BQ986" s="340"/>
      <c r="BR986" s="340"/>
      <c r="BS986" s="340"/>
      <c r="BT986" s="340"/>
      <c r="BU986" s="340"/>
      <c r="BV986" s="340"/>
      <c r="BW986" s="340"/>
      <c r="BX986" s="340"/>
      <c r="BY986" s="340"/>
      <c r="BZ986" s="340"/>
      <c r="CA986" s="340"/>
    </row>
    <row r="987" spans="1:79" ht="15.75" customHeight="1">
      <c r="A987" s="340"/>
      <c r="B987" s="340"/>
      <c r="C987" s="340"/>
      <c r="D987" s="340"/>
      <c r="E987" s="340"/>
      <c r="F987" s="340"/>
      <c r="G987" s="340"/>
      <c r="H987" s="340"/>
      <c r="I987" s="340"/>
      <c r="J987" s="340"/>
      <c r="K987" s="340"/>
      <c r="L987" s="340"/>
      <c r="M987" s="340"/>
      <c r="N987" s="340"/>
      <c r="O987" s="340"/>
      <c r="P987" s="340"/>
      <c r="Q987" s="340"/>
      <c r="R987" s="340"/>
      <c r="S987" s="340"/>
      <c r="T987" s="340"/>
      <c r="U987" s="340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0"/>
      <c r="AI987" s="340"/>
      <c r="AJ987" s="340"/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0"/>
      <c r="AX987" s="340"/>
      <c r="AY987" s="340"/>
      <c r="AZ987" s="340"/>
      <c r="BA987" s="340"/>
      <c r="BB987" s="340"/>
      <c r="BC987" s="340"/>
      <c r="BD987" s="340"/>
      <c r="BE987" s="340"/>
      <c r="BF987" s="340"/>
      <c r="BG987" s="340"/>
      <c r="BH987" s="340"/>
      <c r="BI987" s="340"/>
      <c r="BJ987" s="340"/>
      <c r="BK987" s="340"/>
      <c r="BL987" s="340"/>
      <c r="BM987" s="340"/>
      <c r="BN987" s="340"/>
      <c r="BO987" s="340"/>
      <c r="BP987" s="340"/>
      <c r="BQ987" s="340"/>
      <c r="BR987" s="340"/>
      <c r="BS987" s="340"/>
      <c r="BT987" s="340"/>
      <c r="BU987" s="340"/>
      <c r="BV987" s="340"/>
      <c r="BW987" s="340"/>
      <c r="BX987" s="340"/>
      <c r="BY987" s="340"/>
      <c r="BZ987" s="340"/>
      <c r="CA987" s="340"/>
    </row>
    <row r="988" spans="1:79" ht="15.75" customHeight="1">
      <c r="A988" s="340"/>
      <c r="B988" s="340"/>
      <c r="C988" s="340"/>
      <c r="D988" s="340"/>
      <c r="E988" s="340"/>
      <c r="F988" s="340"/>
      <c r="G988" s="340"/>
      <c r="H988" s="340"/>
      <c r="I988" s="340"/>
      <c r="J988" s="340"/>
      <c r="K988" s="340"/>
      <c r="L988" s="340"/>
      <c r="M988" s="340"/>
      <c r="N988" s="340"/>
      <c r="O988" s="340"/>
      <c r="P988" s="340"/>
      <c r="Q988" s="340"/>
      <c r="R988" s="340"/>
      <c r="S988" s="340"/>
      <c r="T988" s="340"/>
      <c r="U988" s="340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0"/>
      <c r="AI988" s="340"/>
      <c r="AJ988" s="340"/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0"/>
      <c r="AX988" s="340"/>
      <c r="AY988" s="340"/>
      <c r="AZ988" s="340"/>
      <c r="BA988" s="340"/>
      <c r="BB988" s="340"/>
      <c r="BC988" s="340"/>
      <c r="BD988" s="340"/>
      <c r="BE988" s="340"/>
      <c r="BF988" s="340"/>
      <c r="BG988" s="340"/>
      <c r="BH988" s="340"/>
      <c r="BI988" s="340"/>
      <c r="BJ988" s="340"/>
      <c r="BK988" s="340"/>
      <c r="BL988" s="340"/>
      <c r="BM988" s="340"/>
      <c r="BN988" s="340"/>
      <c r="BO988" s="340"/>
      <c r="BP988" s="340"/>
      <c r="BQ988" s="340"/>
      <c r="BR988" s="340"/>
      <c r="BS988" s="340"/>
      <c r="BT988" s="340"/>
      <c r="BU988" s="340"/>
      <c r="BV988" s="340"/>
      <c r="BW988" s="340"/>
      <c r="BX988" s="340"/>
      <c r="BY988" s="340"/>
      <c r="BZ988" s="340"/>
      <c r="CA988" s="340"/>
    </row>
    <row r="989" spans="1:79" ht="15.75" customHeight="1">
      <c r="A989" s="340"/>
      <c r="B989" s="340"/>
      <c r="C989" s="340"/>
      <c r="D989" s="340"/>
      <c r="E989" s="340"/>
      <c r="F989" s="340"/>
      <c r="G989" s="340"/>
      <c r="H989" s="340"/>
      <c r="I989" s="340"/>
      <c r="J989" s="340"/>
      <c r="K989" s="340"/>
      <c r="L989" s="340"/>
      <c r="M989" s="340"/>
      <c r="N989" s="340"/>
      <c r="O989" s="340"/>
      <c r="P989" s="340"/>
      <c r="Q989" s="340"/>
      <c r="R989" s="340"/>
      <c r="S989" s="340"/>
      <c r="T989" s="340"/>
      <c r="U989" s="340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0"/>
      <c r="AI989" s="340"/>
      <c r="AJ989" s="340"/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0"/>
      <c r="AX989" s="340"/>
      <c r="AY989" s="340"/>
      <c r="AZ989" s="340"/>
      <c r="BA989" s="340"/>
      <c r="BB989" s="340"/>
      <c r="BC989" s="340"/>
      <c r="BD989" s="340"/>
      <c r="BE989" s="340"/>
      <c r="BF989" s="340"/>
      <c r="BG989" s="340"/>
      <c r="BH989" s="340"/>
      <c r="BI989" s="340"/>
      <c r="BJ989" s="340"/>
      <c r="BK989" s="340"/>
      <c r="BL989" s="340"/>
      <c r="BM989" s="340"/>
      <c r="BN989" s="340"/>
      <c r="BO989" s="340"/>
      <c r="BP989" s="340"/>
      <c r="BQ989" s="340"/>
      <c r="BR989" s="340"/>
      <c r="BS989" s="340"/>
      <c r="BT989" s="340"/>
      <c r="BU989" s="340"/>
      <c r="BV989" s="340"/>
      <c r="BW989" s="340"/>
      <c r="BX989" s="340"/>
      <c r="BY989" s="340"/>
      <c r="BZ989" s="340"/>
      <c r="CA989" s="340"/>
    </row>
    <row r="990" spans="1:79" ht="15.75" customHeight="1">
      <c r="A990" s="340"/>
      <c r="B990" s="340"/>
      <c r="C990" s="340"/>
      <c r="D990" s="340"/>
      <c r="E990" s="340"/>
      <c r="F990" s="340"/>
      <c r="G990" s="340"/>
      <c r="H990" s="340"/>
      <c r="I990" s="340"/>
      <c r="J990" s="340"/>
      <c r="K990" s="340"/>
      <c r="L990" s="340"/>
      <c r="M990" s="340"/>
      <c r="N990" s="340"/>
      <c r="O990" s="340"/>
      <c r="P990" s="340"/>
      <c r="Q990" s="340"/>
      <c r="R990" s="340"/>
      <c r="S990" s="340"/>
      <c r="T990" s="340"/>
      <c r="U990" s="340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0"/>
      <c r="AI990" s="340"/>
      <c r="AJ990" s="340"/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0"/>
      <c r="AX990" s="340"/>
      <c r="AY990" s="340"/>
      <c r="AZ990" s="340"/>
      <c r="BA990" s="340"/>
      <c r="BB990" s="340"/>
      <c r="BC990" s="340"/>
      <c r="BD990" s="340"/>
      <c r="BE990" s="340"/>
      <c r="BF990" s="340"/>
      <c r="BG990" s="340"/>
      <c r="BH990" s="340"/>
      <c r="BI990" s="340"/>
      <c r="BJ990" s="340"/>
      <c r="BK990" s="340"/>
      <c r="BL990" s="340"/>
      <c r="BM990" s="340"/>
      <c r="BN990" s="340"/>
      <c r="BO990" s="340"/>
      <c r="BP990" s="340"/>
      <c r="BQ990" s="340"/>
      <c r="BR990" s="340"/>
      <c r="BS990" s="340"/>
      <c r="BT990" s="340"/>
      <c r="BU990" s="340"/>
      <c r="BV990" s="340"/>
      <c r="BW990" s="340"/>
      <c r="BX990" s="340"/>
      <c r="BY990" s="340"/>
      <c r="BZ990" s="340"/>
      <c r="CA990" s="340"/>
    </row>
    <row r="991" spans="1:79" ht="15.75" customHeight="1">
      <c r="A991" s="340"/>
      <c r="B991" s="340"/>
      <c r="C991" s="340"/>
      <c r="D991" s="340"/>
      <c r="E991" s="340"/>
      <c r="F991" s="340"/>
      <c r="G991" s="340"/>
      <c r="H991" s="340"/>
      <c r="I991" s="340"/>
      <c r="J991" s="340"/>
      <c r="K991" s="340"/>
      <c r="L991" s="340"/>
      <c r="M991" s="340"/>
      <c r="N991" s="340"/>
      <c r="O991" s="340"/>
      <c r="P991" s="340"/>
      <c r="Q991" s="340"/>
      <c r="R991" s="340"/>
      <c r="S991" s="340"/>
      <c r="T991" s="340"/>
      <c r="U991" s="340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0"/>
      <c r="AI991" s="340"/>
      <c r="AJ991" s="340"/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0"/>
      <c r="AX991" s="340"/>
      <c r="AY991" s="340"/>
      <c r="AZ991" s="340"/>
      <c r="BA991" s="340"/>
      <c r="BB991" s="340"/>
      <c r="BC991" s="340"/>
      <c r="BD991" s="340"/>
      <c r="BE991" s="340"/>
      <c r="BF991" s="340"/>
      <c r="BG991" s="340"/>
      <c r="BH991" s="340"/>
      <c r="BI991" s="340"/>
      <c r="BJ991" s="340"/>
      <c r="BK991" s="340"/>
      <c r="BL991" s="340"/>
      <c r="BM991" s="340"/>
      <c r="BN991" s="340"/>
      <c r="BO991" s="340"/>
      <c r="BP991" s="340"/>
      <c r="BQ991" s="340"/>
      <c r="BR991" s="340"/>
      <c r="BS991" s="340"/>
      <c r="BT991" s="340"/>
      <c r="BU991" s="340"/>
      <c r="BV991" s="340"/>
      <c r="BW991" s="340"/>
      <c r="BX991" s="340"/>
      <c r="BY991" s="340"/>
      <c r="BZ991" s="340"/>
      <c r="CA991" s="340"/>
    </row>
    <row r="992" spans="1:79" ht="15.75" customHeight="1">
      <c r="A992" s="340"/>
      <c r="B992" s="340"/>
      <c r="C992" s="340"/>
      <c r="D992" s="340"/>
      <c r="E992" s="340"/>
      <c r="F992" s="340"/>
      <c r="G992" s="340"/>
      <c r="H992" s="340"/>
      <c r="I992" s="340"/>
      <c r="J992" s="340"/>
      <c r="K992" s="340"/>
      <c r="L992" s="340"/>
      <c r="M992" s="340"/>
      <c r="N992" s="340"/>
      <c r="O992" s="340"/>
      <c r="P992" s="340"/>
      <c r="Q992" s="340"/>
      <c r="R992" s="340"/>
      <c r="S992" s="340"/>
      <c r="T992" s="340"/>
      <c r="U992" s="340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0"/>
      <c r="AI992" s="340"/>
      <c r="AJ992" s="340"/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0"/>
      <c r="AX992" s="340"/>
      <c r="AY992" s="340"/>
      <c r="AZ992" s="340"/>
      <c r="BA992" s="340"/>
      <c r="BB992" s="340"/>
      <c r="BC992" s="340"/>
      <c r="BD992" s="340"/>
      <c r="BE992" s="340"/>
      <c r="BF992" s="340"/>
      <c r="BG992" s="340"/>
      <c r="BH992" s="340"/>
      <c r="BI992" s="340"/>
      <c r="BJ992" s="340"/>
      <c r="BK992" s="340"/>
      <c r="BL992" s="340"/>
      <c r="BM992" s="340"/>
      <c r="BN992" s="340"/>
      <c r="BO992" s="340"/>
      <c r="BP992" s="340"/>
      <c r="BQ992" s="340"/>
      <c r="BR992" s="340"/>
      <c r="BS992" s="340"/>
      <c r="BT992" s="340"/>
      <c r="BU992" s="340"/>
      <c r="BV992" s="340"/>
      <c r="BW992" s="340"/>
      <c r="BX992" s="340"/>
      <c r="BY992" s="340"/>
      <c r="BZ992" s="340"/>
      <c r="CA992" s="340"/>
    </row>
    <row r="993" spans="1:79" ht="15.75" customHeight="1">
      <c r="A993" s="340"/>
      <c r="B993" s="340"/>
      <c r="C993" s="340"/>
      <c r="D993" s="340"/>
      <c r="E993" s="340"/>
      <c r="F993" s="340"/>
      <c r="G993" s="340"/>
      <c r="H993" s="340"/>
      <c r="I993" s="340"/>
      <c r="J993" s="340"/>
      <c r="K993" s="340"/>
      <c r="L993" s="340"/>
      <c r="M993" s="340"/>
      <c r="N993" s="340"/>
      <c r="O993" s="340"/>
      <c r="P993" s="340"/>
      <c r="Q993" s="340"/>
      <c r="R993" s="340"/>
      <c r="S993" s="340"/>
      <c r="T993" s="340"/>
      <c r="U993" s="340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0"/>
      <c r="AI993" s="340"/>
      <c r="AJ993" s="340"/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0"/>
      <c r="AX993" s="340"/>
      <c r="AY993" s="340"/>
      <c r="AZ993" s="340"/>
      <c r="BA993" s="340"/>
      <c r="BB993" s="340"/>
      <c r="BC993" s="340"/>
      <c r="BD993" s="340"/>
      <c r="BE993" s="340"/>
      <c r="BF993" s="340"/>
      <c r="BG993" s="340"/>
      <c r="BH993" s="340"/>
      <c r="BI993" s="340"/>
      <c r="BJ993" s="340"/>
      <c r="BK993" s="340"/>
      <c r="BL993" s="340"/>
      <c r="BM993" s="340"/>
      <c r="BN993" s="340"/>
      <c r="BO993" s="340"/>
      <c r="BP993" s="340"/>
      <c r="BQ993" s="340"/>
      <c r="BR993" s="340"/>
      <c r="BS993" s="340"/>
      <c r="BT993" s="340"/>
      <c r="BU993" s="340"/>
      <c r="BV993" s="340"/>
      <c r="BW993" s="340"/>
      <c r="BX993" s="340"/>
      <c r="BY993" s="340"/>
      <c r="BZ993" s="340"/>
      <c r="CA993" s="340"/>
    </row>
    <row r="994" spans="1:79" ht="15.75" customHeight="1">
      <c r="A994" s="340"/>
      <c r="B994" s="340"/>
      <c r="C994" s="340"/>
      <c r="D994" s="340"/>
      <c r="E994" s="340"/>
      <c r="F994" s="340"/>
      <c r="G994" s="340"/>
      <c r="H994" s="340"/>
      <c r="I994" s="340"/>
      <c r="J994" s="340"/>
      <c r="K994" s="340"/>
      <c r="L994" s="340"/>
      <c r="M994" s="340"/>
      <c r="N994" s="340"/>
      <c r="O994" s="340"/>
      <c r="P994" s="340"/>
      <c r="Q994" s="340"/>
      <c r="R994" s="340"/>
      <c r="S994" s="340"/>
      <c r="T994" s="340"/>
      <c r="U994" s="340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0"/>
      <c r="AI994" s="340"/>
      <c r="AJ994" s="340"/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0"/>
      <c r="AX994" s="340"/>
      <c r="AY994" s="340"/>
      <c r="AZ994" s="340"/>
      <c r="BA994" s="340"/>
      <c r="BB994" s="340"/>
      <c r="BC994" s="340"/>
      <c r="BD994" s="340"/>
      <c r="BE994" s="340"/>
      <c r="BF994" s="340"/>
      <c r="BG994" s="340"/>
      <c r="BH994" s="340"/>
      <c r="BI994" s="340"/>
      <c r="BJ994" s="340"/>
      <c r="BK994" s="340"/>
      <c r="BL994" s="340"/>
      <c r="BM994" s="340"/>
      <c r="BN994" s="340"/>
      <c r="BO994" s="340"/>
      <c r="BP994" s="340"/>
      <c r="BQ994" s="340"/>
      <c r="BR994" s="340"/>
      <c r="BS994" s="340"/>
      <c r="BT994" s="340"/>
      <c r="BU994" s="340"/>
      <c r="BV994" s="340"/>
      <c r="BW994" s="340"/>
      <c r="BX994" s="340"/>
      <c r="BY994" s="340"/>
      <c r="BZ994" s="340"/>
      <c r="CA994" s="340"/>
    </row>
    <row r="995" spans="1:79" ht="15.75" customHeight="1">
      <c r="A995" s="340"/>
      <c r="B995" s="340"/>
      <c r="C995" s="340"/>
      <c r="D995" s="340"/>
      <c r="E995" s="340"/>
      <c r="F995" s="340"/>
      <c r="G995" s="340"/>
      <c r="H995" s="340"/>
      <c r="I995" s="340"/>
      <c r="J995" s="340"/>
      <c r="K995" s="340"/>
      <c r="L995" s="340"/>
      <c r="M995" s="340"/>
      <c r="N995" s="340"/>
      <c r="O995" s="340"/>
      <c r="P995" s="340"/>
      <c r="Q995" s="340"/>
      <c r="R995" s="340"/>
      <c r="S995" s="340"/>
      <c r="T995" s="340"/>
      <c r="U995" s="340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0"/>
      <c r="AI995" s="340"/>
      <c r="AJ995" s="340"/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0"/>
      <c r="AX995" s="340"/>
      <c r="AY995" s="340"/>
      <c r="AZ995" s="340"/>
      <c r="BA995" s="340"/>
      <c r="BB995" s="340"/>
      <c r="BC995" s="340"/>
      <c r="BD995" s="340"/>
      <c r="BE995" s="340"/>
      <c r="BF995" s="340"/>
      <c r="BG995" s="340"/>
      <c r="BH995" s="340"/>
      <c r="BI995" s="340"/>
      <c r="BJ995" s="340"/>
      <c r="BK995" s="340"/>
      <c r="BL995" s="340"/>
      <c r="BM995" s="340"/>
      <c r="BN995" s="340"/>
      <c r="BO995" s="340"/>
      <c r="BP995" s="340"/>
      <c r="BQ995" s="340"/>
      <c r="BR995" s="340"/>
      <c r="BS995" s="340"/>
      <c r="BT995" s="340"/>
      <c r="BU995" s="340"/>
      <c r="BV995" s="340"/>
      <c r="BW995" s="340"/>
      <c r="BX995" s="340"/>
      <c r="BY995" s="340"/>
      <c r="BZ995" s="340"/>
      <c r="CA995" s="340"/>
    </row>
    <row r="996" spans="1:79" ht="15.75" customHeight="1">
      <c r="A996" s="340"/>
      <c r="B996" s="340"/>
      <c r="C996" s="340"/>
      <c r="D996" s="340"/>
      <c r="E996" s="340"/>
      <c r="F996" s="340"/>
      <c r="G996" s="340"/>
      <c r="H996" s="340"/>
      <c r="I996" s="340"/>
      <c r="J996" s="340"/>
      <c r="K996" s="340"/>
      <c r="L996" s="340"/>
      <c r="M996" s="340"/>
      <c r="N996" s="340"/>
      <c r="O996" s="340"/>
      <c r="P996" s="340"/>
      <c r="Q996" s="340"/>
      <c r="R996" s="340"/>
      <c r="S996" s="340"/>
      <c r="T996" s="340"/>
      <c r="U996" s="340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0"/>
      <c r="AI996" s="340"/>
      <c r="AJ996" s="340"/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0"/>
      <c r="AX996" s="340"/>
      <c r="AY996" s="340"/>
      <c r="AZ996" s="340"/>
      <c r="BA996" s="340"/>
      <c r="BB996" s="340"/>
      <c r="BC996" s="340"/>
      <c r="BD996" s="340"/>
      <c r="BE996" s="340"/>
      <c r="BF996" s="340"/>
      <c r="BG996" s="340"/>
      <c r="BH996" s="340"/>
      <c r="BI996" s="340"/>
      <c r="BJ996" s="340"/>
      <c r="BK996" s="340"/>
      <c r="BL996" s="340"/>
      <c r="BM996" s="340"/>
      <c r="BN996" s="340"/>
      <c r="BO996" s="340"/>
      <c r="BP996" s="340"/>
      <c r="BQ996" s="340"/>
      <c r="BR996" s="340"/>
      <c r="BS996" s="340"/>
      <c r="BT996" s="340"/>
      <c r="BU996" s="340"/>
      <c r="BV996" s="340"/>
      <c r="BW996" s="340"/>
      <c r="BX996" s="340"/>
      <c r="BY996" s="340"/>
      <c r="BZ996" s="340"/>
      <c r="CA996" s="340"/>
    </row>
    <row r="997" spans="1:79" ht="15.75" customHeight="1">
      <c r="A997" s="340"/>
      <c r="B997" s="340"/>
      <c r="C997" s="340"/>
      <c r="D997" s="340"/>
      <c r="E997" s="340"/>
      <c r="F997" s="340"/>
      <c r="G997" s="340"/>
      <c r="H997" s="340"/>
      <c r="I997" s="340"/>
      <c r="J997" s="340"/>
      <c r="K997" s="340"/>
      <c r="L997" s="340"/>
      <c r="M997" s="340"/>
      <c r="N997" s="340"/>
      <c r="O997" s="340"/>
      <c r="P997" s="340"/>
      <c r="Q997" s="340"/>
      <c r="R997" s="340"/>
      <c r="S997" s="340"/>
      <c r="T997" s="340"/>
      <c r="U997" s="340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0"/>
      <c r="AI997" s="340"/>
      <c r="AJ997" s="340"/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0"/>
      <c r="AX997" s="340"/>
      <c r="AY997" s="340"/>
      <c r="AZ997" s="340"/>
      <c r="BA997" s="340"/>
      <c r="BB997" s="340"/>
      <c r="BC997" s="340"/>
      <c r="BD997" s="340"/>
      <c r="BE997" s="340"/>
      <c r="BF997" s="340"/>
      <c r="BG997" s="340"/>
      <c r="BH997" s="340"/>
      <c r="BI997" s="340"/>
      <c r="BJ997" s="340"/>
      <c r="BK997" s="340"/>
      <c r="BL997" s="340"/>
      <c r="BM997" s="340"/>
      <c r="BN997" s="340"/>
      <c r="BO997" s="340"/>
      <c r="BP997" s="340"/>
      <c r="BQ997" s="340"/>
      <c r="BR997" s="340"/>
      <c r="BS997" s="340"/>
      <c r="BT997" s="340"/>
      <c r="BU997" s="340"/>
      <c r="BV997" s="340"/>
      <c r="BW997" s="340"/>
      <c r="BX997" s="340"/>
      <c r="BY997" s="340"/>
      <c r="BZ997" s="340"/>
      <c r="CA997" s="340"/>
    </row>
    <row r="998" spans="1:79" ht="15.75" customHeight="1">
      <c r="A998" s="340"/>
      <c r="B998" s="340"/>
      <c r="C998" s="340"/>
      <c r="D998" s="340"/>
      <c r="E998" s="340"/>
      <c r="F998" s="340"/>
      <c r="G998" s="340"/>
      <c r="H998" s="340"/>
      <c r="I998" s="340"/>
      <c r="J998" s="340"/>
      <c r="K998" s="340"/>
      <c r="L998" s="340"/>
      <c r="M998" s="340"/>
      <c r="N998" s="340"/>
      <c r="O998" s="340"/>
      <c r="P998" s="340"/>
      <c r="Q998" s="340"/>
      <c r="R998" s="340"/>
      <c r="S998" s="340"/>
      <c r="T998" s="340"/>
      <c r="U998" s="340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0"/>
      <c r="AI998" s="340"/>
      <c r="AJ998" s="340"/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0"/>
      <c r="AX998" s="340"/>
      <c r="AY998" s="340"/>
      <c r="AZ998" s="340"/>
      <c r="BA998" s="340"/>
      <c r="BB998" s="340"/>
      <c r="BC998" s="340"/>
      <c r="BD998" s="340"/>
      <c r="BE998" s="340"/>
      <c r="BF998" s="340"/>
      <c r="BG998" s="340"/>
      <c r="BH998" s="340"/>
      <c r="BI998" s="340"/>
      <c r="BJ998" s="340"/>
      <c r="BK998" s="340"/>
      <c r="BL998" s="340"/>
      <c r="BM998" s="340"/>
      <c r="BN998" s="340"/>
      <c r="BO998" s="340"/>
      <c r="BP998" s="340"/>
      <c r="BQ998" s="340"/>
      <c r="BR998" s="340"/>
      <c r="BS998" s="340"/>
      <c r="BT998" s="340"/>
      <c r="BU998" s="340"/>
      <c r="BV998" s="340"/>
      <c r="BW998" s="340"/>
      <c r="BX998" s="340"/>
      <c r="BY998" s="340"/>
      <c r="BZ998" s="340"/>
      <c r="CA998" s="340"/>
    </row>
    <row r="999" spans="1:79" ht="15.75" customHeight="1">
      <c r="A999" s="340"/>
      <c r="B999" s="340"/>
      <c r="C999" s="340"/>
      <c r="D999" s="340"/>
      <c r="E999" s="340"/>
      <c r="F999" s="340"/>
      <c r="G999" s="340"/>
      <c r="H999" s="340"/>
      <c r="I999" s="340"/>
      <c r="J999" s="340"/>
      <c r="K999" s="340"/>
      <c r="L999" s="340"/>
      <c r="M999" s="340"/>
      <c r="N999" s="340"/>
      <c r="O999" s="340"/>
      <c r="P999" s="340"/>
      <c r="Q999" s="340"/>
      <c r="R999" s="340"/>
      <c r="S999" s="340"/>
      <c r="T999" s="340"/>
      <c r="U999" s="340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0"/>
      <c r="AI999" s="340"/>
      <c r="AJ999" s="340"/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0"/>
      <c r="AX999" s="340"/>
      <c r="AY999" s="340"/>
      <c r="AZ999" s="340"/>
      <c r="BA999" s="340"/>
      <c r="BB999" s="340"/>
      <c r="BC999" s="340"/>
      <c r="BD999" s="340"/>
      <c r="BE999" s="340"/>
      <c r="BF999" s="340"/>
      <c r="BG999" s="340"/>
      <c r="BH999" s="340"/>
      <c r="BI999" s="340"/>
      <c r="BJ999" s="340"/>
      <c r="BK999" s="340"/>
      <c r="BL999" s="340"/>
      <c r="BM999" s="340"/>
      <c r="BN999" s="340"/>
      <c r="BO999" s="340"/>
      <c r="BP999" s="340"/>
      <c r="BQ999" s="340"/>
      <c r="BR999" s="340"/>
      <c r="BS999" s="340"/>
      <c r="BT999" s="340"/>
      <c r="BU999" s="340"/>
      <c r="BV999" s="340"/>
      <c r="BW999" s="340"/>
      <c r="BX999" s="340"/>
      <c r="BY999" s="340"/>
      <c r="BZ999" s="340"/>
      <c r="CA999" s="340"/>
    </row>
    <row r="1000" spans="1:79" ht="15.75" customHeight="1">
      <c r="A1000" s="340"/>
      <c r="B1000" s="340"/>
      <c r="C1000" s="340"/>
      <c r="D1000" s="340"/>
      <c r="E1000" s="340"/>
      <c r="F1000" s="340"/>
      <c r="G1000" s="340"/>
      <c r="H1000" s="340"/>
      <c r="I1000" s="340"/>
      <c r="J1000" s="340"/>
      <c r="K1000" s="340"/>
      <c r="L1000" s="340"/>
      <c r="M1000" s="340"/>
      <c r="N1000" s="340"/>
      <c r="O1000" s="340"/>
      <c r="P1000" s="340"/>
      <c r="Q1000" s="340"/>
      <c r="R1000" s="340"/>
      <c r="S1000" s="340"/>
      <c r="T1000" s="340"/>
      <c r="U1000" s="340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0"/>
      <c r="AI1000" s="340"/>
      <c r="AJ1000" s="340"/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0"/>
      <c r="AX1000" s="340"/>
      <c r="AY1000" s="340"/>
      <c r="AZ1000" s="340"/>
      <c r="BA1000" s="340"/>
      <c r="BB1000" s="340"/>
      <c r="BC1000" s="340"/>
      <c r="BD1000" s="340"/>
      <c r="BE1000" s="340"/>
      <c r="BF1000" s="340"/>
      <c r="BG1000" s="340"/>
      <c r="BH1000" s="340"/>
      <c r="BI1000" s="340"/>
      <c r="BJ1000" s="340"/>
      <c r="BK1000" s="340"/>
      <c r="BL1000" s="340"/>
      <c r="BM1000" s="340"/>
      <c r="BN1000" s="340"/>
      <c r="BO1000" s="340"/>
      <c r="BP1000" s="340"/>
      <c r="BQ1000" s="340"/>
      <c r="BR1000" s="340"/>
      <c r="BS1000" s="340"/>
      <c r="BT1000" s="340"/>
      <c r="BU1000" s="340"/>
      <c r="BV1000" s="340"/>
      <c r="BW1000" s="340"/>
      <c r="BX1000" s="340"/>
      <c r="BY1000" s="340"/>
      <c r="BZ1000" s="340"/>
      <c r="CA1000" s="340"/>
    </row>
    <row r="1001" spans="1:79" ht="15.75" customHeight="1">
      <c r="A1001" s="340"/>
      <c r="B1001" s="340"/>
      <c r="C1001" s="340"/>
      <c r="D1001" s="340"/>
      <c r="E1001" s="340"/>
      <c r="F1001" s="340"/>
      <c r="G1001" s="340"/>
      <c r="H1001" s="340"/>
      <c r="I1001" s="340"/>
      <c r="J1001" s="340"/>
      <c r="K1001" s="340"/>
      <c r="L1001" s="340"/>
      <c r="M1001" s="340"/>
      <c r="N1001" s="340"/>
      <c r="O1001" s="340"/>
      <c r="P1001" s="340"/>
      <c r="Q1001" s="340"/>
      <c r="R1001" s="340"/>
      <c r="S1001" s="340"/>
      <c r="T1001" s="340"/>
      <c r="U1001" s="340"/>
      <c r="V1001" s="340"/>
      <c r="W1001" s="340"/>
      <c r="X1001" s="340"/>
      <c r="Y1001" s="340"/>
      <c r="Z1001" s="340"/>
      <c r="AA1001" s="340"/>
      <c r="AB1001" s="340"/>
      <c r="AC1001" s="340"/>
      <c r="AD1001" s="340"/>
      <c r="AE1001" s="340"/>
      <c r="AF1001" s="340"/>
      <c r="AG1001" s="340"/>
      <c r="AH1001" s="340"/>
      <c r="AI1001" s="340"/>
      <c r="AJ1001" s="340"/>
      <c r="AK1001" s="340"/>
      <c r="AL1001" s="340"/>
      <c r="AM1001" s="340"/>
      <c r="AN1001" s="340"/>
      <c r="AO1001" s="340"/>
      <c r="AP1001" s="340"/>
      <c r="AQ1001" s="340"/>
      <c r="AR1001" s="340"/>
      <c r="AS1001" s="340"/>
      <c r="AT1001" s="340"/>
      <c r="AU1001" s="340"/>
      <c r="AV1001" s="340"/>
      <c r="AW1001" s="340"/>
      <c r="AX1001" s="340"/>
      <c r="AY1001" s="340"/>
      <c r="AZ1001" s="340"/>
      <c r="BA1001" s="340"/>
      <c r="BB1001" s="340"/>
      <c r="BC1001" s="340"/>
      <c r="BD1001" s="340"/>
      <c r="BE1001" s="340"/>
      <c r="BF1001" s="340"/>
      <c r="BG1001" s="340"/>
      <c r="BH1001" s="340"/>
      <c r="BI1001" s="340"/>
      <c r="BJ1001" s="340"/>
      <c r="BK1001" s="340"/>
      <c r="BL1001" s="340"/>
      <c r="BM1001" s="340"/>
      <c r="BN1001" s="340"/>
      <c r="BO1001" s="340"/>
      <c r="BP1001" s="340"/>
      <c r="BQ1001" s="340"/>
      <c r="BR1001" s="340"/>
      <c r="BS1001" s="340"/>
      <c r="BT1001" s="340"/>
      <c r="BU1001" s="340"/>
      <c r="BV1001" s="340"/>
      <c r="BW1001" s="340"/>
      <c r="BX1001" s="340"/>
      <c r="BY1001" s="340"/>
      <c r="BZ1001" s="340"/>
      <c r="CA1001" s="340"/>
    </row>
    <row r="1002" spans="1:79" ht="15.75" customHeight="1">
      <c r="A1002" s="340"/>
      <c r="B1002" s="340"/>
      <c r="C1002" s="340"/>
      <c r="D1002" s="340"/>
      <c r="E1002" s="340"/>
      <c r="F1002" s="340"/>
      <c r="G1002" s="340"/>
      <c r="H1002" s="340"/>
      <c r="I1002" s="340"/>
      <c r="J1002" s="340"/>
      <c r="K1002" s="340"/>
      <c r="L1002" s="340"/>
      <c r="M1002" s="340"/>
      <c r="N1002" s="340"/>
      <c r="O1002" s="340"/>
      <c r="P1002" s="340"/>
      <c r="Q1002" s="340"/>
      <c r="R1002" s="340"/>
      <c r="S1002" s="340"/>
      <c r="T1002" s="340"/>
      <c r="U1002" s="340"/>
      <c r="V1002" s="340"/>
      <c r="W1002" s="340"/>
      <c r="X1002" s="340"/>
      <c r="Y1002" s="340"/>
      <c r="Z1002" s="340"/>
      <c r="AA1002" s="340"/>
      <c r="AB1002" s="340"/>
      <c r="AC1002" s="340"/>
      <c r="AD1002" s="340"/>
      <c r="AE1002" s="340"/>
      <c r="AF1002" s="340"/>
      <c r="AG1002" s="340"/>
      <c r="AH1002" s="340"/>
      <c r="AI1002" s="340"/>
      <c r="AJ1002" s="340"/>
      <c r="AK1002" s="340"/>
      <c r="AL1002" s="340"/>
      <c r="AM1002" s="340"/>
      <c r="AN1002" s="340"/>
      <c r="AO1002" s="340"/>
      <c r="AP1002" s="340"/>
      <c r="AQ1002" s="340"/>
      <c r="AR1002" s="340"/>
      <c r="AS1002" s="340"/>
      <c r="AT1002" s="340"/>
      <c r="AU1002" s="340"/>
      <c r="AV1002" s="340"/>
      <c r="AW1002" s="340"/>
      <c r="AX1002" s="340"/>
      <c r="AY1002" s="340"/>
      <c r="AZ1002" s="340"/>
      <c r="BA1002" s="340"/>
      <c r="BB1002" s="340"/>
      <c r="BC1002" s="340"/>
      <c r="BD1002" s="340"/>
      <c r="BE1002" s="340"/>
      <c r="BF1002" s="340"/>
      <c r="BG1002" s="340"/>
      <c r="BH1002" s="340"/>
      <c r="BI1002" s="340"/>
      <c r="BJ1002" s="340"/>
      <c r="BK1002" s="340"/>
      <c r="BL1002" s="340"/>
      <c r="BM1002" s="340"/>
      <c r="BN1002" s="340"/>
      <c r="BO1002" s="340"/>
      <c r="BP1002" s="340"/>
      <c r="BQ1002" s="340"/>
      <c r="BR1002" s="340"/>
      <c r="BS1002" s="340"/>
      <c r="BT1002" s="340"/>
      <c r="BU1002" s="340"/>
      <c r="BV1002" s="340"/>
      <c r="BW1002" s="340"/>
      <c r="BX1002" s="340"/>
      <c r="BY1002" s="340"/>
      <c r="BZ1002" s="340"/>
      <c r="CA1002" s="340"/>
    </row>
    <row r="1003" spans="1:79" ht="15.75" customHeight="1">
      <c r="A1003" s="340"/>
      <c r="B1003" s="340"/>
      <c r="C1003" s="340"/>
      <c r="D1003" s="340"/>
      <c r="E1003" s="340"/>
      <c r="F1003" s="340"/>
      <c r="G1003" s="340"/>
      <c r="H1003" s="340"/>
      <c r="I1003" s="340"/>
      <c r="J1003" s="340"/>
      <c r="K1003" s="340"/>
      <c r="L1003" s="340"/>
      <c r="M1003" s="340"/>
      <c r="N1003" s="340"/>
      <c r="O1003" s="340"/>
      <c r="P1003" s="340"/>
      <c r="Q1003" s="340"/>
      <c r="R1003" s="340"/>
      <c r="S1003" s="340"/>
      <c r="T1003" s="340"/>
      <c r="U1003" s="340"/>
      <c r="V1003" s="340"/>
      <c r="W1003" s="340"/>
      <c r="X1003" s="340"/>
      <c r="Y1003" s="340"/>
      <c r="Z1003" s="340"/>
      <c r="AA1003" s="340"/>
      <c r="AB1003" s="340"/>
      <c r="AC1003" s="340"/>
      <c r="AD1003" s="340"/>
      <c r="AE1003" s="340"/>
      <c r="AF1003" s="340"/>
      <c r="AG1003" s="340"/>
      <c r="AH1003" s="340"/>
      <c r="AI1003" s="340"/>
      <c r="AJ1003" s="340"/>
      <c r="AK1003" s="340"/>
      <c r="AL1003" s="340"/>
      <c r="AM1003" s="340"/>
      <c r="AN1003" s="340"/>
      <c r="AO1003" s="340"/>
      <c r="AP1003" s="340"/>
      <c r="AQ1003" s="340"/>
      <c r="AR1003" s="340"/>
      <c r="AS1003" s="340"/>
      <c r="AT1003" s="340"/>
      <c r="AU1003" s="340"/>
      <c r="AV1003" s="340"/>
      <c r="AW1003" s="340"/>
      <c r="AX1003" s="340"/>
      <c r="AY1003" s="340"/>
      <c r="AZ1003" s="340"/>
      <c r="BA1003" s="340"/>
      <c r="BB1003" s="340"/>
      <c r="BC1003" s="340"/>
      <c r="BD1003" s="340"/>
      <c r="BE1003" s="340"/>
      <c r="BF1003" s="340"/>
      <c r="BG1003" s="340"/>
      <c r="BH1003" s="340"/>
      <c r="BI1003" s="340"/>
      <c r="BJ1003" s="340"/>
      <c r="BK1003" s="340"/>
      <c r="BL1003" s="340"/>
      <c r="BM1003" s="340"/>
      <c r="BN1003" s="340"/>
      <c r="BO1003" s="340"/>
      <c r="BP1003" s="340"/>
      <c r="BQ1003" s="340"/>
      <c r="BR1003" s="340"/>
      <c r="BS1003" s="340"/>
      <c r="BT1003" s="340"/>
      <c r="BU1003" s="340"/>
      <c r="BV1003" s="340"/>
      <c r="BW1003" s="340"/>
      <c r="BX1003" s="340"/>
      <c r="BY1003" s="340"/>
      <c r="BZ1003" s="340"/>
      <c r="CA1003" s="340"/>
    </row>
    <row r="1004" spans="1:79" ht="15.75" customHeight="1">
      <c r="A1004" s="340"/>
      <c r="B1004" s="340"/>
      <c r="C1004" s="340"/>
      <c r="D1004" s="340"/>
      <c r="E1004" s="340"/>
      <c r="F1004" s="340"/>
      <c r="G1004" s="340"/>
      <c r="H1004" s="340"/>
      <c r="I1004" s="340"/>
      <c r="J1004" s="340"/>
      <c r="K1004" s="340"/>
      <c r="L1004" s="340"/>
      <c r="M1004" s="340"/>
      <c r="N1004" s="340"/>
      <c r="O1004" s="340"/>
      <c r="P1004" s="340"/>
      <c r="Q1004" s="340"/>
      <c r="R1004" s="340"/>
      <c r="S1004" s="340"/>
      <c r="T1004" s="340"/>
      <c r="U1004" s="340"/>
      <c r="V1004" s="340"/>
      <c r="W1004" s="340"/>
      <c r="X1004" s="340"/>
      <c r="Y1004" s="340"/>
      <c r="Z1004" s="340"/>
      <c r="AA1004" s="340"/>
      <c r="AB1004" s="340"/>
      <c r="AC1004" s="340"/>
      <c r="AD1004" s="340"/>
      <c r="AE1004" s="340"/>
      <c r="AF1004" s="340"/>
      <c r="AG1004" s="340"/>
      <c r="AH1004" s="340"/>
      <c r="AI1004" s="340"/>
      <c r="AJ1004" s="340"/>
      <c r="AK1004" s="340"/>
      <c r="AL1004" s="340"/>
      <c r="AM1004" s="340"/>
      <c r="AN1004" s="340"/>
      <c r="AO1004" s="340"/>
      <c r="AP1004" s="340"/>
      <c r="AQ1004" s="340"/>
      <c r="AR1004" s="340"/>
      <c r="AS1004" s="340"/>
      <c r="AT1004" s="340"/>
      <c r="AU1004" s="340"/>
      <c r="AV1004" s="340"/>
      <c r="AW1004" s="340"/>
      <c r="AX1004" s="340"/>
      <c r="AY1004" s="340"/>
      <c r="AZ1004" s="340"/>
      <c r="BA1004" s="340"/>
      <c r="BB1004" s="340"/>
      <c r="BC1004" s="340"/>
      <c r="BD1004" s="340"/>
      <c r="BE1004" s="340"/>
      <c r="BF1004" s="340"/>
      <c r="BG1004" s="340"/>
      <c r="BH1004" s="340"/>
      <c r="BI1004" s="340"/>
      <c r="BJ1004" s="340"/>
      <c r="BK1004" s="340"/>
      <c r="BL1004" s="340"/>
      <c r="BM1004" s="340"/>
      <c r="BN1004" s="340"/>
      <c r="BO1004" s="340"/>
      <c r="BP1004" s="340"/>
      <c r="BQ1004" s="340"/>
      <c r="BR1004" s="340"/>
      <c r="BS1004" s="340"/>
      <c r="BT1004" s="340"/>
      <c r="BU1004" s="340"/>
      <c r="BV1004" s="340"/>
      <c r="BW1004" s="340"/>
      <c r="BX1004" s="340"/>
      <c r="BY1004" s="340"/>
      <c r="BZ1004" s="340"/>
      <c r="CA1004" s="340"/>
    </row>
    <row r="1005" spans="1:79" ht="15.75" customHeight="1">
      <c r="A1005" s="340"/>
      <c r="B1005" s="340"/>
      <c r="C1005" s="340"/>
      <c r="D1005" s="340"/>
      <c r="E1005" s="340"/>
      <c r="F1005" s="340"/>
      <c r="G1005" s="340"/>
      <c r="H1005" s="340"/>
      <c r="I1005" s="340"/>
      <c r="J1005" s="340"/>
      <c r="K1005" s="340"/>
      <c r="L1005" s="340"/>
      <c r="M1005" s="340"/>
      <c r="N1005" s="340"/>
      <c r="O1005" s="340"/>
      <c r="P1005" s="340"/>
      <c r="Q1005" s="340"/>
      <c r="R1005" s="340"/>
      <c r="S1005" s="340"/>
      <c r="T1005" s="340"/>
      <c r="U1005" s="340"/>
      <c r="V1005" s="340"/>
      <c r="W1005" s="340"/>
      <c r="X1005" s="340"/>
      <c r="Y1005" s="340"/>
      <c r="Z1005" s="340"/>
      <c r="AA1005" s="340"/>
      <c r="AB1005" s="340"/>
      <c r="AC1005" s="340"/>
      <c r="AD1005" s="340"/>
      <c r="AE1005" s="340"/>
      <c r="AF1005" s="340"/>
      <c r="AG1005" s="340"/>
      <c r="AH1005" s="340"/>
      <c r="AI1005" s="340"/>
      <c r="AJ1005" s="340"/>
      <c r="AK1005" s="340"/>
      <c r="AL1005" s="340"/>
      <c r="AM1005" s="340"/>
      <c r="AN1005" s="340"/>
      <c r="AO1005" s="340"/>
      <c r="AP1005" s="340"/>
      <c r="AQ1005" s="340"/>
      <c r="AR1005" s="340"/>
      <c r="AS1005" s="340"/>
      <c r="AT1005" s="340"/>
      <c r="AU1005" s="340"/>
      <c r="AV1005" s="340"/>
      <c r="AW1005" s="340"/>
      <c r="AX1005" s="340"/>
      <c r="AY1005" s="340"/>
      <c r="AZ1005" s="340"/>
      <c r="BA1005" s="340"/>
      <c r="BB1005" s="340"/>
      <c r="BC1005" s="340"/>
      <c r="BD1005" s="340"/>
      <c r="BE1005" s="340"/>
      <c r="BF1005" s="340"/>
      <c r="BG1005" s="340"/>
      <c r="BH1005" s="340"/>
      <c r="BI1005" s="340"/>
      <c r="BJ1005" s="340"/>
      <c r="BK1005" s="340"/>
      <c r="BL1005" s="340"/>
      <c r="BM1005" s="340"/>
      <c r="BN1005" s="340"/>
      <c r="BO1005" s="340"/>
      <c r="BP1005" s="340"/>
      <c r="BQ1005" s="340"/>
      <c r="BR1005" s="340"/>
      <c r="BS1005" s="340"/>
      <c r="BT1005" s="340"/>
      <c r="BU1005" s="340"/>
      <c r="BV1005" s="340"/>
      <c r="BW1005" s="340"/>
      <c r="BX1005" s="340"/>
      <c r="BY1005" s="340"/>
      <c r="BZ1005" s="340"/>
      <c r="CA1005" s="340"/>
    </row>
    <row r="1006" spans="1:79" ht="15.75" customHeight="1">
      <c r="A1006" s="340"/>
      <c r="B1006" s="340"/>
      <c r="C1006" s="340"/>
      <c r="D1006" s="340"/>
      <c r="E1006" s="340"/>
      <c r="F1006" s="340"/>
      <c r="G1006" s="340"/>
      <c r="H1006" s="340"/>
      <c r="I1006" s="340"/>
      <c r="J1006" s="340"/>
      <c r="K1006" s="340"/>
      <c r="L1006" s="340"/>
      <c r="M1006" s="340"/>
      <c r="N1006" s="340"/>
      <c r="O1006" s="340"/>
      <c r="P1006" s="340"/>
      <c r="Q1006" s="340"/>
      <c r="R1006" s="340"/>
      <c r="S1006" s="340"/>
      <c r="T1006" s="340"/>
      <c r="U1006" s="340"/>
      <c r="V1006" s="340"/>
      <c r="W1006" s="340"/>
      <c r="X1006" s="340"/>
      <c r="Y1006" s="340"/>
      <c r="Z1006" s="340"/>
      <c r="AA1006" s="340"/>
      <c r="AB1006" s="340"/>
      <c r="AC1006" s="340"/>
      <c r="AD1006" s="340"/>
      <c r="AE1006" s="340"/>
      <c r="AF1006" s="340"/>
      <c r="AG1006" s="340"/>
      <c r="AH1006" s="340"/>
      <c r="AI1006" s="340"/>
      <c r="AJ1006" s="340"/>
      <c r="AK1006" s="340"/>
      <c r="AL1006" s="340"/>
      <c r="AM1006" s="340"/>
      <c r="AN1006" s="340"/>
      <c r="AO1006" s="340"/>
      <c r="AP1006" s="340"/>
      <c r="AQ1006" s="340"/>
      <c r="AR1006" s="340"/>
      <c r="AS1006" s="340"/>
      <c r="AT1006" s="340"/>
      <c r="AU1006" s="340"/>
      <c r="AV1006" s="340"/>
      <c r="AW1006" s="340"/>
      <c r="AX1006" s="340"/>
      <c r="AY1006" s="340"/>
      <c r="AZ1006" s="340"/>
      <c r="BA1006" s="340"/>
      <c r="BB1006" s="340"/>
      <c r="BC1006" s="340"/>
      <c r="BD1006" s="340"/>
      <c r="BE1006" s="340"/>
      <c r="BF1006" s="340"/>
      <c r="BG1006" s="340"/>
      <c r="BH1006" s="340"/>
      <c r="BI1006" s="340"/>
      <c r="BJ1006" s="340"/>
      <c r="BK1006" s="340"/>
      <c r="BL1006" s="340"/>
      <c r="BM1006" s="340"/>
      <c r="BN1006" s="340"/>
      <c r="BO1006" s="340"/>
      <c r="BP1006" s="340"/>
      <c r="BQ1006" s="340"/>
      <c r="BR1006" s="340"/>
      <c r="BS1006" s="340"/>
      <c r="BT1006" s="340"/>
      <c r="BU1006" s="340"/>
      <c r="BV1006" s="340"/>
      <c r="BW1006" s="340"/>
      <c r="BX1006" s="340"/>
      <c r="BY1006" s="340"/>
      <c r="BZ1006" s="340"/>
      <c r="CA1006" s="340"/>
    </row>
    <row r="1007" spans="1:79" ht="15.75" customHeight="1">
      <c r="A1007" s="340"/>
      <c r="B1007" s="340"/>
      <c r="C1007" s="340"/>
      <c r="D1007" s="340"/>
      <c r="E1007" s="340"/>
      <c r="F1007" s="340"/>
      <c r="G1007" s="340"/>
      <c r="H1007" s="340"/>
      <c r="I1007" s="340"/>
      <c r="J1007" s="340"/>
      <c r="K1007" s="340"/>
      <c r="L1007" s="340"/>
      <c r="M1007" s="340"/>
      <c r="N1007" s="340"/>
      <c r="O1007" s="340"/>
      <c r="P1007" s="340"/>
      <c r="Q1007" s="340"/>
      <c r="R1007" s="340"/>
      <c r="S1007" s="340"/>
      <c r="T1007" s="340"/>
      <c r="U1007" s="340"/>
      <c r="V1007" s="340"/>
      <c r="W1007" s="340"/>
      <c r="X1007" s="340"/>
      <c r="Y1007" s="340"/>
      <c r="Z1007" s="340"/>
      <c r="AA1007" s="340"/>
      <c r="AB1007" s="340"/>
      <c r="AC1007" s="340"/>
      <c r="AD1007" s="340"/>
      <c r="AE1007" s="340"/>
      <c r="AF1007" s="340"/>
      <c r="AG1007" s="340"/>
      <c r="AH1007" s="340"/>
      <c r="AI1007" s="340"/>
      <c r="AJ1007" s="340"/>
      <c r="AK1007" s="340"/>
      <c r="AL1007" s="340"/>
      <c r="AM1007" s="340"/>
      <c r="AN1007" s="340"/>
      <c r="AO1007" s="340"/>
      <c r="AP1007" s="340"/>
      <c r="AQ1007" s="340"/>
      <c r="AR1007" s="340"/>
      <c r="AS1007" s="340"/>
      <c r="AT1007" s="340"/>
      <c r="AU1007" s="340"/>
      <c r="AV1007" s="340"/>
      <c r="AW1007" s="340"/>
      <c r="AX1007" s="340"/>
      <c r="AY1007" s="340"/>
      <c r="AZ1007" s="340"/>
      <c r="BA1007" s="340"/>
      <c r="BB1007" s="340"/>
      <c r="BC1007" s="340"/>
      <c r="BD1007" s="340"/>
      <c r="BE1007" s="340"/>
      <c r="BF1007" s="340"/>
      <c r="BG1007" s="340"/>
      <c r="BH1007" s="340"/>
      <c r="BI1007" s="340"/>
      <c r="BJ1007" s="340"/>
      <c r="BK1007" s="340"/>
      <c r="BL1007" s="340"/>
      <c r="BM1007" s="340"/>
      <c r="BN1007" s="340"/>
      <c r="BO1007" s="340"/>
      <c r="BP1007" s="340"/>
      <c r="BQ1007" s="340"/>
      <c r="BR1007" s="340"/>
      <c r="BS1007" s="340"/>
      <c r="BT1007" s="340"/>
      <c r="BU1007" s="340"/>
      <c r="BV1007" s="340"/>
      <c r="BW1007" s="340"/>
      <c r="BX1007" s="340"/>
      <c r="BY1007" s="340"/>
      <c r="BZ1007" s="340"/>
      <c r="CA1007" s="340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0"/>
  <sheetViews>
    <sheetView zoomScale="55" zoomScaleNormal="55" workbookViewId="0">
      <selection activeCell="V70" sqref="V70"/>
    </sheetView>
  </sheetViews>
  <sheetFormatPr defaultColWidth="3.25" defaultRowHeight="15" customHeight="1"/>
  <cols>
    <col min="1" max="1" width="3.25" style="280" customWidth="1"/>
    <col min="2" max="2" width="25" style="280" customWidth="1"/>
    <col min="3" max="3" width="7.375" style="280" bestFit="1" customWidth="1"/>
    <col min="4" max="5" width="7.375" style="280" hidden="1" customWidth="1"/>
    <col min="6" max="6" width="8.625" style="280" bestFit="1" customWidth="1"/>
    <col min="7" max="7" width="7.75" style="280" bestFit="1" customWidth="1"/>
    <col min="8" max="9" width="8.375" style="280" hidden="1" customWidth="1"/>
    <col min="10" max="10" width="7.75" style="280" bestFit="1" customWidth="1"/>
    <col min="11" max="11" width="8.625" style="280" bestFit="1" customWidth="1"/>
    <col min="12" max="12" width="8.375" style="280" bestFit="1" customWidth="1"/>
    <col min="13" max="13" width="7.375" style="280" hidden="1" customWidth="1"/>
    <col min="14" max="14" width="7.375" style="280" bestFit="1" customWidth="1"/>
    <col min="15" max="16" width="8.375" style="280" hidden="1" customWidth="1"/>
    <col min="17" max="17" width="6.375" style="280" hidden="1" customWidth="1"/>
    <col min="18" max="18" width="8.375" style="280" hidden="1" customWidth="1"/>
    <col min="19" max="19" width="7.375" style="280" hidden="1" customWidth="1"/>
    <col min="20" max="21" width="8.375" style="280" hidden="1" customWidth="1"/>
    <col min="22" max="22" width="8.375" style="280" bestFit="1" customWidth="1"/>
    <col min="23" max="23" width="8.375" style="280" hidden="1" customWidth="1"/>
    <col min="24" max="24" width="8.375" style="280" bestFit="1" customWidth="1"/>
    <col min="25" max="25" width="7.375" style="280" bestFit="1" customWidth="1"/>
    <col min="26" max="26" width="8.375" style="280" hidden="1" customWidth="1"/>
    <col min="27" max="27" width="7.375" style="280" hidden="1" customWidth="1"/>
    <col min="28" max="28" width="8.625" style="280" bestFit="1" customWidth="1"/>
    <col min="29" max="29" width="8.375" style="280" bestFit="1" customWidth="1"/>
    <col min="30" max="31" width="7.375" style="280" hidden="1" customWidth="1"/>
    <col min="32" max="32" width="7.375" style="280" bestFit="1" customWidth="1"/>
    <col min="33" max="33" width="7.75" style="280" bestFit="1" customWidth="1"/>
    <col min="34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8" width="7.375" style="280" hidden="1" customWidth="1"/>
    <col min="49" max="49" width="8.375" style="280" hidden="1" customWidth="1"/>
    <col min="50" max="50" width="8.375" style="280" bestFit="1" customWidth="1"/>
    <col min="51" max="52" width="8.375" style="280" hidden="1" customWidth="1"/>
    <col min="53" max="53" width="8.375" style="280" bestFit="1" customWidth="1"/>
    <col min="54" max="59" width="8.375" style="280" hidden="1" customWidth="1"/>
    <col min="60" max="61" width="7.375" style="280" hidden="1" customWidth="1"/>
    <col min="62" max="62" width="7.75" style="280" bestFit="1" customWidth="1"/>
    <col min="63" max="64" width="7.375" style="280" bestFit="1" customWidth="1"/>
    <col min="65" max="66" width="8.375" style="280" hidden="1" customWidth="1"/>
    <col min="67" max="67" width="7.75" style="280" bestFit="1" customWidth="1"/>
    <col min="68" max="68" width="6.375" style="280" hidden="1" customWidth="1"/>
    <col min="69" max="69" width="8.375" style="280" hidden="1" customWidth="1"/>
    <col min="70" max="70" width="8.625" style="280" bestFit="1" customWidth="1"/>
    <col min="71" max="73" width="8.375" style="280" hidden="1" customWidth="1"/>
    <col min="74" max="74" width="7.75" style="280" bestFit="1" customWidth="1"/>
    <col min="75" max="75" width="7.375" style="280" hidden="1" customWidth="1"/>
    <col min="76" max="76" width="7.75" style="280" bestFit="1" customWidth="1"/>
    <col min="77" max="77" width="8.375" style="280" hidden="1" customWidth="1"/>
    <col min="78" max="78" width="6.375" style="280" hidden="1" customWidth="1"/>
    <col min="79" max="16384" width="3.25" style="280"/>
  </cols>
  <sheetData>
    <row r="1" spans="1:79" ht="18.75">
      <c r="A1" s="541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22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522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16</v>
      </c>
      <c r="C4" s="523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  <c r="BY4" s="1"/>
      <c r="BZ4" s="1"/>
      <c r="CA4" s="1"/>
    </row>
    <row r="5" spans="1:79" ht="24" customHeight="1">
      <c r="A5" s="1"/>
      <c r="B5" s="270" t="s">
        <v>395</v>
      </c>
      <c r="C5" s="10"/>
      <c r="D5" s="10"/>
      <c r="E5" s="10"/>
      <c r="F5" s="10"/>
      <c r="G5" s="10"/>
      <c r="H5" s="10"/>
      <c r="I5" s="10"/>
      <c r="J5" s="10"/>
      <c r="K5" s="11"/>
      <c r="L5" s="528" t="str">
        <f>VLOOKUP(B4,Общее_количество_учащихся,2,FALSE)</f>
        <v>Вторник</v>
      </c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C5" s="1"/>
      <c r="AD5" s="27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536" t="s">
        <v>68</v>
      </c>
      <c r="B6" s="537"/>
      <c r="C6" s="13"/>
      <c r="D6" s="529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  <c r="BY6" s="1"/>
      <c r="BZ6" s="1"/>
      <c r="CA6" s="1"/>
    </row>
    <row r="7" spans="1:79" ht="176.45" customHeight="1">
      <c r="A7" s="538"/>
      <c r="B7" s="539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507" t="s">
        <v>365</v>
      </c>
      <c r="B8" s="53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507" t="s">
        <v>366</v>
      </c>
      <c r="B9" s="535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507" t="s">
        <v>86</v>
      </c>
      <c r="B10" s="5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507" t="s">
        <v>369</v>
      </c>
      <c r="B11" s="508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507" t="s">
        <v>367</v>
      </c>
      <c r="B12" s="50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507" t="s">
        <v>368</v>
      </c>
      <c r="B13" s="50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507"/>
      <c r="B14" s="508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325"/>
      <c r="AO14" s="325"/>
      <c r="AP14" s="325"/>
      <c r="AQ14" s="325"/>
      <c r="AR14" s="325"/>
      <c r="AS14" s="325"/>
      <c r="AT14" s="325"/>
      <c r="AU14" s="325"/>
      <c r="AV14" s="325"/>
      <c r="AW14" s="325"/>
      <c r="AX14" s="325"/>
      <c r="AY14" s="325"/>
      <c r="AZ14" s="325"/>
      <c r="BA14" s="325"/>
      <c r="BB14" s="325"/>
      <c r="BC14" s="325"/>
      <c r="BD14" s="325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  <c r="BQ14" s="325"/>
      <c r="BR14" s="325"/>
      <c r="BS14" s="325"/>
      <c r="BT14" s="325"/>
      <c r="BU14" s="325"/>
      <c r="BV14" s="325"/>
      <c r="BW14" s="325"/>
      <c r="BX14" s="325"/>
      <c r="BY14" s="339"/>
      <c r="BZ14" s="339"/>
      <c r="CA14" s="340"/>
    </row>
    <row r="15" spans="1:79" hidden="1">
      <c r="A15" s="507"/>
      <c r="B15" s="508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O15" s="325"/>
      <c r="AP15" s="325"/>
      <c r="AQ15" s="325"/>
      <c r="AR15" s="325"/>
      <c r="AS15" s="325"/>
      <c r="AT15" s="325"/>
      <c r="AU15" s="325"/>
      <c r="AV15" s="325"/>
      <c r="AW15" s="325"/>
      <c r="AX15" s="325"/>
      <c r="AY15" s="325"/>
      <c r="AZ15" s="325"/>
      <c r="BA15" s="325"/>
      <c r="BB15" s="325"/>
      <c r="BC15" s="325"/>
      <c r="BD15" s="325"/>
      <c r="BE15" s="325"/>
      <c r="BF15" s="325"/>
      <c r="BG15" s="325"/>
      <c r="BH15" s="325"/>
      <c r="BI15" s="325"/>
      <c r="BJ15" s="325"/>
      <c r="BK15" s="325"/>
      <c r="BL15" s="325"/>
      <c r="BM15" s="325"/>
      <c r="BN15" s="325"/>
      <c r="BO15" s="325"/>
      <c r="BP15" s="325"/>
      <c r="BQ15" s="325"/>
      <c r="BR15" s="325"/>
      <c r="BS15" s="325"/>
      <c r="BT15" s="325"/>
      <c r="BU15" s="325"/>
      <c r="BV15" s="325"/>
      <c r="BW15" s="325"/>
      <c r="BX15" s="325"/>
      <c r="BY15" s="339"/>
      <c r="BZ15" s="339"/>
      <c r="CA15" s="340"/>
    </row>
    <row r="16" spans="1:79" ht="15" hidden="1" customHeight="1">
      <c r="A16" s="507"/>
      <c r="B16" s="508"/>
      <c r="C16" s="325"/>
      <c r="D16" s="325">
        <f t="shared" ref="D16:BZ16" si="0">SUM(D8:D15)</f>
        <v>0</v>
      </c>
      <c r="E16" s="325">
        <f t="shared" si="0"/>
        <v>0</v>
      </c>
      <c r="F16" s="325">
        <f t="shared" si="0"/>
        <v>0</v>
      </c>
      <c r="G16" s="325">
        <f t="shared" si="0"/>
        <v>0</v>
      </c>
      <c r="H16" s="325">
        <f t="shared" si="0"/>
        <v>0</v>
      </c>
      <c r="I16" s="325">
        <f t="shared" si="0"/>
        <v>0</v>
      </c>
      <c r="J16" s="325">
        <f t="shared" si="0"/>
        <v>0</v>
      </c>
      <c r="K16" s="325">
        <f t="shared" si="0"/>
        <v>1</v>
      </c>
      <c r="L16" s="325">
        <f t="shared" si="0"/>
        <v>2</v>
      </c>
      <c r="M16" s="325">
        <f t="shared" si="0"/>
        <v>0</v>
      </c>
      <c r="N16" s="325">
        <f t="shared" si="0"/>
        <v>0</v>
      </c>
      <c r="O16" s="325">
        <f t="shared" si="0"/>
        <v>0</v>
      </c>
      <c r="P16" s="325">
        <f t="shared" si="0"/>
        <v>0</v>
      </c>
      <c r="Q16" s="325">
        <f t="shared" si="0"/>
        <v>0</v>
      </c>
      <c r="R16" s="325">
        <f t="shared" si="0"/>
        <v>0</v>
      </c>
      <c r="S16" s="325">
        <f t="shared" si="0"/>
        <v>0</v>
      </c>
      <c r="T16" s="325">
        <f t="shared" si="0"/>
        <v>0</v>
      </c>
      <c r="U16" s="325">
        <f t="shared" si="0"/>
        <v>0</v>
      </c>
      <c r="V16" s="325">
        <f t="shared" si="0"/>
        <v>30</v>
      </c>
      <c r="W16" s="325">
        <f t="shared" si="0"/>
        <v>0</v>
      </c>
      <c r="X16" s="325">
        <f t="shared" si="0"/>
        <v>8</v>
      </c>
      <c r="Y16" s="325">
        <f t="shared" si="0"/>
        <v>0</v>
      </c>
      <c r="Z16" s="325">
        <f t="shared" si="0"/>
        <v>0</v>
      </c>
      <c r="AA16" s="325">
        <f t="shared" si="0"/>
        <v>0</v>
      </c>
      <c r="AB16" s="325">
        <f t="shared" si="0"/>
        <v>200</v>
      </c>
      <c r="AC16" s="325">
        <f t="shared" si="0"/>
        <v>0</v>
      </c>
      <c r="AD16" s="325">
        <f t="shared" si="0"/>
        <v>0</v>
      </c>
      <c r="AE16" s="325">
        <f t="shared" si="0"/>
        <v>0</v>
      </c>
      <c r="AF16" s="325">
        <f t="shared" si="0"/>
        <v>0</v>
      </c>
      <c r="AG16" s="325">
        <f t="shared" si="0"/>
        <v>58</v>
      </c>
      <c r="AH16" s="325">
        <f t="shared" si="0"/>
        <v>0</v>
      </c>
      <c r="AI16" s="325">
        <f t="shared" si="0"/>
        <v>0</v>
      </c>
      <c r="AJ16" s="325">
        <f t="shared" si="0"/>
        <v>0</v>
      </c>
      <c r="AK16" s="325">
        <f t="shared" si="0"/>
        <v>0</v>
      </c>
      <c r="AL16" s="325">
        <f t="shared" si="0"/>
        <v>0</v>
      </c>
      <c r="AM16" s="325">
        <f t="shared" si="0"/>
        <v>0</v>
      </c>
      <c r="AN16" s="325">
        <f t="shared" si="0"/>
        <v>0</v>
      </c>
      <c r="AO16" s="325">
        <f t="shared" si="0"/>
        <v>0</v>
      </c>
      <c r="AP16" s="325">
        <f t="shared" si="0"/>
        <v>0</v>
      </c>
      <c r="AQ16" s="325">
        <f t="shared" si="0"/>
        <v>0</v>
      </c>
      <c r="AR16" s="325">
        <f t="shared" si="0"/>
        <v>0</v>
      </c>
      <c r="AS16" s="325">
        <f t="shared" si="0"/>
        <v>0</v>
      </c>
      <c r="AT16" s="325">
        <f t="shared" si="0"/>
        <v>5</v>
      </c>
      <c r="AU16" s="325">
        <f t="shared" si="0"/>
        <v>0</v>
      </c>
      <c r="AV16" s="325">
        <f t="shared" si="0"/>
        <v>0</v>
      </c>
      <c r="AW16" s="325">
        <f t="shared" si="0"/>
        <v>0</v>
      </c>
      <c r="AX16" s="325">
        <f t="shared" si="0"/>
        <v>0</v>
      </c>
      <c r="AY16" s="325">
        <f t="shared" si="0"/>
        <v>0</v>
      </c>
      <c r="AZ16" s="325">
        <f t="shared" si="0"/>
        <v>0</v>
      </c>
      <c r="BA16" s="325">
        <f t="shared" si="0"/>
        <v>0</v>
      </c>
      <c r="BB16" s="325">
        <f t="shared" si="0"/>
        <v>0</v>
      </c>
      <c r="BC16" s="325">
        <f t="shared" si="0"/>
        <v>0</v>
      </c>
      <c r="BD16" s="325">
        <f t="shared" si="0"/>
        <v>0</v>
      </c>
      <c r="BE16" s="325">
        <f t="shared" si="0"/>
        <v>0</v>
      </c>
      <c r="BF16" s="325">
        <f t="shared" si="0"/>
        <v>0</v>
      </c>
      <c r="BG16" s="325">
        <f t="shared" si="0"/>
        <v>0</v>
      </c>
      <c r="BH16" s="325">
        <f t="shared" si="0"/>
        <v>0</v>
      </c>
      <c r="BI16" s="325">
        <f t="shared" si="0"/>
        <v>0</v>
      </c>
      <c r="BJ16" s="325">
        <f t="shared" si="0"/>
        <v>0</v>
      </c>
      <c r="BK16" s="325">
        <f t="shared" si="0"/>
        <v>0</v>
      </c>
      <c r="BL16" s="325">
        <f t="shared" si="0"/>
        <v>0</v>
      </c>
      <c r="BM16" s="325">
        <f t="shared" si="0"/>
        <v>0</v>
      </c>
      <c r="BN16" s="325">
        <f t="shared" si="0"/>
        <v>0</v>
      </c>
      <c r="BO16" s="325">
        <f t="shared" si="0"/>
        <v>0</v>
      </c>
      <c r="BP16" s="325">
        <f t="shared" si="0"/>
        <v>0</v>
      </c>
      <c r="BQ16" s="325">
        <f t="shared" si="0"/>
        <v>0</v>
      </c>
      <c r="BR16" s="325">
        <f t="shared" si="0"/>
        <v>100</v>
      </c>
      <c r="BS16" s="325">
        <f t="shared" si="0"/>
        <v>0</v>
      </c>
      <c r="BT16" s="325">
        <f t="shared" si="0"/>
        <v>0</v>
      </c>
      <c r="BU16" s="325">
        <f t="shared" si="0"/>
        <v>0</v>
      </c>
      <c r="BV16" s="325">
        <f t="shared" si="0"/>
        <v>0</v>
      </c>
      <c r="BW16" s="325">
        <f t="shared" si="0"/>
        <v>0</v>
      </c>
      <c r="BX16" s="325">
        <f t="shared" si="0"/>
        <v>60</v>
      </c>
      <c r="BY16" s="339">
        <f t="shared" si="0"/>
        <v>0</v>
      </c>
      <c r="BZ16" s="339">
        <f t="shared" si="0"/>
        <v>0</v>
      </c>
      <c r="CA16" s="340"/>
    </row>
    <row r="17" spans="1:79" ht="15" hidden="1" customHeight="1">
      <c r="A17" s="509" t="s">
        <v>74</v>
      </c>
      <c r="B17" s="510"/>
      <c r="C17" s="325">
        <f>C18</f>
        <v>88</v>
      </c>
      <c r="D17" s="325">
        <f t="shared" ref="D17:BO17" si="1">C17</f>
        <v>88</v>
      </c>
      <c r="E17" s="325">
        <f t="shared" si="1"/>
        <v>88</v>
      </c>
      <c r="F17" s="325">
        <f t="shared" si="1"/>
        <v>88</v>
      </c>
      <c r="G17" s="325">
        <f t="shared" si="1"/>
        <v>88</v>
      </c>
      <c r="H17" s="325">
        <f t="shared" si="1"/>
        <v>88</v>
      </c>
      <c r="I17" s="325">
        <f t="shared" si="1"/>
        <v>88</v>
      </c>
      <c r="J17" s="325">
        <f t="shared" si="1"/>
        <v>88</v>
      </c>
      <c r="K17" s="325">
        <f t="shared" si="1"/>
        <v>88</v>
      </c>
      <c r="L17" s="325">
        <f t="shared" si="1"/>
        <v>88</v>
      </c>
      <c r="M17" s="325">
        <f t="shared" si="1"/>
        <v>88</v>
      </c>
      <c r="N17" s="325">
        <f t="shared" si="1"/>
        <v>88</v>
      </c>
      <c r="O17" s="325">
        <f t="shared" si="1"/>
        <v>88</v>
      </c>
      <c r="P17" s="325">
        <f t="shared" si="1"/>
        <v>88</v>
      </c>
      <c r="Q17" s="325">
        <f t="shared" si="1"/>
        <v>88</v>
      </c>
      <c r="R17" s="325">
        <f t="shared" si="1"/>
        <v>88</v>
      </c>
      <c r="S17" s="325">
        <f t="shared" si="1"/>
        <v>88</v>
      </c>
      <c r="T17" s="325">
        <f t="shared" si="1"/>
        <v>88</v>
      </c>
      <c r="U17" s="325">
        <f t="shared" si="1"/>
        <v>88</v>
      </c>
      <c r="V17" s="325">
        <f t="shared" si="1"/>
        <v>88</v>
      </c>
      <c r="W17" s="325">
        <f t="shared" si="1"/>
        <v>88</v>
      </c>
      <c r="X17" s="325">
        <f t="shared" si="1"/>
        <v>88</v>
      </c>
      <c r="Y17" s="325">
        <f t="shared" si="1"/>
        <v>88</v>
      </c>
      <c r="Z17" s="325">
        <f t="shared" si="1"/>
        <v>88</v>
      </c>
      <c r="AA17" s="325">
        <f t="shared" si="1"/>
        <v>88</v>
      </c>
      <c r="AB17" s="325">
        <f t="shared" si="1"/>
        <v>88</v>
      </c>
      <c r="AC17" s="325">
        <f t="shared" si="1"/>
        <v>88</v>
      </c>
      <c r="AD17" s="325">
        <f t="shared" si="1"/>
        <v>88</v>
      </c>
      <c r="AE17" s="325">
        <f t="shared" si="1"/>
        <v>88</v>
      </c>
      <c r="AF17" s="325">
        <f t="shared" si="1"/>
        <v>88</v>
      </c>
      <c r="AG17" s="325">
        <f t="shared" si="1"/>
        <v>88</v>
      </c>
      <c r="AH17" s="325">
        <f t="shared" si="1"/>
        <v>88</v>
      </c>
      <c r="AI17" s="325">
        <f t="shared" si="1"/>
        <v>88</v>
      </c>
      <c r="AJ17" s="325">
        <f t="shared" si="1"/>
        <v>88</v>
      </c>
      <c r="AK17" s="325">
        <f t="shared" si="1"/>
        <v>88</v>
      </c>
      <c r="AL17" s="325">
        <f t="shared" si="1"/>
        <v>88</v>
      </c>
      <c r="AM17" s="325">
        <f t="shared" si="1"/>
        <v>88</v>
      </c>
      <c r="AN17" s="325">
        <f t="shared" si="1"/>
        <v>88</v>
      </c>
      <c r="AO17" s="325">
        <f t="shared" si="1"/>
        <v>88</v>
      </c>
      <c r="AP17" s="325">
        <f t="shared" si="1"/>
        <v>88</v>
      </c>
      <c r="AQ17" s="325">
        <f t="shared" si="1"/>
        <v>88</v>
      </c>
      <c r="AR17" s="325">
        <f t="shared" si="1"/>
        <v>88</v>
      </c>
      <c r="AS17" s="325">
        <f t="shared" si="1"/>
        <v>88</v>
      </c>
      <c r="AT17" s="325">
        <f t="shared" si="1"/>
        <v>88</v>
      </c>
      <c r="AU17" s="325">
        <f t="shared" si="1"/>
        <v>88</v>
      </c>
      <c r="AV17" s="325">
        <f t="shared" si="1"/>
        <v>88</v>
      </c>
      <c r="AW17" s="325">
        <f t="shared" si="1"/>
        <v>88</v>
      </c>
      <c r="AX17" s="325">
        <f t="shared" si="1"/>
        <v>88</v>
      </c>
      <c r="AY17" s="325">
        <f t="shared" si="1"/>
        <v>88</v>
      </c>
      <c r="AZ17" s="325">
        <f t="shared" si="1"/>
        <v>88</v>
      </c>
      <c r="BA17" s="325">
        <f t="shared" si="1"/>
        <v>88</v>
      </c>
      <c r="BB17" s="325">
        <f t="shared" si="1"/>
        <v>88</v>
      </c>
      <c r="BC17" s="325">
        <f t="shared" si="1"/>
        <v>88</v>
      </c>
      <c r="BD17" s="325">
        <f t="shared" si="1"/>
        <v>88</v>
      </c>
      <c r="BE17" s="325">
        <f t="shared" si="1"/>
        <v>88</v>
      </c>
      <c r="BF17" s="325">
        <f t="shared" si="1"/>
        <v>88</v>
      </c>
      <c r="BG17" s="325">
        <f t="shared" si="1"/>
        <v>88</v>
      </c>
      <c r="BH17" s="325">
        <f t="shared" si="1"/>
        <v>88</v>
      </c>
      <c r="BI17" s="325">
        <f t="shared" si="1"/>
        <v>88</v>
      </c>
      <c r="BJ17" s="325">
        <f t="shared" si="1"/>
        <v>88</v>
      </c>
      <c r="BK17" s="325">
        <f t="shared" si="1"/>
        <v>88</v>
      </c>
      <c r="BL17" s="325">
        <f t="shared" si="1"/>
        <v>88</v>
      </c>
      <c r="BM17" s="325">
        <f t="shared" si="1"/>
        <v>88</v>
      </c>
      <c r="BN17" s="325">
        <f t="shared" si="1"/>
        <v>88</v>
      </c>
      <c r="BO17" s="325">
        <f t="shared" si="1"/>
        <v>88</v>
      </c>
      <c r="BP17" s="325">
        <f t="shared" ref="BP17:BZ17" si="2">BO17</f>
        <v>88</v>
      </c>
      <c r="BQ17" s="325">
        <f t="shared" si="2"/>
        <v>88</v>
      </c>
      <c r="BR17" s="325">
        <f t="shared" si="2"/>
        <v>88</v>
      </c>
      <c r="BS17" s="325">
        <f t="shared" si="2"/>
        <v>88</v>
      </c>
      <c r="BT17" s="325">
        <f t="shared" si="2"/>
        <v>88</v>
      </c>
      <c r="BU17" s="325">
        <f t="shared" si="2"/>
        <v>88</v>
      </c>
      <c r="BV17" s="325">
        <f t="shared" si="2"/>
        <v>88</v>
      </c>
      <c r="BW17" s="325">
        <f t="shared" si="2"/>
        <v>88</v>
      </c>
      <c r="BX17" s="325">
        <f t="shared" si="2"/>
        <v>88</v>
      </c>
      <c r="BY17" s="342">
        <f t="shared" si="2"/>
        <v>88</v>
      </c>
      <c r="BZ17" s="342">
        <f t="shared" si="2"/>
        <v>88</v>
      </c>
      <c r="CA17" s="340"/>
    </row>
    <row r="18" spans="1:79" ht="20.25" thickBot="1">
      <c r="A18" s="511" t="s">
        <v>74</v>
      </c>
      <c r="B18" s="512"/>
      <c r="C18" s="333">
        <f>VLOOKUP(B4, завтрак_факт,3,FALSE)</f>
        <v>88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5"/>
      <c r="AP18" s="325"/>
      <c r="AQ18" s="325"/>
      <c r="AR18" s="325"/>
      <c r="AS18" s="325"/>
      <c r="AT18" s="325"/>
      <c r="AU18" s="325"/>
      <c r="AV18" s="325"/>
      <c r="AW18" s="325"/>
      <c r="AX18" s="325"/>
      <c r="AY18" s="325"/>
      <c r="AZ18" s="325"/>
      <c r="BA18" s="325"/>
      <c r="BB18" s="325"/>
      <c r="BC18" s="325"/>
      <c r="BD18" s="325"/>
      <c r="BE18" s="325"/>
      <c r="BF18" s="325"/>
      <c r="BG18" s="325"/>
      <c r="BH18" s="325"/>
      <c r="BI18" s="325"/>
      <c r="BJ18" s="325"/>
      <c r="BK18" s="325"/>
      <c r="BL18" s="325"/>
      <c r="BM18" s="325"/>
      <c r="BN18" s="325"/>
      <c r="BO18" s="325"/>
      <c r="BP18" s="325"/>
      <c r="BQ18" s="325"/>
      <c r="BR18" s="325"/>
      <c r="BS18" s="325"/>
      <c r="BT18" s="325"/>
      <c r="BU18" s="325"/>
      <c r="BV18" s="325"/>
      <c r="BW18" s="325"/>
      <c r="BX18" s="325"/>
      <c r="BY18" s="339"/>
      <c r="BZ18" s="339"/>
      <c r="CA18" s="340"/>
    </row>
    <row r="19" spans="1:79" ht="15.75" thickTop="1">
      <c r="A19" s="511" t="s">
        <v>75</v>
      </c>
      <c r="B19" s="512"/>
      <c r="C19" s="346"/>
      <c r="D19" s="414">
        <f t="shared" ref="D19:J19" si="3">D16*D17/1000</f>
        <v>0</v>
      </c>
      <c r="E19" s="414">
        <f t="shared" si="3"/>
        <v>0</v>
      </c>
      <c r="F19" s="414">
        <f t="shared" si="3"/>
        <v>0</v>
      </c>
      <c r="G19" s="414">
        <f t="shared" si="3"/>
        <v>0</v>
      </c>
      <c r="H19" s="414">
        <f t="shared" si="3"/>
        <v>0</v>
      </c>
      <c r="I19" s="414">
        <f t="shared" si="3"/>
        <v>0</v>
      </c>
      <c r="J19" s="414">
        <f t="shared" si="3"/>
        <v>0</v>
      </c>
      <c r="K19" s="352">
        <f>K16*K17</f>
        <v>88</v>
      </c>
      <c r="L19" s="352">
        <f t="shared" ref="L19:BX19" si="4">L16*L17/1000</f>
        <v>0.17599999999999999</v>
      </c>
      <c r="M19" s="352">
        <f t="shared" si="4"/>
        <v>0</v>
      </c>
      <c r="N19" s="352">
        <f t="shared" si="4"/>
        <v>0</v>
      </c>
      <c r="O19" s="352">
        <f t="shared" si="4"/>
        <v>0</v>
      </c>
      <c r="P19" s="352">
        <f t="shared" si="4"/>
        <v>0</v>
      </c>
      <c r="Q19" s="352">
        <f t="shared" si="4"/>
        <v>0</v>
      </c>
      <c r="R19" s="352">
        <f t="shared" si="4"/>
        <v>0</v>
      </c>
      <c r="S19" s="352">
        <f t="shared" si="4"/>
        <v>0</v>
      </c>
      <c r="T19" s="352">
        <f t="shared" si="4"/>
        <v>0</v>
      </c>
      <c r="U19" s="352">
        <f t="shared" si="4"/>
        <v>0</v>
      </c>
      <c r="V19" s="352">
        <f t="shared" si="4"/>
        <v>2.64</v>
      </c>
      <c r="W19" s="352">
        <f t="shared" si="4"/>
        <v>0</v>
      </c>
      <c r="X19" s="352">
        <f t="shared" si="4"/>
        <v>0.70399999999999996</v>
      </c>
      <c r="Y19" s="352">
        <f t="shared" si="4"/>
        <v>0</v>
      </c>
      <c r="Z19" s="352">
        <f t="shared" si="4"/>
        <v>0</v>
      </c>
      <c r="AA19" s="352">
        <f t="shared" si="4"/>
        <v>0</v>
      </c>
      <c r="AB19" s="352">
        <f t="shared" si="4"/>
        <v>17.600000000000001</v>
      </c>
      <c r="AC19" s="352">
        <f t="shared" si="4"/>
        <v>0</v>
      </c>
      <c r="AD19" s="352">
        <f t="shared" si="4"/>
        <v>0</v>
      </c>
      <c r="AE19" s="352">
        <f t="shared" si="4"/>
        <v>0</v>
      </c>
      <c r="AF19" s="352">
        <f t="shared" si="4"/>
        <v>0</v>
      </c>
      <c r="AG19" s="352">
        <f t="shared" si="4"/>
        <v>5.1040000000000001</v>
      </c>
      <c r="AH19" s="352">
        <f t="shared" si="4"/>
        <v>0</v>
      </c>
      <c r="AI19" s="352">
        <f t="shared" si="4"/>
        <v>0</v>
      </c>
      <c r="AJ19" s="352">
        <f t="shared" si="4"/>
        <v>0</v>
      </c>
      <c r="AK19" s="352">
        <f t="shared" si="4"/>
        <v>0</v>
      </c>
      <c r="AL19" s="352">
        <f t="shared" si="4"/>
        <v>0</v>
      </c>
      <c r="AM19" s="352">
        <f t="shared" si="4"/>
        <v>0</v>
      </c>
      <c r="AN19" s="352">
        <f t="shared" si="4"/>
        <v>0</v>
      </c>
      <c r="AO19" s="352">
        <f t="shared" si="4"/>
        <v>0</v>
      </c>
      <c r="AP19" s="352">
        <f t="shared" si="4"/>
        <v>0</v>
      </c>
      <c r="AQ19" s="352">
        <f t="shared" si="4"/>
        <v>0</v>
      </c>
      <c r="AR19" s="352">
        <f t="shared" si="4"/>
        <v>0</v>
      </c>
      <c r="AS19" s="352">
        <f t="shared" si="4"/>
        <v>0</v>
      </c>
      <c r="AT19" s="352">
        <f t="shared" si="4"/>
        <v>0.44</v>
      </c>
      <c r="AU19" s="352">
        <f t="shared" si="4"/>
        <v>0</v>
      </c>
      <c r="AV19" s="352">
        <f t="shared" si="4"/>
        <v>0</v>
      </c>
      <c r="AW19" s="352">
        <f t="shared" si="4"/>
        <v>0</v>
      </c>
      <c r="AX19" s="352">
        <f t="shared" si="4"/>
        <v>0</v>
      </c>
      <c r="AY19" s="352">
        <f t="shared" si="4"/>
        <v>0</v>
      </c>
      <c r="AZ19" s="352">
        <f t="shared" si="4"/>
        <v>0</v>
      </c>
      <c r="BA19" s="352">
        <f t="shared" si="4"/>
        <v>0</v>
      </c>
      <c r="BB19" s="352">
        <f t="shared" si="4"/>
        <v>0</v>
      </c>
      <c r="BC19" s="352">
        <f t="shared" si="4"/>
        <v>0</v>
      </c>
      <c r="BD19" s="352">
        <f t="shared" si="4"/>
        <v>0</v>
      </c>
      <c r="BE19" s="352">
        <f t="shared" si="4"/>
        <v>0</v>
      </c>
      <c r="BF19" s="352">
        <f t="shared" si="4"/>
        <v>0</v>
      </c>
      <c r="BG19" s="352">
        <f t="shared" si="4"/>
        <v>0</v>
      </c>
      <c r="BH19" s="352">
        <f t="shared" si="4"/>
        <v>0</v>
      </c>
      <c r="BI19" s="352">
        <f t="shared" si="4"/>
        <v>0</v>
      </c>
      <c r="BJ19" s="352">
        <f t="shared" si="4"/>
        <v>0</v>
      </c>
      <c r="BK19" s="352">
        <f t="shared" si="4"/>
        <v>0</v>
      </c>
      <c r="BL19" s="352">
        <f t="shared" si="4"/>
        <v>0</v>
      </c>
      <c r="BM19" s="352">
        <f t="shared" si="4"/>
        <v>0</v>
      </c>
      <c r="BN19" s="352">
        <f t="shared" si="4"/>
        <v>0</v>
      </c>
      <c r="BO19" s="352">
        <f t="shared" si="4"/>
        <v>0</v>
      </c>
      <c r="BP19" s="352">
        <f t="shared" si="4"/>
        <v>0</v>
      </c>
      <c r="BQ19" s="352">
        <f t="shared" si="4"/>
        <v>0</v>
      </c>
      <c r="BR19" s="352">
        <f t="shared" si="4"/>
        <v>8.8000000000000007</v>
      </c>
      <c r="BS19" s="352">
        <f t="shared" si="4"/>
        <v>0</v>
      </c>
      <c r="BT19" s="352">
        <f t="shared" si="4"/>
        <v>0</v>
      </c>
      <c r="BU19" s="352">
        <f t="shared" si="4"/>
        <v>0</v>
      </c>
      <c r="BV19" s="352">
        <f t="shared" si="4"/>
        <v>0</v>
      </c>
      <c r="BW19" s="352">
        <f t="shared" si="4"/>
        <v>0</v>
      </c>
      <c r="BX19" s="352">
        <f t="shared" si="4"/>
        <v>5.28</v>
      </c>
      <c r="BY19" s="414">
        <f>BY16*BY17</f>
        <v>0</v>
      </c>
      <c r="BZ19" s="414">
        <f>BZ16*BZ17/1000</f>
        <v>0</v>
      </c>
      <c r="CA19" s="340"/>
    </row>
    <row r="20" spans="1:79">
      <c r="A20" s="511" t="s">
        <v>64</v>
      </c>
      <c r="B20" s="512"/>
      <c r="C20" s="346"/>
      <c r="D20" s="349">
        <f>ССЫЛКИ!B3</f>
        <v>85</v>
      </c>
      <c r="E20" s="349">
        <f>ССЫЛКИ!C3</f>
        <v>21</v>
      </c>
      <c r="F20" s="349">
        <f>ССЫЛКИ!D3</f>
        <v>21</v>
      </c>
      <c r="G20" s="349">
        <f>ССЫЛКИ!E3</f>
        <v>6</v>
      </c>
      <c r="H20" s="349">
        <f>ССЫЛКИ!F3</f>
        <v>400</v>
      </c>
      <c r="I20" s="349">
        <f>ССЫЛКИ!G3</f>
        <v>140</v>
      </c>
      <c r="J20" s="349">
        <f>ССЫЛКИ!H3</f>
        <v>85</v>
      </c>
      <c r="K20" s="349">
        <f>ССЫЛКИ!I3</f>
        <v>21</v>
      </c>
      <c r="L20" s="349">
        <f>ССЫЛКИ!J3</f>
        <v>140</v>
      </c>
      <c r="M20" s="349">
        <f>ССЫЛКИ!K3</f>
        <v>56</v>
      </c>
      <c r="N20" s="349">
        <f>ССЫЛКИ!L3</f>
        <v>10</v>
      </c>
      <c r="O20" s="349">
        <f>ССЫЛКИ!M3</f>
        <v>240</v>
      </c>
      <c r="P20" s="349">
        <f>ССЫЛКИ!N3</f>
        <v>700</v>
      </c>
      <c r="Q20" s="349">
        <f>ССЫЛКИ!O3</f>
        <v>8</v>
      </c>
      <c r="R20" s="349">
        <f>ССЫЛКИ!P3</f>
        <v>160</v>
      </c>
      <c r="S20" s="349">
        <f>ССЫЛКИ!Q3</f>
        <v>10</v>
      </c>
      <c r="T20" s="349">
        <f>ССЫЛКИ!R3</f>
        <v>150</v>
      </c>
      <c r="U20" s="349">
        <f>ССЫЛКИ!S3</f>
        <v>110</v>
      </c>
      <c r="V20" s="349">
        <f>ССЫЛКИ!T3</f>
        <v>130</v>
      </c>
      <c r="W20" s="349">
        <f>ССЫЛКИ!U3</f>
        <v>150</v>
      </c>
      <c r="X20" s="349">
        <f>ССЫЛКИ!V3</f>
        <v>150</v>
      </c>
      <c r="Y20" s="349">
        <f>ССЫЛКИ!W3</f>
        <v>40</v>
      </c>
      <c r="Z20" s="349">
        <f>ССЫЛКИ!X3</f>
        <v>150</v>
      </c>
      <c r="AA20" s="349">
        <f>ССЫЛКИ!Y3</f>
        <v>60</v>
      </c>
      <c r="AB20" s="349">
        <f>ССЫЛКИ!Z3</f>
        <v>70</v>
      </c>
      <c r="AC20" s="349">
        <f>ССЫЛКИ!AA3</f>
        <v>165</v>
      </c>
      <c r="AD20" s="349">
        <f>ССЫЛКИ!AB3</f>
        <v>21</v>
      </c>
      <c r="AE20" s="349">
        <f>ССЫЛКИ!AC3</f>
        <v>10.5</v>
      </c>
      <c r="AF20" s="349">
        <f>ССЫЛКИ!AD3</f>
        <v>55</v>
      </c>
      <c r="AG20" s="349">
        <f>ССЫЛКИ!AE3</f>
        <v>90</v>
      </c>
      <c r="AH20" s="349">
        <f>ССЫЛКИ!AF3</f>
        <v>45</v>
      </c>
      <c r="AI20" s="349">
        <f>ССЫЛКИ!AG3</f>
        <v>45</v>
      </c>
      <c r="AJ20" s="349">
        <f>ССЫЛКИ!AH3</f>
        <v>52</v>
      </c>
      <c r="AK20" s="349">
        <f>ССЫЛКИ!AI3</f>
        <v>50</v>
      </c>
      <c r="AL20" s="349">
        <f>ССЫЛКИ!AJ3</f>
        <v>55</v>
      </c>
      <c r="AM20" s="349">
        <f>ССЫЛКИ!AK3</f>
        <v>60</v>
      </c>
      <c r="AN20" s="349">
        <f>ССЫЛКИ!AL3</f>
        <v>60</v>
      </c>
      <c r="AO20" s="349">
        <f>ССЫЛКИ!AM3</f>
        <v>50</v>
      </c>
      <c r="AP20" s="349">
        <f>ССЫЛКИ!AN3</f>
        <v>110</v>
      </c>
      <c r="AQ20" s="349">
        <f>ССЫЛКИ!AO3</f>
        <v>270</v>
      </c>
      <c r="AR20" s="349">
        <f>ССЫЛКИ!AP3</f>
        <v>200</v>
      </c>
      <c r="AS20" s="349">
        <f>ССЫЛКИ!AQ3</f>
        <v>80</v>
      </c>
      <c r="AT20" s="349">
        <f>ССЫЛКИ!AR3</f>
        <v>600</v>
      </c>
      <c r="AU20" s="349">
        <f>ССЫЛКИ!AS3</f>
        <v>60</v>
      </c>
      <c r="AV20" s="349">
        <f>ССЫЛКИ!AT3</f>
        <v>75</v>
      </c>
      <c r="AW20" s="349">
        <f>ССЫЛКИ!AU3</f>
        <v>250</v>
      </c>
      <c r="AX20" s="349">
        <f>ССЫЛКИ!AV3</f>
        <v>274</v>
      </c>
      <c r="AY20" s="349">
        <f>ССЫЛКИ!AW3</f>
        <v>450</v>
      </c>
      <c r="AZ20" s="349">
        <f>ССЫЛКИ!AX3</f>
        <v>325</v>
      </c>
      <c r="BA20" s="349">
        <f>ССЫЛКИ!AY3</f>
        <v>180</v>
      </c>
      <c r="BB20" s="349">
        <f>ССЫЛКИ!AZ3</f>
        <v>320</v>
      </c>
      <c r="BC20" s="349">
        <f>ССЫЛКИ!BA3</f>
        <v>350</v>
      </c>
      <c r="BD20" s="349">
        <f>ССЫЛКИ!BB3</f>
        <v>300</v>
      </c>
      <c r="BE20" s="349">
        <f>ССЫЛКИ!BC3</f>
        <v>120</v>
      </c>
      <c r="BF20" s="349">
        <f>ССЫЛКИ!BD3</f>
        <v>220</v>
      </c>
      <c r="BG20" s="349">
        <f>ССЫЛКИ!BE3</f>
        <v>300</v>
      </c>
      <c r="BH20" s="349">
        <f>ССЫЛКИ!BF3</f>
        <v>21</v>
      </c>
      <c r="BI20" s="349">
        <f>ССЫЛКИ!BG3</f>
        <v>21</v>
      </c>
      <c r="BJ20" s="349">
        <f>ССЫЛКИ!BH3</f>
        <v>35</v>
      </c>
      <c r="BK20" s="349">
        <f>ССЫЛКИ!BI3</f>
        <v>22</v>
      </c>
      <c r="BL20" s="349">
        <f>ССЫЛКИ!BJ3</f>
        <v>32</v>
      </c>
      <c r="BM20" s="349">
        <f>ССЫЛКИ!BK3</f>
        <v>140</v>
      </c>
      <c r="BN20" s="349">
        <f>ССЫЛКИ!BL3</f>
        <v>140</v>
      </c>
      <c r="BO20" s="349">
        <f>ССЫЛКИ!BM3</f>
        <v>30</v>
      </c>
      <c r="BP20" s="349">
        <f>ССЫЛКИ!BN3</f>
        <v>4.2</v>
      </c>
      <c r="BQ20" s="349">
        <f>ССЫЛКИ!BO3</f>
        <v>160</v>
      </c>
      <c r="BR20" s="349">
        <f>ССЫЛКИ!BP3</f>
        <v>100</v>
      </c>
      <c r="BS20" s="349">
        <f>ССЫЛКИ!BQ3</f>
        <v>150</v>
      </c>
      <c r="BT20" s="349">
        <f>ССЫЛКИ!BR3</f>
        <v>160</v>
      </c>
      <c r="BU20" s="349">
        <f>ССЫЛКИ!BS3</f>
        <v>100</v>
      </c>
      <c r="BV20" s="349">
        <f>ССЫЛКИ!BT3</f>
        <v>90</v>
      </c>
      <c r="BW20" s="349">
        <f>ССЫЛКИ!BU3</f>
        <v>21</v>
      </c>
      <c r="BX20" s="349">
        <f>ССЫЛКИ!BV3</f>
        <v>40</v>
      </c>
      <c r="BY20" s="349">
        <f>ССЫЛКИ!BW3</f>
        <v>210</v>
      </c>
      <c r="BZ20" s="349">
        <f>ССЫЛКИ!BX3</f>
        <v>8</v>
      </c>
      <c r="CA20" s="340"/>
    </row>
    <row r="21" spans="1:79" ht="15.75" customHeight="1">
      <c r="A21" s="511" t="s">
        <v>76</v>
      </c>
      <c r="B21" s="512"/>
      <c r="C21" s="415">
        <f>SUM(D21:BZ21)</f>
        <v>5368</v>
      </c>
      <c r="D21" s="351">
        <f t="shared" ref="D21:BZ21" si="5">D19*D20</f>
        <v>0</v>
      </c>
      <c r="E21" s="351">
        <f t="shared" si="5"/>
        <v>0</v>
      </c>
      <c r="F21" s="351">
        <f t="shared" si="5"/>
        <v>0</v>
      </c>
      <c r="G21" s="351">
        <f t="shared" si="5"/>
        <v>0</v>
      </c>
      <c r="H21" s="351">
        <f t="shared" si="5"/>
        <v>0</v>
      </c>
      <c r="I21" s="351">
        <f t="shared" si="5"/>
        <v>0</v>
      </c>
      <c r="J21" s="351">
        <f t="shared" si="5"/>
        <v>0</v>
      </c>
      <c r="K21" s="352">
        <f t="shared" si="5"/>
        <v>1848</v>
      </c>
      <c r="L21" s="352">
        <f t="shared" si="5"/>
        <v>24.639999999999997</v>
      </c>
      <c r="M21" s="352">
        <f t="shared" si="5"/>
        <v>0</v>
      </c>
      <c r="N21" s="352">
        <f t="shared" si="5"/>
        <v>0</v>
      </c>
      <c r="O21" s="352">
        <f t="shared" si="5"/>
        <v>0</v>
      </c>
      <c r="P21" s="352">
        <f t="shared" si="5"/>
        <v>0</v>
      </c>
      <c r="Q21" s="352">
        <f t="shared" si="5"/>
        <v>0</v>
      </c>
      <c r="R21" s="352">
        <f t="shared" si="5"/>
        <v>0</v>
      </c>
      <c r="S21" s="352">
        <f t="shared" si="5"/>
        <v>0</v>
      </c>
      <c r="T21" s="352">
        <f t="shared" si="5"/>
        <v>0</v>
      </c>
      <c r="U21" s="352">
        <f t="shared" si="5"/>
        <v>0</v>
      </c>
      <c r="V21" s="352">
        <f t="shared" si="5"/>
        <v>343.2</v>
      </c>
      <c r="W21" s="352">
        <f t="shared" si="5"/>
        <v>0</v>
      </c>
      <c r="X21" s="352">
        <f t="shared" si="5"/>
        <v>105.6</v>
      </c>
      <c r="Y21" s="352">
        <f t="shared" si="5"/>
        <v>0</v>
      </c>
      <c r="Z21" s="352">
        <f t="shared" si="5"/>
        <v>0</v>
      </c>
      <c r="AA21" s="352">
        <f t="shared" si="5"/>
        <v>0</v>
      </c>
      <c r="AB21" s="352">
        <f t="shared" si="5"/>
        <v>1232</v>
      </c>
      <c r="AC21" s="352">
        <f t="shared" si="5"/>
        <v>0</v>
      </c>
      <c r="AD21" s="352">
        <f t="shared" si="5"/>
        <v>0</v>
      </c>
      <c r="AE21" s="352">
        <f t="shared" si="5"/>
        <v>0</v>
      </c>
      <c r="AF21" s="352">
        <f t="shared" si="5"/>
        <v>0</v>
      </c>
      <c r="AG21" s="352">
        <f t="shared" si="5"/>
        <v>459.36</v>
      </c>
      <c r="AH21" s="352">
        <f t="shared" si="5"/>
        <v>0</v>
      </c>
      <c r="AI21" s="352">
        <f t="shared" si="5"/>
        <v>0</v>
      </c>
      <c r="AJ21" s="352">
        <f t="shared" si="5"/>
        <v>0</v>
      </c>
      <c r="AK21" s="352">
        <f t="shared" si="5"/>
        <v>0</v>
      </c>
      <c r="AL21" s="352">
        <f t="shared" si="5"/>
        <v>0</v>
      </c>
      <c r="AM21" s="352">
        <f t="shared" si="5"/>
        <v>0</v>
      </c>
      <c r="AN21" s="352">
        <f t="shared" si="5"/>
        <v>0</v>
      </c>
      <c r="AO21" s="352">
        <f t="shared" si="5"/>
        <v>0</v>
      </c>
      <c r="AP21" s="352">
        <f t="shared" si="5"/>
        <v>0</v>
      </c>
      <c r="AQ21" s="352">
        <f t="shared" si="5"/>
        <v>0</v>
      </c>
      <c r="AR21" s="352">
        <f t="shared" si="5"/>
        <v>0</v>
      </c>
      <c r="AS21" s="352">
        <f t="shared" si="5"/>
        <v>0</v>
      </c>
      <c r="AT21" s="352">
        <f t="shared" si="5"/>
        <v>264</v>
      </c>
      <c r="AU21" s="352">
        <f t="shared" si="5"/>
        <v>0</v>
      </c>
      <c r="AV21" s="352">
        <f t="shared" si="5"/>
        <v>0</v>
      </c>
      <c r="AW21" s="352">
        <f t="shared" si="5"/>
        <v>0</v>
      </c>
      <c r="AX21" s="352">
        <f t="shared" si="5"/>
        <v>0</v>
      </c>
      <c r="AY21" s="352">
        <f t="shared" si="5"/>
        <v>0</v>
      </c>
      <c r="AZ21" s="352">
        <f t="shared" si="5"/>
        <v>0</v>
      </c>
      <c r="BA21" s="352">
        <f t="shared" si="5"/>
        <v>0</v>
      </c>
      <c r="BB21" s="352">
        <f t="shared" si="5"/>
        <v>0</v>
      </c>
      <c r="BC21" s="352">
        <f t="shared" si="5"/>
        <v>0</v>
      </c>
      <c r="BD21" s="352">
        <f t="shared" si="5"/>
        <v>0</v>
      </c>
      <c r="BE21" s="352">
        <f t="shared" si="5"/>
        <v>0</v>
      </c>
      <c r="BF21" s="352">
        <f t="shared" si="5"/>
        <v>0</v>
      </c>
      <c r="BG21" s="352">
        <f t="shared" si="5"/>
        <v>0</v>
      </c>
      <c r="BH21" s="352">
        <f t="shared" si="5"/>
        <v>0</v>
      </c>
      <c r="BI21" s="352">
        <f t="shared" si="5"/>
        <v>0</v>
      </c>
      <c r="BJ21" s="352">
        <f t="shared" si="5"/>
        <v>0</v>
      </c>
      <c r="BK21" s="352">
        <f t="shared" si="5"/>
        <v>0</v>
      </c>
      <c r="BL21" s="352">
        <f t="shared" si="5"/>
        <v>0</v>
      </c>
      <c r="BM21" s="352">
        <f t="shared" si="5"/>
        <v>0</v>
      </c>
      <c r="BN21" s="352">
        <f t="shared" si="5"/>
        <v>0</v>
      </c>
      <c r="BO21" s="352">
        <f t="shared" si="5"/>
        <v>0</v>
      </c>
      <c r="BP21" s="352">
        <f t="shared" si="5"/>
        <v>0</v>
      </c>
      <c r="BQ21" s="352">
        <f t="shared" si="5"/>
        <v>0</v>
      </c>
      <c r="BR21" s="352">
        <f t="shared" si="5"/>
        <v>880.00000000000011</v>
      </c>
      <c r="BS21" s="352">
        <f t="shared" si="5"/>
        <v>0</v>
      </c>
      <c r="BT21" s="352">
        <f t="shared" si="5"/>
        <v>0</v>
      </c>
      <c r="BU21" s="352">
        <f t="shared" si="5"/>
        <v>0</v>
      </c>
      <c r="BV21" s="352">
        <f t="shared" si="5"/>
        <v>0</v>
      </c>
      <c r="BW21" s="352">
        <f t="shared" si="5"/>
        <v>0</v>
      </c>
      <c r="BX21" s="352">
        <f t="shared" si="5"/>
        <v>211.20000000000002</v>
      </c>
      <c r="BY21" s="351">
        <f t="shared" si="5"/>
        <v>0</v>
      </c>
      <c r="BZ21" s="351">
        <f t="shared" si="5"/>
        <v>0</v>
      </c>
      <c r="CA21" s="340"/>
    </row>
    <row r="22" spans="1:79" ht="15.75" customHeight="1">
      <c r="A22" s="511" t="s">
        <v>77</v>
      </c>
      <c r="B22" s="512"/>
      <c r="C22" s="418">
        <f>C21/C18</f>
        <v>61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340"/>
      <c r="AW22" s="340"/>
      <c r="AX22" s="340"/>
      <c r="AY22" s="340"/>
      <c r="AZ22" s="340"/>
      <c r="BA22" s="340"/>
      <c r="BB22" s="340"/>
      <c r="BC22" s="340"/>
      <c r="BD22" s="340"/>
      <c r="BE22" s="340"/>
      <c r="BF22" s="340"/>
      <c r="BG22" s="340"/>
      <c r="BH22" s="340"/>
      <c r="BI22" s="340"/>
      <c r="BJ22" s="340"/>
      <c r="BK22" s="340"/>
      <c r="BL22" s="340"/>
      <c r="BM22" s="340"/>
      <c r="BN22" s="340"/>
      <c r="BO22" s="340"/>
      <c r="BP22" s="340"/>
      <c r="BQ22" s="340"/>
      <c r="BR22" s="340"/>
      <c r="BS22" s="340"/>
      <c r="BT22" s="340"/>
      <c r="BU22" s="340"/>
      <c r="BV22" s="340"/>
      <c r="BW22" s="340"/>
      <c r="BX22" s="340"/>
      <c r="BY22" s="340"/>
      <c r="BZ22" s="340"/>
      <c r="CA22" s="340"/>
    </row>
    <row r="23" spans="1:79" ht="13.9" hidden="1" customHeight="1">
      <c r="A23" s="1"/>
      <c r="B23" s="1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U23" s="340"/>
      <c r="BV23" s="340"/>
      <c r="BW23" s="340"/>
      <c r="BX23" s="340"/>
      <c r="BY23" s="340"/>
      <c r="BZ23" s="340"/>
      <c r="CA23" s="340"/>
    </row>
    <row r="24" spans="1:79" ht="15.6" hidden="1" customHeight="1">
      <c r="A24" s="1"/>
      <c r="B24" s="29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40"/>
      <c r="BI24" s="340"/>
      <c r="BJ24" s="340"/>
      <c r="BK24" s="340"/>
      <c r="BL24" s="340"/>
      <c r="BM24" s="340"/>
      <c r="BN24" s="340"/>
      <c r="BO24" s="340"/>
      <c r="BP24" s="340"/>
      <c r="BQ24" s="340"/>
      <c r="BR24" s="340"/>
      <c r="BS24" s="340"/>
      <c r="BT24" s="340"/>
      <c r="BU24" s="340"/>
      <c r="BV24" s="340"/>
      <c r="BW24" s="340"/>
      <c r="BX24" s="340"/>
      <c r="BY24" s="340"/>
      <c r="BZ24" s="340"/>
      <c r="CA24" s="340"/>
    </row>
    <row r="25" spans="1:79" ht="13.9" hidden="1" customHeight="1">
      <c r="A25" s="1"/>
      <c r="B25" s="1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0"/>
      <c r="AU25" s="340"/>
      <c r="AV25" s="340"/>
      <c r="AW25" s="340"/>
      <c r="AX25" s="340"/>
      <c r="AY25" s="340"/>
      <c r="AZ25" s="340"/>
      <c r="BA25" s="340"/>
      <c r="BB25" s="340"/>
      <c r="BC25" s="340"/>
      <c r="BD25" s="340"/>
      <c r="BE25" s="340"/>
      <c r="BF25" s="340"/>
      <c r="BG25" s="340"/>
      <c r="BH25" s="340"/>
      <c r="BI25" s="340"/>
      <c r="BJ25" s="340"/>
      <c r="BK25" s="340"/>
      <c r="BL25" s="340"/>
      <c r="BM25" s="340"/>
      <c r="BN25" s="340"/>
      <c r="BO25" s="340"/>
      <c r="BP25" s="340"/>
      <c r="BQ25" s="340"/>
      <c r="BR25" s="340"/>
      <c r="BS25" s="340"/>
      <c r="BT25" s="340"/>
      <c r="BU25" s="340"/>
      <c r="BV25" s="340"/>
      <c r="BW25" s="340"/>
      <c r="BX25" s="340"/>
      <c r="BY25" s="340"/>
      <c r="BZ25" s="340"/>
      <c r="CA25" s="340"/>
    </row>
    <row r="26" spans="1:79" ht="15.6" hidden="1" customHeight="1">
      <c r="A26" s="1"/>
      <c r="B26" s="29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40"/>
      <c r="AP26" s="340"/>
      <c r="AQ26" s="340"/>
      <c r="AR26" s="340"/>
      <c r="AS26" s="340"/>
      <c r="AT26" s="340"/>
      <c r="AU26" s="340"/>
      <c r="AV26" s="340"/>
      <c r="AW26" s="340"/>
      <c r="AX26" s="340"/>
      <c r="AY26" s="340"/>
      <c r="AZ26" s="340"/>
      <c r="BA26" s="340"/>
      <c r="BB26" s="340"/>
      <c r="BC26" s="340"/>
      <c r="BD26" s="340"/>
      <c r="BE26" s="340"/>
      <c r="BF26" s="340"/>
      <c r="BG26" s="340"/>
      <c r="BH26" s="340"/>
      <c r="BI26" s="340"/>
      <c r="BJ26" s="340"/>
      <c r="BK26" s="340"/>
      <c r="BL26" s="340"/>
      <c r="BM26" s="340"/>
      <c r="BN26" s="340"/>
      <c r="BO26" s="340"/>
      <c r="BP26" s="340"/>
      <c r="BQ26" s="340"/>
      <c r="BR26" s="340"/>
      <c r="BS26" s="340"/>
      <c r="BT26" s="340"/>
      <c r="BU26" s="340"/>
      <c r="BV26" s="340"/>
      <c r="BW26" s="340"/>
      <c r="BX26" s="340"/>
      <c r="BY26" s="340"/>
      <c r="BZ26" s="340"/>
      <c r="CA26" s="340"/>
    </row>
    <row r="27" spans="1:79" ht="13.9" hidden="1" customHeight="1">
      <c r="A27" s="1"/>
      <c r="B27" s="1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0"/>
      <c r="AU27" s="340"/>
      <c r="AV27" s="340"/>
      <c r="AW27" s="340"/>
      <c r="AX27" s="340"/>
      <c r="AY27" s="340"/>
      <c r="AZ27" s="340"/>
      <c r="BA27" s="340"/>
      <c r="BB27" s="340"/>
      <c r="BC27" s="340"/>
      <c r="BD27" s="340"/>
      <c r="BE27" s="340"/>
      <c r="BF27" s="340"/>
      <c r="BG27" s="340"/>
      <c r="BH27" s="340"/>
      <c r="BI27" s="340"/>
      <c r="BJ27" s="340"/>
      <c r="BK27" s="340"/>
      <c r="BL27" s="340"/>
      <c r="BM27" s="340"/>
      <c r="BN27" s="340"/>
      <c r="BO27" s="340"/>
      <c r="BP27" s="340"/>
      <c r="BQ27" s="340"/>
      <c r="BR27" s="340"/>
      <c r="BS27" s="340"/>
      <c r="BT27" s="340"/>
      <c r="BU27" s="340"/>
      <c r="BV27" s="340"/>
      <c r="BW27" s="340"/>
      <c r="BX27" s="340"/>
      <c r="BY27" s="340"/>
      <c r="BZ27" s="340"/>
      <c r="CA27" s="340"/>
    </row>
    <row r="28" spans="1:79" ht="13.9" hidden="1" customHeight="1">
      <c r="A28" s="507"/>
      <c r="B28" s="508"/>
      <c r="C28" s="325"/>
      <c r="D28" s="325">
        <f t="shared" ref="D28:BO28" si="6">SUM(D8:D15)</f>
        <v>0</v>
      </c>
      <c r="E28" s="325">
        <f t="shared" si="6"/>
        <v>0</v>
      </c>
      <c r="F28" s="325">
        <f t="shared" si="6"/>
        <v>0</v>
      </c>
      <c r="G28" s="325">
        <f t="shared" si="6"/>
        <v>0</v>
      </c>
      <c r="H28" s="325">
        <f t="shared" si="6"/>
        <v>0</v>
      </c>
      <c r="I28" s="325">
        <f t="shared" si="6"/>
        <v>0</v>
      </c>
      <c r="J28" s="325">
        <f t="shared" si="6"/>
        <v>0</v>
      </c>
      <c r="K28" s="325">
        <f t="shared" si="6"/>
        <v>1</v>
      </c>
      <c r="L28" s="325">
        <f t="shared" si="6"/>
        <v>2</v>
      </c>
      <c r="M28" s="325">
        <f t="shared" si="6"/>
        <v>0</v>
      </c>
      <c r="N28" s="325">
        <f t="shared" si="6"/>
        <v>0</v>
      </c>
      <c r="O28" s="325">
        <f t="shared" si="6"/>
        <v>0</v>
      </c>
      <c r="P28" s="325">
        <f t="shared" si="6"/>
        <v>0</v>
      </c>
      <c r="Q28" s="325">
        <f t="shared" si="6"/>
        <v>0</v>
      </c>
      <c r="R28" s="325">
        <f t="shared" si="6"/>
        <v>0</v>
      </c>
      <c r="S28" s="325">
        <f t="shared" si="6"/>
        <v>0</v>
      </c>
      <c r="T28" s="325">
        <f t="shared" si="6"/>
        <v>0</v>
      </c>
      <c r="U28" s="325">
        <f t="shared" si="6"/>
        <v>0</v>
      </c>
      <c r="V28" s="325">
        <f t="shared" si="6"/>
        <v>30</v>
      </c>
      <c r="W28" s="325">
        <f t="shared" si="6"/>
        <v>0</v>
      </c>
      <c r="X28" s="325">
        <f t="shared" si="6"/>
        <v>8</v>
      </c>
      <c r="Y28" s="325">
        <f t="shared" si="6"/>
        <v>0</v>
      </c>
      <c r="Z28" s="325">
        <f t="shared" si="6"/>
        <v>0</v>
      </c>
      <c r="AA28" s="325">
        <f t="shared" si="6"/>
        <v>0</v>
      </c>
      <c r="AB28" s="325">
        <f t="shared" si="6"/>
        <v>200</v>
      </c>
      <c r="AC28" s="325">
        <f t="shared" si="6"/>
        <v>0</v>
      </c>
      <c r="AD28" s="325">
        <f t="shared" si="6"/>
        <v>0</v>
      </c>
      <c r="AE28" s="325">
        <f t="shared" si="6"/>
        <v>0</v>
      </c>
      <c r="AF28" s="325">
        <f t="shared" si="6"/>
        <v>0</v>
      </c>
      <c r="AG28" s="325">
        <f t="shared" si="6"/>
        <v>58</v>
      </c>
      <c r="AH28" s="325">
        <f t="shared" si="6"/>
        <v>0</v>
      </c>
      <c r="AI28" s="325">
        <f t="shared" si="6"/>
        <v>0</v>
      </c>
      <c r="AJ28" s="325">
        <f t="shared" si="6"/>
        <v>0</v>
      </c>
      <c r="AK28" s="325">
        <f t="shared" si="6"/>
        <v>0</v>
      </c>
      <c r="AL28" s="325">
        <f t="shared" si="6"/>
        <v>0</v>
      </c>
      <c r="AM28" s="325">
        <f t="shared" si="6"/>
        <v>0</v>
      </c>
      <c r="AN28" s="325">
        <f t="shared" si="6"/>
        <v>0</v>
      </c>
      <c r="AO28" s="325">
        <f t="shared" si="6"/>
        <v>0</v>
      </c>
      <c r="AP28" s="325">
        <f t="shared" si="6"/>
        <v>0</v>
      </c>
      <c r="AQ28" s="325">
        <f t="shared" si="6"/>
        <v>0</v>
      </c>
      <c r="AR28" s="325">
        <f t="shared" si="6"/>
        <v>0</v>
      </c>
      <c r="AS28" s="325">
        <f t="shared" si="6"/>
        <v>0</v>
      </c>
      <c r="AT28" s="325">
        <f t="shared" si="6"/>
        <v>5</v>
      </c>
      <c r="AU28" s="325">
        <f t="shared" si="6"/>
        <v>0</v>
      </c>
      <c r="AV28" s="325">
        <f t="shared" si="6"/>
        <v>0</v>
      </c>
      <c r="AW28" s="325">
        <f t="shared" si="6"/>
        <v>0</v>
      </c>
      <c r="AX28" s="325">
        <f t="shared" si="6"/>
        <v>0</v>
      </c>
      <c r="AY28" s="325">
        <f t="shared" si="6"/>
        <v>0</v>
      </c>
      <c r="AZ28" s="325">
        <f t="shared" si="6"/>
        <v>0</v>
      </c>
      <c r="BA28" s="325">
        <f t="shared" si="6"/>
        <v>0</v>
      </c>
      <c r="BB28" s="325">
        <f t="shared" si="6"/>
        <v>0</v>
      </c>
      <c r="BC28" s="325">
        <f t="shared" si="6"/>
        <v>0</v>
      </c>
      <c r="BD28" s="325">
        <f t="shared" si="6"/>
        <v>0</v>
      </c>
      <c r="BE28" s="325">
        <f t="shared" si="6"/>
        <v>0</v>
      </c>
      <c r="BF28" s="325">
        <f t="shared" si="6"/>
        <v>0</v>
      </c>
      <c r="BG28" s="325">
        <f t="shared" si="6"/>
        <v>0</v>
      </c>
      <c r="BH28" s="325">
        <f t="shared" si="6"/>
        <v>0</v>
      </c>
      <c r="BI28" s="325">
        <f t="shared" si="6"/>
        <v>0</v>
      </c>
      <c r="BJ28" s="325">
        <f t="shared" si="6"/>
        <v>0</v>
      </c>
      <c r="BK28" s="325">
        <f t="shared" si="6"/>
        <v>0</v>
      </c>
      <c r="BL28" s="325">
        <f t="shared" si="6"/>
        <v>0</v>
      </c>
      <c r="BM28" s="325">
        <f t="shared" si="6"/>
        <v>0</v>
      </c>
      <c r="BN28" s="325">
        <f t="shared" si="6"/>
        <v>0</v>
      </c>
      <c r="BO28" s="325">
        <f t="shared" si="6"/>
        <v>0</v>
      </c>
      <c r="BP28" s="325">
        <f t="shared" ref="BP28:BX28" si="7">SUM(BP8:BP15)</f>
        <v>0</v>
      </c>
      <c r="BQ28" s="325">
        <f t="shared" si="7"/>
        <v>0</v>
      </c>
      <c r="BR28" s="325">
        <f t="shared" si="7"/>
        <v>100</v>
      </c>
      <c r="BS28" s="325">
        <f t="shared" si="7"/>
        <v>0</v>
      </c>
      <c r="BT28" s="325">
        <f t="shared" si="7"/>
        <v>0</v>
      </c>
      <c r="BU28" s="325">
        <f t="shared" si="7"/>
        <v>0</v>
      </c>
      <c r="BV28" s="325">
        <f t="shared" si="7"/>
        <v>0</v>
      </c>
      <c r="BW28" s="325">
        <f t="shared" si="7"/>
        <v>0</v>
      </c>
      <c r="BX28" s="325">
        <f t="shared" si="7"/>
        <v>60</v>
      </c>
      <c r="BY28" s="339">
        <f>SUM(BY8:BY15)</f>
        <v>0</v>
      </c>
      <c r="BZ28" s="339">
        <f>SUM(BZ8:BZ15)</f>
        <v>0</v>
      </c>
      <c r="CA28" s="340"/>
    </row>
    <row r="29" spans="1:79" ht="13.9" hidden="1" customHeight="1">
      <c r="A29" s="509" t="s">
        <v>74</v>
      </c>
      <c r="B29" s="510"/>
      <c r="C29" s="325">
        <f>C30</f>
        <v>88</v>
      </c>
      <c r="D29" s="341">
        <f>C29</f>
        <v>88</v>
      </c>
      <c r="E29" s="341">
        <f t="shared" ref="E29:BP29" si="8">D29</f>
        <v>88</v>
      </c>
      <c r="F29" s="341">
        <f t="shared" si="8"/>
        <v>88</v>
      </c>
      <c r="G29" s="341">
        <f t="shared" si="8"/>
        <v>88</v>
      </c>
      <c r="H29" s="341">
        <f t="shared" si="8"/>
        <v>88</v>
      </c>
      <c r="I29" s="341">
        <f t="shared" si="8"/>
        <v>88</v>
      </c>
      <c r="J29" s="341">
        <f t="shared" si="8"/>
        <v>88</v>
      </c>
      <c r="K29" s="341">
        <f t="shared" si="8"/>
        <v>88</v>
      </c>
      <c r="L29" s="341">
        <f t="shared" si="8"/>
        <v>88</v>
      </c>
      <c r="M29" s="341">
        <f t="shared" si="8"/>
        <v>88</v>
      </c>
      <c r="N29" s="341">
        <f t="shared" si="8"/>
        <v>88</v>
      </c>
      <c r="O29" s="341">
        <f t="shared" si="8"/>
        <v>88</v>
      </c>
      <c r="P29" s="341">
        <f t="shared" si="8"/>
        <v>88</v>
      </c>
      <c r="Q29" s="341">
        <f t="shared" si="8"/>
        <v>88</v>
      </c>
      <c r="R29" s="341">
        <f t="shared" si="8"/>
        <v>88</v>
      </c>
      <c r="S29" s="341">
        <f t="shared" si="8"/>
        <v>88</v>
      </c>
      <c r="T29" s="341">
        <f t="shared" si="8"/>
        <v>88</v>
      </c>
      <c r="U29" s="341">
        <f t="shared" si="8"/>
        <v>88</v>
      </c>
      <c r="V29" s="341">
        <f t="shared" si="8"/>
        <v>88</v>
      </c>
      <c r="W29" s="341">
        <f t="shared" si="8"/>
        <v>88</v>
      </c>
      <c r="X29" s="341">
        <f t="shared" si="8"/>
        <v>88</v>
      </c>
      <c r="Y29" s="341">
        <f t="shared" si="8"/>
        <v>88</v>
      </c>
      <c r="Z29" s="341">
        <f t="shared" si="8"/>
        <v>88</v>
      </c>
      <c r="AA29" s="341">
        <f t="shared" si="8"/>
        <v>88</v>
      </c>
      <c r="AB29" s="341">
        <f t="shared" si="8"/>
        <v>88</v>
      </c>
      <c r="AC29" s="341">
        <f t="shared" si="8"/>
        <v>88</v>
      </c>
      <c r="AD29" s="341">
        <f t="shared" si="8"/>
        <v>88</v>
      </c>
      <c r="AE29" s="341">
        <f t="shared" si="8"/>
        <v>88</v>
      </c>
      <c r="AF29" s="341">
        <f t="shared" si="8"/>
        <v>88</v>
      </c>
      <c r="AG29" s="341">
        <f t="shared" si="8"/>
        <v>88</v>
      </c>
      <c r="AH29" s="341">
        <f t="shared" si="8"/>
        <v>88</v>
      </c>
      <c r="AI29" s="341">
        <f t="shared" si="8"/>
        <v>88</v>
      </c>
      <c r="AJ29" s="341">
        <f t="shared" si="8"/>
        <v>88</v>
      </c>
      <c r="AK29" s="341">
        <f t="shared" si="8"/>
        <v>88</v>
      </c>
      <c r="AL29" s="341">
        <f t="shared" si="8"/>
        <v>88</v>
      </c>
      <c r="AM29" s="341">
        <f t="shared" si="8"/>
        <v>88</v>
      </c>
      <c r="AN29" s="341">
        <f t="shared" si="8"/>
        <v>88</v>
      </c>
      <c r="AO29" s="341">
        <f t="shared" si="8"/>
        <v>88</v>
      </c>
      <c r="AP29" s="341">
        <f t="shared" si="8"/>
        <v>88</v>
      </c>
      <c r="AQ29" s="341">
        <f t="shared" si="8"/>
        <v>88</v>
      </c>
      <c r="AR29" s="341">
        <f t="shared" si="8"/>
        <v>88</v>
      </c>
      <c r="AS29" s="341">
        <f t="shared" si="8"/>
        <v>88</v>
      </c>
      <c r="AT29" s="341">
        <f t="shared" si="8"/>
        <v>88</v>
      </c>
      <c r="AU29" s="341">
        <f t="shared" si="8"/>
        <v>88</v>
      </c>
      <c r="AV29" s="341">
        <f t="shared" si="8"/>
        <v>88</v>
      </c>
      <c r="AW29" s="341">
        <f t="shared" si="8"/>
        <v>88</v>
      </c>
      <c r="AX29" s="341">
        <f t="shared" si="8"/>
        <v>88</v>
      </c>
      <c r="AY29" s="341">
        <f t="shared" si="8"/>
        <v>88</v>
      </c>
      <c r="AZ29" s="341">
        <f t="shared" si="8"/>
        <v>88</v>
      </c>
      <c r="BA29" s="341">
        <f t="shared" si="8"/>
        <v>88</v>
      </c>
      <c r="BB29" s="341">
        <f t="shared" si="8"/>
        <v>88</v>
      </c>
      <c r="BC29" s="341">
        <f t="shared" si="8"/>
        <v>88</v>
      </c>
      <c r="BD29" s="341">
        <f t="shared" si="8"/>
        <v>88</v>
      </c>
      <c r="BE29" s="341">
        <f t="shared" si="8"/>
        <v>88</v>
      </c>
      <c r="BF29" s="341">
        <f t="shared" si="8"/>
        <v>88</v>
      </c>
      <c r="BG29" s="341">
        <f t="shared" si="8"/>
        <v>88</v>
      </c>
      <c r="BH29" s="341">
        <f t="shared" si="8"/>
        <v>88</v>
      </c>
      <c r="BI29" s="341">
        <f t="shared" si="8"/>
        <v>88</v>
      </c>
      <c r="BJ29" s="341">
        <f t="shared" si="8"/>
        <v>88</v>
      </c>
      <c r="BK29" s="341">
        <f t="shared" si="8"/>
        <v>88</v>
      </c>
      <c r="BL29" s="341">
        <f t="shared" si="8"/>
        <v>88</v>
      </c>
      <c r="BM29" s="341">
        <f t="shared" si="8"/>
        <v>88</v>
      </c>
      <c r="BN29" s="341">
        <f t="shared" si="8"/>
        <v>88</v>
      </c>
      <c r="BO29" s="341">
        <f t="shared" si="8"/>
        <v>88</v>
      </c>
      <c r="BP29" s="341">
        <f t="shared" si="8"/>
        <v>88</v>
      </c>
      <c r="BQ29" s="341">
        <f t="shared" ref="BQ29:BZ29" si="9">BP29</f>
        <v>88</v>
      </c>
      <c r="BR29" s="341">
        <f t="shared" si="9"/>
        <v>88</v>
      </c>
      <c r="BS29" s="341">
        <f t="shared" si="9"/>
        <v>88</v>
      </c>
      <c r="BT29" s="341">
        <f t="shared" si="9"/>
        <v>88</v>
      </c>
      <c r="BU29" s="341">
        <f t="shared" si="9"/>
        <v>88</v>
      </c>
      <c r="BV29" s="341">
        <f t="shared" si="9"/>
        <v>88</v>
      </c>
      <c r="BW29" s="341">
        <f t="shared" si="9"/>
        <v>88</v>
      </c>
      <c r="BX29" s="341">
        <f t="shared" si="9"/>
        <v>88</v>
      </c>
      <c r="BY29" s="342">
        <f t="shared" si="9"/>
        <v>88</v>
      </c>
      <c r="BZ29" s="342">
        <f t="shared" si="9"/>
        <v>88</v>
      </c>
      <c r="CA29" s="340"/>
    </row>
    <row r="30" spans="1:79" ht="21" hidden="1" customHeight="1" thickBot="1">
      <c r="A30" s="505" t="s">
        <v>138</v>
      </c>
      <c r="B30" s="506"/>
      <c r="C30" s="343">
        <f>VLOOKUP(B4,завтрак_общ,3,FALSE)</f>
        <v>88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t="14.45" hidden="1" customHeight="1" thickTop="1">
      <c r="A31" s="511" t="s">
        <v>75</v>
      </c>
      <c r="B31" s="512"/>
      <c r="C31" s="346"/>
      <c r="D31" s="347">
        <f>D28*D29/1000</f>
        <v>0</v>
      </c>
      <c r="E31" s="347">
        <f t="shared" ref="E31:BP31" si="10">E28*E29/1000</f>
        <v>0</v>
      </c>
      <c r="F31" s="347">
        <f t="shared" si="10"/>
        <v>0</v>
      </c>
      <c r="G31" s="347">
        <f t="shared" si="10"/>
        <v>0</v>
      </c>
      <c r="H31" s="347">
        <f t="shared" si="10"/>
        <v>0</v>
      </c>
      <c r="I31" s="347">
        <f t="shared" si="10"/>
        <v>0</v>
      </c>
      <c r="J31" s="347">
        <f t="shared" si="10"/>
        <v>0</v>
      </c>
      <c r="K31" s="348">
        <f>K28*K29</f>
        <v>88</v>
      </c>
      <c r="L31" s="348">
        <f t="shared" si="10"/>
        <v>0.17599999999999999</v>
      </c>
      <c r="M31" s="348">
        <f t="shared" si="10"/>
        <v>0</v>
      </c>
      <c r="N31" s="348">
        <f t="shared" si="10"/>
        <v>0</v>
      </c>
      <c r="O31" s="348">
        <f t="shared" si="10"/>
        <v>0</v>
      </c>
      <c r="P31" s="348">
        <f t="shared" si="10"/>
        <v>0</v>
      </c>
      <c r="Q31" s="348">
        <f>Q28*Q29</f>
        <v>0</v>
      </c>
      <c r="R31" s="348">
        <f t="shared" si="10"/>
        <v>0</v>
      </c>
      <c r="S31" s="348">
        <f>S28*S29</f>
        <v>0</v>
      </c>
      <c r="T31" s="348">
        <f t="shared" si="10"/>
        <v>0</v>
      </c>
      <c r="U31" s="348">
        <f t="shared" si="10"/>
        <v>0</v>
      </c>
      <c r="V31" s="348">
        <f t="shared" si="10"/>
        <v>2.64</v>
      </c>
      <c r="W31" s="348">
        <f t="shared" si="10"/>
        <v>0</v>
      </c>
      <c r="X31" s="348">
        <f t="shared" si="10"/>
        <v>0.70399999999999996</v>
      </c>
      <c r="Y31" s="348">
        <f t="shared" si="10"/>
        <v>0</v>
      </c>
      <c r="Z31" s="348">
        <f t="shared" si="10"/>
        <v>0</v>
      </c>
      <c r="AA31" s="348">
        <f t="shared" si="10"/>
        <v>0</v>
      </c>
      <c r="AB31" s="348">
        <f t="shared" si="10"/>
        <v>17.600000000000001</v>
      </c>
      <c r="AC31" s="348">
        <f t="shared" si="10"/>
        <v>0</v>
      </c>
      <c r="AD31" s="348">
        <f t="shared" si="10"/>
        <v>0</v>
      </c>
      <c r="AE31" s="348">
        <f t="shared" si="10"/>
        <v>0</v>
      </c>
      <c r="AF31" s="348">
        <f t="shared" si="10"/>
        <v>0</v>
      </c>
      <c r="AG31" s="348">
        <f t="shared" si="10"/>
        <v>5.1040000000000001</v>
      </c>
      <c r="AH31" s="348">
        <f t="shared" si="10"/>
        <v>0</v>
      </c>
      <c r="AI31" s="348">
        <f t="shared" si="10"/>
        <v>0</v>
      </c>
      <c r="AJ31" s="348">
        <f t="shared" si="10"/>
        <v>0</v>
      </c>
      <c r="AK31" s="348">
        <f t="shared" si="10"/>
        <v>0</v>
      </c>
      <c r="AL31" s="348">
        <f t="shared" si="10"/>
        <v>0</v>
      </c>
      <c r="AM31" s="348">
        <f t="shared" si="10"/>
        <v>0</v>
      </c>
      <c r="AN31" s="348">
        <f t="shared" si="10"/>
        <v>0</v>
      </c>
      <c r="AO31" s="348">
        <f t="shared" si="10"/>
        <v>0</v>
      </c>
      <c r="AP31" s="348">
        <f t="shared" si="10"/>
        <v>0</v>
      </c>
      <c r="AQ31" s="348">
        <f t="shared" si="10"/>
        <v>0</v>
      </c>
      <c r="AR31" s="348">
        <f t="shared" si="10"/>
        <v>0</v>
      </c>
      <c r="AS31" s="348">
        <f t="shared" si="10"/>
        <v>0</v>
      </c>
      <c r="AT31" s="348">
        <f t="shared" si="10"/>
        <v>0.44</v>
      </c>
      <c r="AU31" s="348">
        <f t="shared" si="10"/>
        <v>0</v>
      </c>
      <c r="AV31" s="348">
        <f t="shared" si="10"/>
        <v>0</v>
      </c>
      <c r="AW31" s="348">
        <f t="shared" si="10"/>
        <v>0</v>
      </c>
      <c r="AX31" s="348">
        <f t="shared" si="10"/>
        <v>0</v>
      </c>
      <c r="AY31" s="348">
        <f t="shared" si="10"/>
        <v>0</v>
      </c>
      <c r="AZ31" s="348">
        <f t="shared" si="10"/>
        <v>0</v>
      </c>
      <c r="BA31" s="348">
        <f t="shared" si="10"/>
        <v>0</v>
      </c>
      <c r="BB31" s="348">
        <f t="shared" si="10"/>
        <v>0</v>
      </c>
      <c r="BC31" s="348">
        <f t="shared" si="10"/>
        <v>0</v>
      </c>
      <c r="BD31" s="348">
        <f t="shared" si="10"/>
        <v>0</v>
      </c>
      <c r="BE31" s="348">
        <f t="shared" si="10"/>
        <v>0</v>
      </c>
      <c r="BF31" s="348">
        <f t="shared" si="10"/>
        <v>0</v>
      </c>
      <c r="BG31" s="348">
        <f t="shared" si="10"/>
        <v>0</v>
      </c>
      <c r="BH31" s="348">
        <f>BH28*BH29</f>
        <v>0</v>
      </c>
      <c r="BI31" s="348">
        <f t="shared" si="10"/>
        <v>0</v>
      </c>
      <c r="BJ31" s="348">
        <f t="shared" si="10"/>
        <v>0</v>
      </c>
      <c r="BK31" s="348">
        <f t="shared" si="10"/>
        <v>0</v>
      </c>
      <c r="BL31" s="348">
        <f t="shared" si="10"/>
        <v>0</v>
      </c>
      <c r="BM31" s="348">
        <f t="shared" si="10"/>
        <v>0</v>
      </c>
      <c r="BN31" s="348">
        <f t="shared" si="10"/>
        <v>0</v>
      </c>
      <c r="BO31" s="348">
        <f t="shared" si="10"/>
        <v>0</v>
      </c>
      <c r="BP31" s="348">
        <f t="shared" si="10"/>
        <v>0</v>
      </c>
      <c r="BQ31" s="348">
        <f t="shared" ref="BQ31:BY31" si="11">BQ28*BQ29/1000</f>
        <v>0</v>
      </c>
      <c r="BR31" s="348">
        <f t="shared" si="11"/>
        <v>8.8000000000000007</v>
      </c>
      <c r="BS31" s="348">
        <f t="shared" si="11"/>
        <v>0</v>
      </c>
      <c r="BT31" s="348">
        <f t="shared" si="11"/>
        <v>0</v>
      </c>
      <c r="BU31" s="348">
        <f t="shared" si="11"/>
        <v>0</v>
      </c>
      <c r="BV31" s="348">
        <f t="shared" si="11"/>
        <v>0</v>
      </c>
      <c r="BW31" s="348">
        <f t="shared" si="11"/>
        <v>0</v>
      </c>
      <c r="BX31" s="348">
        <f t="shared" si="11"/>
        <v>5.28</v>
      </c>
      <c r="BY31" s="348">
        <f t="shared" si="11"/>
        <v>0</v>
      </c>
      <c r="BZ31" s="348">
        <f>BZ28*BZ29</f>
        <v>0</v>
      </c>
      <c r="CA31" s="340"/>
    </row>
    <row r="32" spans="1:79" ht="13.9" hidden="1" customHeight="1">
      <c r="A32" s="511" t="s">
        <v>64</v>
      </c>
      <c r="B32" s="512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t="13.9" hidden="1" customHeight="1">
      <c r="A33" s="511" t="s">
        <v>76</v>
      </c>
      <c r="B33" s="512"/>
      <c r="C33" s="350">
        <f>SUM(D33:BZ33)</f>
        <v>5368</v>
      </c>
      <c r="D33" s="351">
        <f>D31*D32</f>
        <v>0</v>
      </c>
      <c r="E33" s="351">
        <f t="shared" ref="E33:BP33" si="12">E31*E32</f>
        <v>0</v>
      </c>
      <c r="F33" s="351">
        <f t="shared" si="12"/>
        <v>0</v>
      </c>
      <c r="G33" s="351">
        <f t="shared" si="12"/>
        <v>0</v>
      </c>
      <c r="H33" s="351">
        <f t="shared" si="12"/>
        <v>0</v>
      </c>
      <c r="I33" s="351">
        <f t="shared" si="12"/>
        <v>0</v>
      </c>
      <c r="J33" s="351">
        <f t="shared" si="12"/>
        <v>0</v>
      </c>
      <c r="K33" s="353">
        <f t="shared" si="12"/>
        <v>1848</v>
      </c>
      <c r="L33" s="353">
        <f t="shared" si="12"/>
        <v>24.639999999999997</v>
      </c>
      <c r="M33" s="353">
        <f t="shared" si="12"/>
        <v>0</v>
      </c>
      <c r="N33" s="353">
        <f t="shared" si="12"/>
        <v>0</v>
      </c>
      <c r="O33" s="353">
        <f t="shared" si="12"/>
        <v>0</v>
      </c>
      <c r="P33" s="353">
        <f t="shared" si="12"/>
        <v>0</v>
      </c>
      <c r="Q33" s="353">
        <f t="shared" si="12"/>
        <v>0</v>
      </c>
      <c r="R33" s="353">
        <f t="shared" si="12"/>
        <v>0</v>
      </c>
      <c r="S33" s="353">
        <f t="shared" si="12"/>
        <v>0</v>
      </c>
      <c r="T33" s="353">
        <f t="shared" si="12"/>
        <v>0</v>
      </c>
      <c r="U33" s="353">
        <f t="shared" si="12"/>
        <v>0</v>
      </c>
      <c r="V33" s="353">
        <f t="shared" si="12"/>
        <v>343.2</v>
      </c>
      <c r="W33" s="353">
        <f t="shared" si="12"/>
        <v>0</v>
      </c>
      <c r="X33" s="353">
        <f t="shared" si="12"/>
        <v>105.6</v>
      </c>
      <c r="Y33" s="353">
        <f t="shared" si="12"/>
        <v>0</v>
      </c>
      <c r="Z33" s="353">
        <f t="shared" si="12"/>
        <v>0</v>
      </c>
      <c r="AA33" s="353">
        <f t="shared" si="12"/>
        <v>0</v>
      </c>
      <c r="AB33" s="353">
        <f t="shared" si="12"/>
        <v>1232</v>
      </c>
      <c r="AC33" s="353">
        <f t="shared" si="12"/>
        <v>0</v>
      </c>
      <c r="AD33" s="353">
        <f t="shared" si="12"/>
        <v>0</v>
      </c>
      <c r="AE33" s="353">
        <f t="shared" si="12"/>
        <v>0</v>
      </c>
      <c r="AF33" s="353">
        <f t="shared" si="12"/>
        <v>0</v>
      </c>
      <c r="AG33" s="353">
        <f t="shared" si="12"/>
        <v>459.36</v>
      </c>
      <c r="AH33" s="353">
        <f t="shared" si="12"/>
        <v>0</v>
      </c>
      <c r="AI33" s="353">
        <f t="shared" si="12"/>
        <v>0</v>
      </c>
      <c r="AJ33" s="353">
        <f t="shared" si="12"/>
        <v>0</v>
      </c>
      <c r="AK33" s="353">
        <f t="shared" si="12"/>
        <v>0</v>
      </c>
      <c r="AL33" s="353">
        <f t="shared" si="12"/>
        <v>0</v>
      </c>
      <c r="AM33" s="353">
        <f t="shared" si="12"/>
        <v>0</v>
      </c>
      <c r="AN33" s="353">
        <f t="shared" si="12"/>
        <v>0</v>
      </c>
      <c r="AO33" s="353">
        <f t="shared" si="12"/>
        <v>0</v>
      </c>
      <c r="AP33" s="353">
        <f t="shared" si="12"/>
        <v>0</v>
      </c>
      <c r="AQ33" s="353">
        <f t="shared" si="12"/>
        <v>0</v>
      </c>
      <c r="AR33" s="353">
        <f t="shared" si="12"/>
        <v>0</v>
      </c>
      <c r="AS33" s="353">
        <f t="shared" si="12"/>
        <v>0</v>
      </c>
      <c r="AT33" s="353">
        <f t="shared" si="12"/>
        <v>264</v>
      </c>
      <c r="AU33" s="353">
        <f t="shared" si="12"/>
        <v>0</v>
      </c>
      <c r="AV33" s="353">
        <f t="shared" si="12"/>
        <v>0</v>
      </c>
      <c r="AW33" s="353">
        <f t="shared" si="12"/>
        <v>0</v>
      </c>
      <c r="AX33" s="353">
        <f t="shared" si="12"/>
        <v>0</v>
      </c>
      <c r="AY33" s="353">
        <f t="shared" si="12"/>
        <v>0</v>
      </c>
      <c r="AZ33" s="353">
        <f t="shared" si="12"/>
        <v>0</v>
      </c>
      <c r="BA33" s="353">
        <f t="shared" si="12"/>
        <v>0</v>
      </c>
      <c r="BB33" s="353">
        <f t="shared" si="12"/>
        <v>0</v>
      </c>
      <c r="BC33" s="353">
        <f t="shared" si="12"/>
        <v>0</v>
      </c>
      <c r="BD33" s="353">
        <f t="shared" si="12"/>
        <v>0</v>
      </c>
      <c r="BE33" s="353">
        <f t="shared" si="12"/>
        <v>0</v>
      </c>
      <c r="BF33" s="353">
        <f t="shared" si="12"/>
        <v>0</v>
      </c>
      <c r="BG33" s="353">
        <f t="shared" si="12"/>
        <v>0</v>
      </c>
      <c r="BH33" s="353">
        <f t="shared" si="12"/>
        <v>0</v>
      </c>
      <c r="BI33" s="353">
        <f t="shared" si="12"/>
        <v>0</v>
      </c>
      <c r="BJ33" s="353">
        <f t="shared" si="12"/>
        <v>0</v>
      </c>
      <c r="BK33" s="353">
        <f t="shared" si="12"/>
        <v>0</v>
      </c>
      <c r="BL33" s="353">
        <f t="shared" si="12"/>
        <v>0</v>
      </c>
      <c r="BM33" s="353">
        <f t="shared" si="12"/>
        <v>0</v>
      </c>
      <c r="BN33" s="353">
        <f t="shared" si="12"/>
        <v>0</v>
      </c>
      <c r="BO33" s="353">
        <f t="shared" si="12"/>
        <v>0</v>
      </c>
      <c r="BP33" s="353">
        <f t="shared" si="12"/>
        <v>0</v>
      </c>
      <c r="BQ33" s="353">
        <f t="shared" ref="BQ33:BW33" si="13">BQ31*BQ32</f>
        <v>0</v>
      </c>
      <c r="BR33" s="353">
        <f t="shared" si="13"/>
        <v>880.00000000000011</v>
      </c>
      <c r="BS33" s="353">
        <f t="shared" si="13"/>
        <v>0</v>
      </c>
      <c r="BT33" s="353">
        <f t="shared" si="13"/>
        <v>0</v>
      </c>
      <c r="BU33" s="353">
        <f t="shared" si="13"/>
        <v>0</v>
      </c>
      <c r="BV33" s="353">
        <f>BV31*BV32</f>
        <v>0</v>
      </c>
      <c r="BW33" s="353">
        <f t="shared" si="13"/>
        <v>0</v>
      </c>
      <c r="BX33" s="353">
        <f>BX31*BX32</f>
        <v>211.20000000000002</v>
      </c>
      <c r="BY33" s="353">
        <f>BY31*BY32</f>
        <v>0</v>
      </c>
      <c r="BZ33" s="353">
        <f>BZ31*BZ32</f>
        <v>0</v>
      </c>
      <c r="CA33" s="340"/>
    </row>
    <row r="34" spans="1:79" ht="13.9" hidden="1" customHeight="1">
      <c r="A34" s="511" t="s">
        <v>77</v>
      </c>
      <c r="B34" s="51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>
      <c r="A35" s="1"/>
      <c r="B35" s="1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0"/>
      <c r="AM35" s="340"/>
      <c r="AN35" s="340"/>
      <c r="AO35" s="340"/>
      <c r="AP35" s="340"/>
      <c r="AQ35" s="340"/>
      <c r="AR35" s="340"/>
      <c r="AS35" s="340"/>
      <c r="AT35" s="340"/>
      <c r="AU35" s="340"/>
      <c r="AV35" s="340"/>
      <c r="AW35" s="340"/>
      <c r="AX35" s="340"/>
      <c r="AY35" s="340"/>
      <c r="AZ35" s="340"/>
      <c r="BA35" s="340"/>
      <c r="BB35" s="340"/>
      <c r="BC35" s="340"/>
      <c r="BD35" s="340"/>
      <c r="BE35" s="340"/>
      <c r="BF35" s="340"/>
      <c r="BG35" s="340"/>
      <c r="BH35" s="340"/>
      <c r="BI35" s="340"/>
      <c r="BJ35" s="340"/>
      <c r="BK35" s="340"/>
      <c r="BL35" s="340"/>
      <c r="BM35" s="340"/>
      <c r="BN35" s="340"/>
      <c r="BO35" s="340"/>
      <c r="BP35" s="340"/>
      <c r="BQ35" s="340"/>
      <c r="BR35" s="340"/>
      <c r="BS35" s="340"/>
      <c r="BT35" s="340"/>
      <c r="BU35" s="340"/>
      <c r="BV35" s="340"/>
      <c r="BW35" s="340"/>
      <c r="BX35" s="340"/>
      <c r="BY35" s="340"/>
      <c r="BZ35" s="340"/>
      <c r="CA35" s="340"/>
    </row>
    <row r="36" spans="1:79" s="255" customFormat="1" ht="20.25">
      <c r="A36" s="229"/>
      <c r="B36" s="259" t="s">
        <v>397</v>
      </c>
      <c r="C36" s="357"/>
      <c r="D36" s="357" t="str">
        <f>IF(D21=D52,"х",FALSE)</f>
        <v>х</v>
      </c>
      <c r="E36" s="357" t="str">
        <f t="shared" ref="E36" si="14">IF(E21=E52,"х",FALSE)</f>
        <v>х</v>
      </c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7" t="str">
        <f t="shared" ref="BY36:BZ36" si="15">IF(BY21=BY52,"х",FALSE)</f>
        <v>х</v>
      </c>
      <c r="BZ36" s="357" t="str">
        <f t="shared" si="15"/>
        <v>х</v>
      </c>
      <c r="CA36" s="355"/>
    </row>
    <row r="37" spans="1:79" s="255" customFormat="1" ht="15" customHeight="1">
      <c r="A37" s="513" t="s">
        <v>68</v>
      </c>
      <c r="B37" s="514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  <c r="BY37" s="355"/>
      <c r="BZ37" s="355"/>
      <c r="CA37" s="355"/>
    </row>
    <row r="38" spans="1:79" s="255" customFormat="1" ht="159.75" customHeight="1">
      <c r="A38" s="515"/>
      <c r="B38" s="516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  <c r="BZ38" s="359" t="str">
        <f>ССЫЛКИ!BX2</f>
        <v>Зефир в шоколаде (шт.)</v>
      </c>
      <c r="CA38" s="355"/>
    </row>
    <row r="39" spans="1:79" s="255" customFormat="1">
      <c r="A39" s="531" t="s">
        <v>95</v>
      </c>
      <c r="B39" s="532"/>
      <c r="C39" s="391"/>
      <c r="D39" s="269"/>
      <c r="E39" s="269"/>
      <c r="F39" s="269"/>
      <c r="G39" s="269"/>
      <c r="H39" s="269"/>
      <c r="I39" s="269"/>
      <c r="J39" s="269"/>
      <c r="K39" s="269"/>
      <c r="L39" s="269">
        <v>2.7</v>
      </c>
      <c r="M39" s="269"/>
      <c r="N39" s="269">
        <v>2.95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>
        <v>13</v>
      </c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>
        <v>50</v>
      </c>
      <c r="BB39" s="269"/>
      <c r="BC39" s="269"/>
      <c r="BD39" s="269"/>
      <c r="BE39" s="269"/>
      <c r="BF39" s="269"/>
      <c r="BG39" s="269"/>
      <c r="BH39" s="269"/>
      <c r="BI39" s="269"/>
      <c r="BJ39" s="269">
        <v>55</v>
      </c>
      <c r="BK39" s="269">
        <v>9</v>
      </c>
      <c r="BL39" s="269">
        <v>7</v>
      </c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362"/>
      <c r="BZ39" s="362"/>
      <c r="CA39" s="355"/>
    </row>
    <row r="40" spans="1:79" s="255" customFormat="1">
      <c r="A40" s="533" t="s">
        <v>96</v>
      </c>
      <c r="B40" s="534"/>
      <c r="C40" s="269"/>
      <c r="D40" s="269"/>
      <c r="E40" s="269"/>
      <c r="F40" s="269">
        <v>1</v>
      </c>
      <c r="G40" s="269"/>
      <c r="H40" s="269"/>
      <c r="I40" s="269"/>
      <c r="J40" s="269">
        <v>68</v>
      </c>
      <c r="K40" s="269"/>
      <c r="L40" s="269">
        <v>0.5</v>
      </c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>
        <v>3</v>
      </c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362"/>
      <c r="BZ40" s="362"/>
      <c r="CA40" s="355"/>
    </row>
    <row r="41" spans="1:79" s="255" customFormat="1">
      <c r="A41" s="501" t="s">
        <v>97</v>
      </c>
      <c r="B41" s="502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>
        <v>2</v>
      </c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>
        <v>5</v>
      </c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>
        <v>40</v>
      </c>
      <c r="BP41" s="269"/>
      <c r="BQ41" s="269"/>
      <c r="BR41" s="269"/>
      <c r="BS41" s="269"/>
      <c r="BT41" s="269"/>
      <c r="BU41" s="269"/>
      <c r="BV41" s="269"/>
      <c r="BW41" s="269"/>
      <c r="BX41" s="269"/>
      <c r="BY41" s="362"/>
      <c r="BZ41" s="362"/>
      <c r="CA41" s="355"/>
    </row>
    <row r="42" spans="1:79" s="255" customFormat="1">
      <c r="A42" s="501" t="s">
        <v>61</v>
      </c>
      <c r="B42" s="502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>
        <v>0</v>
      </c>
      <c r="BX42" s="269">
        <v>60</v>
      </c>
      <c r="BY42" s="362"/>
      <c r="BZ42" s="362"/>
      <c r="CA42" s="355"/>
    </row>
    <row r="43" spans="1:79" s="255" customFormat="1">
      <c r="A43" s="501" t="s">
        <v>98</v>
      </c>
      <c r="B43" s="502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/>
      <c r="BR43" s="269"/>
      <c r="BS43" s="269"/>
      <c r="BT43" s="269"/>
      <c r="BU43" s="269"/>
      <c r="BV43" s="269">
        <v>90</v>
      </c>
      <c r="BW43" s="269"/>
      <c r="BX43" s="269"/>
      <c r="BY43" s="362"/>
      <c r="BZ43" s="362"/>
      <c r="CA43" s="355"/>
    </row>
    <row r="44" spans="1:79" s="255" customFormat="1">
      <c r="A44" s="501" t="s">
        <v>99</v>
      </c>
      <c r="B44" s="502"/>
      <c r="C44" s="269"/>
      <c r="D44" s="269"/>
      <c r="E44" s="269"/>
      <c r="F44" s="269"/>
      <c r="G44" s="269">
        <v>1</v>
      </c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362"/>
      <c r="BZ44" s="362"/>
      <c r="CA44" s="355"/>
    </row>
    <row r="45" spans="1:79" s="255" customFormat="1">
      <c r="A45" s="501" t="s">
        <v>146</v>
      </c>
      <c r="B45" s="502"/>
      <c r="C45" s="269"/>
      <c r="D45" s="269"/>
      <c r="E45" s="269"/>
      <c r="F45" s="269"/>
      <c r="G45" s="269"/>
      <c r="H45" s="269"/>
      <c r="I45" s="269"/>
      <c r="J45" s="269"/>
      <c r="K45" s="269"/>
      <c r="L45" s="269">
        <v>1.8</v>
      </c>
      <c r="M45" s="269"/>
      <c r="N45" s="269">
        <v>1</v>
      </c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>
        <v>1</v>
      </c>
      <c r="Z45" s="269"/>
      <c r="AA45" s="269"/>
      <c r="AB45" s="269"/>
      <c r="AC45" s="269">
        <v>2.5</v>
      </c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>
        <v>2</v>
      </c>
      <c r="BL45" s="269">
        <v>1</v>
      </c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362"/>
      <c r="BZ45" s="362"/>
      <c r="CA45" s="355"/>
    </row>
    <row r="46" spans="1:79" s="255" customFormat="1">
      <c r="A46" s="285"/>
      <c r="B46" s="286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362"/>
      <c r="BZ46" s="362"/>
      <c r="CA46" s="355"/>
    </row>
    <row r="47" spans="1:79" s="255" customFormat="1" ht="13.9" hidden="1" customHeight="1">
      <c r="A47" s="501"/>
      <c r="B47" s="502"/>
      <c r="C47" s="269"/>
      <c r="D47" s="269">
        <f t="shared" ref="D47:BO47" si="16">SUM(D39:D45)</f>
        <v>0</v>
      </c>
      <c r="E47" s="269">
        <f t="shared" si="16"/>
        <v>0</v>
      </c>
      <c r="F47" s="269">
        <f t="shared" si="16"/>
        <v>1</v>
      </c>
      <c r="G47" s="269">
        <f t="shared" si="16"/>
        <v>1</v>
      </c>
      <c r="H47" s="269">
        <f t="shared" si="16"/>
        <v>0</v>
      </c>
      <c r="I47" s="269">
        <f t="shared" si="16"/>
        <v>0</v>
      </c>
      <c r="J47" s="269">
        <f t="shared" si="16"/>
        <v>68</v>
      </c>
      <c r="K47" s="269">
        <f t="shared" si="16"/>
        <v>0</v>
      </c>
      <c r="L47" s="269">
        <f t="shared" si="16"/>
        <v>5</v>
      </c>
      <c r="M47" s="269">
        <f t="shared" si="16"/>
        <v>0</v>
      </c>
      <c r="N47" s="269">
        <f t="shared" si="16"/>
        <v>5.95</v>
      </c>
      <c r="O47" s="269">
        <f t="shared" si="16"/>
        <v>0</v>
      </c>
      <c r="P47" s="269">
        <f t="shared" si="16"/>
        <v>0</v>
      </c>
      <c r="Q47" s="269">
        <f t="shared" si="16"/>
        <v>0</v>
      </c>
      <c r="R47" s="269">
        <f t="shared" si="16"/>
        <v>0</v>
      </c>
      <c r="S47" s="269">
        <f t="shared" si="16"/>
        <v>0</v>
      </c>
      <c r="T47" s="269">
        <f t="shared" si="16"/>
        <v>0</v>
      </c>
      <c r="U47" s="269">
        <f t="shared" si="16"/>
        <v>0</v>
      </c>
      <c r="V47" s="269">
        <f t="shared" si="16"/>
        <v>0</v>
      </c>
      <c r="W47" s="269">
        <f t="shared" si="16"/>
        <v>0</v>
      </c>
      <c r="X47" s="269">
        <f t="shared" si="16"/>
        <v>0</v>
      </c>
      <c r="Y47" s="269">
        <f t="shared" si="16"/>
        <v>1</v>
      </c>
      <c r="Z47" s="269">
        <f t="shared" si="16"/>
        <v>0</v>
      </c>
      <c r="AA47" s="269">
        <f t="shared" si="16"/>
        <v>0</v>
      </c>
      <c r="AB47" s="269">
        <f t="shared" si="16"/>
        <v>0</v>
      </c>
      <c r="AC47" s="269">
        <f t="shared" si="16"/>
        <v>2.5</v>
      </c>
      <c r="AD47" s="269">
        <f t="shared" si="16"/>
        <v>0</v>
      </c>
      <c r="AE47" s="269">
        <f t="shared" si="16"/>
        <v>0</v>
      </c>
      <c r="AF47" s="269">
        <f t="shared" si="16"/>
        <v>13</v>
      </c>
      <c r="AG47" s="269">
        <f t="shared" si="16"/>
        <v>0</v>
      </c>
      <c r="AH47" s="269">
        <f t="shared" si="16"/>
        <v>0</v>
      </c>
      <c r="AI47" s="269">
        <f t="shared" si="16"/>
        <v>0</v>
      </c>
      <c r="AJ47" s="269">
        <f t="shared" si="16"/>
        <v>0</v>
      </c>
      <c r="AK47" s="269">
        <f t="shared" si="16"/>
        <v>0</v>
      </c>
      <c r="AL47" s="269">
        <f t="shared" si="16"/>
        <v>0</v>
      </c>
      <c r="AM47" s="269">
        <f t="shared" si="16"/>
        <v>0</v>
      </c>
      <c r="AN47" s="269">
        <f t="shared" si="16"/>
        <v>0</v>
      </c>
      <c r="AO47" s="269">
        <f t="shared" si="16"/>
        <v>0</v>
      </c>
      <c r="AP47" s="269">
        <f t="shared" si="16"/>
        <v>0</v>
      </c>
      <c r="AQ47" s="269">
        <f t="shared" si="16"/>
        <v>0</v>
      </c>
      <c r="AR47" s="269">
        <f t="shared" si="16"/>
        <v>0</v>
      </c>
      <c r="AS47" s="269">
        <f t="shared" si="16"/>
        <v>0</v>
      </c>
      <c r="AT47" s="269">
        <f t="shared" si="16"/>
        <v>3</v>
      </c>
      <c r="AU47" s="269">
        <f t="shared" si="16"/>
        <v>0</v>
      </c>
      <c r="AV47" s="269">
        <f t="shared" si="16"/>
        <v>0</v>
      </c>
      <c r="AW47" s="269">
        <f t="shared" si="16"/>
        <v>0</v>
      </c>
      <c r="AX47" s="269">
        <f t="shared" si="16"/>
        <v>5</v>
      </c>
      <c r="AY47" s="269">
        <f t="shared" si="16"/>
        <v>0</v>
      </c>
      <c r="AZ47" s="269">
        <f t="shared" si="16"/>
        <v>0</v>
      </c>
      <c r="BA47" s="269">
        <f t="shared" si="16"/>
        <v>50</v>
      </c>
      <c r="BB47" s="269">
        <f t="shared" si="16"/>
        <v>0</v>
      </c>
      <c r="BC47" s="269">
        <f t="shared" si="16"/>
        <v>0</v>
      </c>
      <c r="BD47" s="269">
        <f t="shared" si="16"/>
        <v>0</v>
      </c>
      <c r="BE47" s="269">
        <f t="shared" si="16"/>
        <v>0</v>
      </c>
      <c r="BF47" s="269">
        <f t="shared" si="16"/>
        <v>0</v>
      </c>
      <c r="BG47" s="269">
        <f t="shared" si="16"/>
        <v>0</v>
      </c>
      <c r="BH47" s="269">
        <f t="shared" si="16"/>
        <v>0</v>
      </c>
      <c r="BI47" s="269">
        <f t="shared" si="16"/>
        <v>0</v>
      </c>
      <c r="BJ47" s="269">
        <f t="shared" si="16"/>
        <v>55</v>
      </c>
      <c r="BK47" s="269">
        <f t="shared" si="16"/>
        <v>11</v>
      </c>
      <c r="BL47" s="269">
        <f t="shared" si="16"/>
        <v>8</v>
      </c>
      <c r="BM47" s="269">
        <f t="shared" si="16"/>
        <v>0</v>
      </c>
      <c r="BN47" s="269">
        <f t="shared" si="16"/>
        <v>0</v>
      </c>
      <c r="BO47" s="269">
        <f t="shared" si="16"/>
        <v>40</v>
      </c>
      <c r="BP47" s="269">
        <f t="shared" ref="BP47:BZ47" si="17">SUM(BP39:BP45)</f>
        <v>0</v>
      </c>
      <c r="BQ47" s="269">
        <f t="shared" si="17"/>
        <v>0</v>
      </c>
      <c r="BR47" s="269">
        <f t="shared" si="17"/>
        <v>0</v>
      </c>
      <c r="BS47" s="269">
        <f t="shared" si="17"/>
        <v>0</v>
      </c>
      <c r="BT47" s="269">
        <f t="shared" si="17"/>
        <v>0</v>
      </c>
      <c r="BU47" s="269">
        <f t="shared" si="17"/>
        <v>0</v>
      </c>
      <c r="BV47" s="269">
        <f t="shared" si="17"/>
        <v>90</v>
      </c>
      <c r="BW47" s="269">
        <f t="shared" si="17"/>
        <v>0</v>
      </c>
      <c r="BX47" s="269">
        <f t="shared" si="17"/>
        <v>60</v>
      </c>
      <c r="BY47" s="362">
        <f t="shared" si="17"/>
        <v>0</v>
      </c>
      <c r="BZ47" s="362">
        <f t="shared" si="17"/>
        <v>0</v>
      </c>
      <c r="CA47" s="355"/>
    </row>
    <row r="48" spans="1:79" s="255" customFormat="1" ht="13.9" hidden="1" customHeight="1">
      <c r="A48" s="503" t="s">
        <v>74</v>
      </c>
      <c r="B48" s="504"/>
      <c r="C48" s="269">
        <f>C49</f>
        <v>42</v>
      </c>
      <c r="D48" s="269">
        <f t="shared" ref="D48:BO48" si="18">C48</f>
        <v>42</v>
      </c>
      <c r="E48" s="269">
        <f t="shared" si="18"/>
        <v>42</v>
      </c>
      <c r="F48" s="269">
        <f t="shared" si="18"/>
        <v>42</v>
      </c>
      <c r="G48" s="269">
        <f t="shared" si="18"/>
        <v>42</v>
      </c>
      <c r="H48" s="269">
        <f t="shared" si="18"/>
        <v>42</v>
      </c>
      <c r="I48" s="269">
        <f t="shared" si="18"/>
        <v>42</v>
      </c>
      <c r="J48" s="269">
        <f t="shared" si="18"/>
        <v>42</v>
      </c>
      <c r="K48" s="269">
        <f t="shared" si="18"/>
        <v>42</v>
      </c>
      <c r="L48" s="269">
        <f t="shared" si="18"/>
        <v>42</v>
      </c>
      <c r="M48" s="269">
        <f t="shared" si="18"/>
        <v>42</v>
      </c>
      <c r="N48" s="269">
        <f t="shared" si="18"/>
        <v>42</v>
      </c>
      <c r="O48" s="269">
        <f t="shared" si="18"/>
        <v>42</v>
      </c>
      <c r="P48" s="269">
        <f t="shared" si="18"/>
        <v>42</v>
      </c>
      <c r="Q48" s="269">
        <f t="shared" si="18"/>
        <v>42</v>
      </c>
      <c r="R48" s="269">
        <f t="shared" si="18"/>
        <v>42</v>
      </c>
      <c r="S48" s="269">
        <f t="shared" si="18"/>
        <v>42</v>
      </c>
      <c r="T48" s="269">
        <f t="shared" si="18"/>
        <v>42</v>
      </c>
      <c r="U48" s="269">
        <f t="shared" si="18"/>
        <v>42</v>
      </c>
      <c r="V48" s="269">
        <f t="shared" si="18"/>
        <v>42</v>
      </c>
      <c r="W48" s="269">
        <f t="shared" si="18"/>
        <v>42</v>
      </c>
      <c r="X48" s="269">
        <f t="shared" si="18"/>
        <v>42</v>
      </c>
      <c r="Y48" s="269">
        <f t="shared" si="18"/>
        <v>42</v>
      </c>
      <c r="Z48" s="269">
        <f t="shared" si="18"/>
        <v>42</v>
      </c>
      <c r="AA48" s="269">
        <f t="shared" si="18"/>
        <v>42</v>
      </c>
      <c r="AB48" s="269">
        <f t="shared" si="18"/>
        <v>42</v>
      </c>
      <c r="AC48" s="269">
        <f t="shared" si="18"/>
        <v>42</v>
      </c>
      <c r="AD48" s="269">
        <f t="shared" si="18"/>
        <v>42</v>
      </c>
      <c r="AE48" s="269">
        <f t="shared" si="18"/>
        <v>42</v>
      </c>
      <c r="AF48" s="269">
        <f t="shared" si="18"/>
        <v>42</v>
      </c>
      <c r="AG48" s="269">
        <f t="shared" si="18"/>
        <v>42</v>
      </c>
      <c r="AH48" s="269">
        <f t="shared" si="18"/>
        <v>42</v>
      </c>
      <c r="AI48" s="269">
        <f t="shared" si="18"/>
        <v>42</v>
      </c>
      <c r="AJ48" s="269">
        <f t="shared" si="18"/>
        <v>42</v>
      </c>
      <c r="AK48" s="269">
        <f t="shared" si="18"/>
        <v>42</v>
      </c>
      <c r="AL48" s="269">
        <f t="shared" si="18"/>
        <v>42</v>
      </c>
      <c r="AM48" s="269">
        <f t="shared" si="18"/>
        <v>42</v>
      </c>
      <c r="AN48" s="269">
        <f t="shared" si="18"/>
        <v>42</v>
      </c>
      <c r="AO48" s="269">
        <f t="shared" si="18"/>
        <v>42</v>
      </c>
      <c r="AP48" s="269">
        <f t="shared" si="18"/>
        <v>42</v>
      </c>
      <c r="AQ48" s="269">
        <f t="shared" si="18"/>
        <v>42</v>
      </c>
      <c r="AR48" s="269">
        <f t="shared" si="18"/>
        <v>42</v>
      </c>
      <c r="AS48" s="269">
        <f t="shared" si="18"/>
        <v>42</v>
      </c>
      <c r="AT48" s="269">
        <f t="shared" si="18"/>
        <v>42</v>
      </c>
      <c r="AU48" s="269">
        <f t="shared" si="18"/>
        <v>42</v>
      </c>
      <c r="AV48" s="269">
        <f t="shared" si="18"/>
        <v>42</v>
      </c>
      <c r="AW48" s="269">
        <f t="shared" si="18"/>
        <v>42</v>
      </c>
      <c r="AX48" s="269">
        <f t="shared" si="18"/>
        <v>42</v>
      </c>
      <c r="AY48" s="269">
        <f t="shared" si="18"/>
        <v>42</v>
      </c>
      <c r="AZ48" s="269">
        <f t="shared" si="18"/>
        <v>42</v>
      </c>
      <c r="BA48" s="269">
        <f t="shared" si="18"/>
        <v>42</v>
      </c>
      <c r="BB48" s="269">
        <f t="shared" si="18"/>
        <v>42</v>
      </c>
      <c r="BC48" s="269">
        <f t="shared" si="18"/>
        <v>42</v>
      </c>
      <c r="BD48" s="269">
        <f t="shared" si="18"/>
        <v>42</v>
      </c>
      <c r="BE48" s="269">
        <f t="shared" si="18"/>
        <v>42</v>
      </c>
      <c r="BF48" s="269">
        <f t="shared" si="18"/>
        <v>42</v>
      </c>
      <c r="BG48" s="269">
        <f t="shared" si="18"/>
        <v>42</v>
      </c>
      <c r="BH48" s="269">
        <f t="shared" si="18"/>
        <v>42</v>
      </c>
      <c r="BI48" s="269">
        <f t="shared" si="18"/>
        <v>42</v>
      </c>
      <c r="BJ48" s="269">
        <f t="shared" si="18"/>
        <v>42</v>
      </c>
      <c r="BK48" s="269">
        <f t="shared" si="18"/>
        <v>42</v>
      </c>
      <c r="BL48" s="269">
        <f t="shared" si="18"/>
        <v>42</v>
      </c>
      <c r="BM48" s="269">
        <f t="shared" si="18"/>
        <v>42</v>
      </c>
      <c r="BN48" s="269">
        <f t="shared" si="18"/>
        <v>42</v>
      </c>
      <c r="BO48" s="269">
        <f t="shared" si="18"/>
        <v>42</v>
      </c>
      <c r="BP48" s="269">
        <f t="shared" ref="BP48:BZ48" si="19">BO48</f>
        <v>42</v>
      </c>
      <c r="BQ48" s="269">
        <f t="shared" si="19"/>
        <v>42</v>
      </c>
      <c r="BR48" s="269">
        <f t="shared" si="19"/>
        <v>42</v>
      </c>
      <c r="BS48" s="269">
        <f t="shared" si="19"/>
        <v>42</v>
      </c>
      <c r="BT48" s="269">
        <f t="shared" si="19"/>
        <v>42</v>
      </c>
      <c r="BU48" s="269">
        <f t="shared" si="19"/>
        <v>42</v>
      </c>
      <c r="BV48" s="269">
        <f t="shared" si="19"/>
        <v>42</v>
      </c>
      <c r="BW48" s="269">
        <f t="shared" si="19"/>
        <v>42</v>
      </c>
      <c r="BX48" s="269">
        <f t="shared" si="19"/>
        <v>42</v>
      </c>
      <c r="BY48" s="416">
        <f t="shared" si="19"/>
        <v>42</v>
      </c>
      <c r="BZ48" s="416">
        <f t="shared" si="19"/>
        <v>42</v>
      </c>
      <c r="CA48" s="355"/>
    </row>
    <row r="49" spans="1:79" s="255" customFormat="1" ht="20.25" thickBot="1">
      <c r="A49" s="498" t="s">
        <v>74</v>
      </c>
      <c r="B49" s="499"/>
      <c r="C49" s="365">
        <f>VLOOKUP(B4,Фактически_присутствующих,3,FALSE)</f>
        <v>42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362"/>
      <c r="BZ49" s="362"/>
      <c r="CA49" s="355"/>
    </row>
    <row r="50" spans="1:79" s="255" customFormat="1" ht="15.75" thickTop="1">
      <c r="A50" s="498" t="s">
        <v>75</v>
      </c>
      <c r="B50" s="499"/>
      <c r="C50" s="366"/>
      <c r="D50" s="367">
        <f>D47*D48/1000</f>
        <v>0</v>
      </c>
      <c r="E50" s="367">
        <f>E47*E48</f>
        <v>0</v>
      </c>
      <c r="F50" s="368">
        <f>F47*F48</f>
        <v>42</v>
      </c>
      <c r="G50" s="368">
        <f>G47*G48</f>
        <v>42</v>
      </c>
      <c r="H50" s="368">
        <f>H47*H48/1000</f>
        <v>0</v>
      </c>
      <c r="I50" s="368">
        <f>I47*I48/1000</f>
        <v>0</v>
      </c>
      <c r="J50" s="368">
        <f>J47*J48/1000</f>
        <v>2.8559999999999999</v>
      </c>
      <c r="K50" s="368">
        <f>K47*K48</f>
        <v>0</v>
      </c>
      <c r="L50" s="368">
        <f t="shared" ref="L50:BW50" si="20">L47*L48/1000</f>
        <v>0.21</v>
      </c>
      <c r="M50" s="368">
        <f t="shared" si="20"/>
        <v>0</v>
      </c>
      <c r="N50" s="368">
        <f t="shared" si="20"/>
        <v>0.24990000000000001</v>
      </c>
      <c r="O50" s="368">
        <f t="shared" si="20"/>
        <v>0</v>
      </c>
      <c r="P50" s="368">
        <f t="shared" si="20"/>
        <v>0</v>
      </c>
      <c r="Q50" s="368">
        <f t="shared" si="20"/>
        <v>0</v>
      </c>
      <c r="R50" s="368">
        <f t="shared" si="20"/>
        <v>0</v>
      </c>
      <c r="S50" s="368">
        <f t="shared" si="20"/>
        <v>0</v>
      </c>
      <c r="T50" s="368">
        <f t="shared" si="20"/>
        <v>0</v>
      </c>
      <c r="U50" s="368">
        <f t="shared" si="20"/>
        <v>0</v>
      </c>
      <c r="V50" s="368">
        <f t="shared" si="20"/>
        <v>0</v>
      </c>
      <c r="W50" s="368">
        <f t="shared" si="20"/>
        <v>0</v>
      </c>
      <c r="X50" s="368">
        <f t="shared" si="20"/>
        <v>0</v>
      </c>
      <c r="Y50" s="368">
        <f t="shared" si="20"/>
        <v>4.2000000000000003E-2</v>
      </c>
      <c r="Z50" s="368">
        <f t="shared" si="20"/>
        <v>0</v>
      </c>
      <c r="AA50" s="368">
        <f t="shared" si="20"/>
        <v>0</v>
      </c>
      <c r="AB50" s="368">
        <f t="shared" si="20"/>
        <v>0</v>
      </c>
      <c r="AC50" s="368">
        <f t="shared" si="20"/>
        <v>0.105</v>
      </c>
      <c r="AD50" s="368">
        <f t="shared" si="20"/>
        <v>0</v>
      </c>
      <c r="AE50" s="368">
        <f t="shared" si="20"/>
        <v>0</v>
      </c>
      <c r="AF50" s="368">
        <f t="shared" si="20"/>
        <v>0.54600000000000004</v>
      </c>
      <c r="AG50" s="368">
        <f t="shared" si="20"/>
        <v>0</v>
      </c>
      <c r="AH50" s="368">
        <f t="shared" si="20"/>
        <v>0</v>
      </c>
      <c r="AI50" s="368">
        <f t="shared" si="20"/>
        <v>0</v>
      </c>
      <c r="AJ50" s="368">
        <f t="shared" si="20"/>
        <v>0</v>
      </c>
      <c r="AK50" s="368">
        <f t="shared" si="20"/>
        <v>0</v>
      </c>
      <c r="AL50" s="368">
        <f t="shared" si="20"/>
        <v>0</v>
      </c>
      <c r="AM50" s="368">
        <f t="shared" si="20"/>
        <v>0</v>
      </c>
      <c r="AN50" s="368">
        <f t="shared" si="20"/>
        <v>0</v>
      </c>
      <c r="AO50" s="368">
        <f t="shared" si="20"/>
        <v>0</v>
      </c>
      <c r="AP50" s="368">
        <f t="shared" si="20"/>
        <v>0</v>
      </c>
      <c r="AQ50" s="368">
        <f t="shared" si="20"/>
        <v>0</v>
      </c>
      <c r="AR50" s="368">
        <f t="shared" si="20"/>
        <v>0</v>
      </c>
      <c r="AS50" s="368">
        <f t="shared" si="20"/>
        <v>0</v>
      </c>
      <c r="AT50" s="368">
        <f t="shared" si="20"/>
        <v>0.126</v>
      </c>
      <c r="AU50" s="368">
        <f t="shared" si="20"/>
        <v>0</v>
      </c>
      <c r="AV50" s="368">
        <f t="shared" si="20"/>
        <v>0</v>
      </c>
      <c r="AW50" s="368">
        <f t="shared" si="20"/>
        <v>0</v>
      </c>
      <c r="AX50" s="368">
        <f t="shared" si="20"/>
        <v>0.21</v>
      </c>
      <c r="AY50" s="368">
        <f t="shared" si="20"/>
        <v>0</v>
      </c>
      <c r="AZ50" s="368">
        <f t="shared" si="20"/>
        <v>0</v>
      </c>
      <c r="BA50" s="368">
        <f t="shared" si="20"/>
        <v>2.1</v>
      </c>
      <c r="BB50" s="368">
        <f t="shared" si="20"/>
        <v>0</v>
      </c>
      <c r="BC50" s="368">
        <f t="shared" si="20"/>
        <v>0</v>
      </c>
      <c r="BD50" s="368">
        <f t="shared" si="20"/>
        <v>0</v>
      </c>
      <c r="BE50" s="368">
        <f t="shared" si="20"/>
        <v>0</v>
      </c>
      <c r="BF50" s="368">
        <f t="shared" si="20"/>
        <v>0</v>
      </c>
      <c r="BG50" s="368">
        <f t="shared" si="20"/>
        <v>0</v>
      </c>
      <c r="BH50" s="368">
        <f t="shared" si="20"/>
        <v>0</v>
      </c>
      <c r="BI50" s="368">
        <f t="shared" si="20"/>
        <v>0</v>
      </c>
      <c r="BJ50" s="368">
        <f t="shared" si="20"/>
        <v>2.31</v>
      </c>
      <c r="BK50" s="368">
        <f t="shared" si="20"/>
        <v>0.46200000000000002</v>
      </c>
      <c r="BL50" s="368">
        <f t="shared" si="20"/>
        <v>0.33600000000000002</v>
      </c>
      <c r="BM50" s="368">
        <f t="shared" si="20"/>
        <v>0</v>
      </c>
      <c r="BN50" s="368">
        <f t="shared" si="20"/>
        <v>0</v>
      </c>
      <c r="BO50" s="368">
        <f t="shared" si="20"/>
        <v>1.68</v>
      </c>
      <c r="BP50" s="368">
        <f t="shared" si="20"/>
        <v>0</v>
      </c>
      <c r="BQ50" s="368">
        <f t="shared" si="20"/>
        <v>0</v>
      </c>
      <c r="BR50" s="368">
        <f t="shared" si="20"/>
        <v>0</v>
      </c>
      <c r="BS50" s="368">
        <f t="shared" si="20"/>
        <v>0</v>
      </c>
      <c r="BT50" s="368">
        <f t="shared" si="20"/>
        <v>0</v>
      </c>
      <c r="BU50" s="368">
        <f t="shared" si="20"/>
        <v>0</v>
      </c>
      <c r="BV50" s="368">
        <f t="shared" si="20"/>
        <v>3.78</v>
      </c>
      <c r="BW50" s="368">
        <f t="shared" si="20"/>
        <v>0</v>
      </c>
      <c r="BX50" s="368">
        <f t="shared" ref="BX50:BZ50" si="21">BX47*BX48/1000</f>
        <v>2.52</v>
      </c>
      <c r="BY50" s="367">
        <f t="shared" si="21"/>
        <v>0</v>
      </c>
      <c r="BZ50" s="367">
        <f t="shared" si="21"/>
        <v>0</v>
      </c>
      <c r="CA50" s="355"/>
    </row>
    <row r="51" spans="1:79" s="255" customFormat="1">
      <c r="A51" s="498" t="s">
        <v>64</v>
      </c>
      <c r="B51" s="499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  <c r="BZ51" s="369">
        <f>ССЫЛКИ!BX3</f>
        <v>8</v>
      </c>
      <c r="CA51" s="355"/>
    </row>
    <row r="52" spans="1:79" s="255" customFormat="1">
      <c r="A52" s="498" t="s">
        <v>76</v>
      </c>
      <c r="B52" s="499"/>
      <c r="C52" s="370">
        <f>SUM(D52:BZ52)</f>
        <v>2562.0000000000005</v>
      </c>
      <c r="D52" s="371">
        <f t="shared" ref="D52:BZ52" si="22">D50*D51</f>
        <v>0</v>
      </c>
      <c r="E52" s="371">
        <f t="shared" si="22"/>
        <v>0</v>
      </c>
      <c r="F52" s="368">
        <f t="shared" si="22"/>
        <v>882</v>
      </c>
      <c r="G52" s="368">
        <f t="shared" si="22"/>
        <v>252</v>
      </c>
      <c r="H52" s="368">
        <f t="shared" si="22"/>
        <v>0</v>
      </c>
      <c r="I52" s="368">
        <f t="shared" si="22"/>
        <v>0</v>
      </c>
      <c r="J52" s="368">
        <f t="shared" si="22"/>
        <v>242.76</v>
      </c>
      <c r="K52" s="368">
        <f t="shared" si="22"/>
        <v>0</v>
      </c>
      <c r="L52" s="368">
        <f t="shared" si="22"/>
        <v>29.4</v>
      </c>
      <c r="M52" s="368">
        <f t="shared" si="22"/>
        <v>0</v>
      </c>
      <c r="N52" s="368">
        <f t="shared" si="22"/>
        <v>2.4990000000000001</v>
      </c>
      <c r="O52" s="368">
        <f t="shared" si="22"/>
        <v>0</v>
      </c>
      <c r="P52" s="368">
        <f t="shared" si="22"/>
        <v>0</v>
      </c>
      <c r="Q52" s="368">
        <f t="shared" si="22"/>
        <v>0</v>
      </c>
      <c r="R52" s="368">
        <f t="shared" si="22"/>
        <v>0</v>
      </c>
      <c r="S52" s="368">
        <f t="shared" si="22"/>
        <v>0</v>
      </c>
      <c r="T52" s="368">
        <f t="shared" si="22"/>
        <v>0</v>
      </c>
      <c r="U52" s="368">
        <f t="shared" si="22"/>
        <v>0</v>
      </c>
      <c r="V52" s="368">
        <f t="shared" si="22"/>
        <v>0</v>
      </c>
      <c r="W52" s="368">
        <f t="shared" si="22"/>
        <v>0</v>
      </c>
      <c r="X52" s="368">
        <f t="shared" si="22"/>
        <v>0</v>
      </c>
      <c r="Y52" s="368">
        <f t="shared" si="22"/>
        <v>1.6800000000000002</v>
      </c>
      <c r="Z52" s="368">
        <f t="shared" si="22"/>
        <v>0</v>
      </c>
      <c r="AA52" s="368">
        <f t="shared" si="22"/>
        <v>0</v>
      </c>
      <c r="AB52" s="368">
        <f t="shared" si="22"/>
        <v>0</v>
      </c>
      <c r="AC52" s="368">
        <f t="shared" si="22"/>
        <v>17.324999999999999</v>
      </c>
      <c r="AD52" s="368">
        <f t="shared" si="22"/>
        <v>0</v>
      </c>
      <c r="AE52" s="368">
        <f t="shared" si="22"/>
        <v>0</v>
      </c>
      <c r="AF52" s="368">
        <f t="shared" si="22"/>
        <v>30.03</v>
      </c>
      <c r="AG52" s="368">
        <f t="shared" si="22"/>
        <v>0</v>
      </c>
      <c r="AH52" s="368">
        <f t="shared" si="22"/>
        <v>0</v>
      </c>
      <c r="AI52" s="368">
        <f t="shared" si="22"/>
        <v>0</v>
      </c>
      <c r="AJ52" s="368">
        <f t="shared" si="22"/>
        <v>0</v>
      </c>
      <c r="AK52" s="368">
        <f t="shared" si="22"/>
        <v>0</v>
      </c>
      <c r="AL52" s="368">
        <f t="shared" si="22"/>
        <v>0</v>
      </c>
      <c r="AM52" s="368">
        <f t="shared" si="22"/>
        <v>0</v>
      </c>
      <c r="AN52" s="368">
        <f t="shared" si="22"/>
        <v>0</v>
      </c>
      <c r="AO52" s="368">
        <f t="shared" si="22"/>
        <v>0</v>
      </c>
      <c r="AP52" s="368">
        <f t="shared" si="22"/>
        <v>0</v>
      </c>
      <c r="AQ52" s="368">
        <f t="shared" si="22"/>
        <v>0</v>
      </c>
      <c r="AR52" s="368">
        <f t="shared" si="22"/>
        <v>0</v>
      </c>
      <c r="AS52" s="368">
        <f t="shared" si="22"/>
        <v>0</v>
      </c>
      <c r="AT52" s="368">
        <f t="shared" si="22"/>
        <v>75.599999999999994</v>
      </c>
      <c r="AU52" s="368">
        <f t="shared" si="22"/>
        <v>0</v>
      </c>
      <c r="AV52" s="368">
        <f t="shared" si="22"/>
        <v>0</v>
      </c>
      <c r="AW52" s="368">
        <f t="shared" si="22"/>
        <v>0</v>
      </c>
      <c r="AX52" s="368">
        <f t="shared" si="22"/>
        <v>57.54</v>
      </c>
      <c r="AY52" s="368">
        <f t="shared" si="22"/>
        <v>0</v>
      </c>
      <c r="AZ52" s="368">
        <f t="shared" si="22"/>
        <v>0</v>
      </c>
      <c r="BA52" s="368">
        <f t="shared" si="22"/>
        <v>378</v>
      </c>
      <c r="BB52" s="368">
        <f t="shared" si="22"/>
        <v>0</v>
      </c>
      <c r="BC52" s="368">
        <f t="shared" si="22"/>
        <v>0</v>
      </c>
      <c r="BD52" s="368">
        <f t="shared" si="22"/>
        <v>0</v>
      </c>
      <c r="BE52" s="368">
        <f t="shared" si="22"/>
        <v>0</v>
      </c>
      <c r="BF52" s="368">
        <f t="shared" si="22"/>
        <v>0</v>
      </c>
      <c r="BG52" s="368">
        <f t="shared" si="22"/>
        <v>0</v>
      </c>
      <c r="BH52" s="368">
        <f t="shared" si="22"/>
        <v>0</v>
      </c>
      <c r="BI52" s="368">
        <f t="shared" si="22"/>
        <v>0</v>
      </c>
      <c r="BJ52" s="368">
        <f t="shared" si="22"/>
        <v>80.850000000000009</v>
      </c>
      <c r="BK52" s="368">
        <f t="shared" si="22"/>
        <v>10.164</v>
      </c>
      <c r="BL52" s="368">
        <f t="shared" si="22"/>
        <v>10.752000000000001</v>
      </c>
      <c r="BM52" s="368">
        <f t="shared" si="22"/>
        <v>0</v>
      </c>
      <c r="BN52" s="368">
        <f t="shared" si="22"/>
        <v>0</v>
      </c>
      <c r="BO52" s="368">
        <f t="shared" si="22"/>
        <v>50.4</v>
      </c>
      <c r="BP52" s="368">
        <f t="shared" si="22"/>
        <v>0</v>
      </c>
      <c r="BQ52" s="368">
        <f t="shared" si="22"/>
        <v>0</v>
      </c>
      <c r="BR52" s="368">
        <f t="shared" si="22"/>
        <v>0</v>
      </c>
      <c r="BS52" s="368">
        <f t="shared" si="22"/>
        <v>0</v>
      </c>
      <c r="BT52" s="368">
        <f t="shared" si="22"/>
        <v>0</v>
      </c>
      <c r="BU52" s="368">
        <f t="shared" si="22"/>
        <v>0</v>
      </c>
      <c r="BV52" s="368">
        <f t="shared" si="22"/>
        <v>340.2</v>
      </c>
      <c r="BW52" s="368">
        <f t="shared" si="22"/>
        <v>0</v>
      </c>
      <c r="BX52" s="368">
        <f t="shared" si="22"/>
        <v>100.8</v>
      </c>
      <c r="BY52" s="371">
        <f t="shared" si="22"/>
        <v>0</v>
      </c>
      <c r="BZ52" s="371">
        <f t="shared" si="22"/>
        <v>0</v>
      </c>
      <c r="CA52" s="355"/>
    </row>
    <row r="53" spans="1:79" s="255" customFormat="1" ht="15.75" customHeight="1">
      <c r="A53" s="498" t="s">
        <v>77</v>
      </c>
      <c r="B53" s="499"/>
      <c r="C53" s="372">
        <f>C52/C49</f>
        <v>61.000000000000014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  <c r="BY53" s="355"/>
      <c r="BZ53" s="355"/>
      <c r="CA53" s="355"/>
    </row>
    <row r="54" spans="1:79" ht="13.9" hidden="1" customHeight="1">
      <c r="A54" s="1"/>
      <c r="B54" s="232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  <c r="CA54" s="340"/>
    </row>
    <row r="55" spans="1:79" s="255" customFormat="1" hidden="1">
      <c r="A55" s="501"/>
      <c r="B55" s="502"/>
      <c r="C55" s="269"/>
      <c r="D55" s="269">
        <f t="shared" ref="D55:K55" si="23">SUM(D39:D45)</f>
        <v>0</v>
      </c>
      <c r="E55" s="269">
        <f t="shared" si="23"/>
        <v>0</v>
      </c>
      <c r="F55" s="269">
        <f t="shared" si="23"/>
        <v>1</v>
      </c>
      <c r="G55" s="269">
        <f t="shared" si="23"/>
        <v>1</v>
      </c>
      <c r="H55" s="269">
        <f t="shared" si="23"/>
        <v>0</v>
      </c>
      <c r="I55" s="269">
        <f t="shared" si="23"/>
        <v>0</v>
      </c>
      <c r="J55" s="269">
        <f t="shared" si="23"/>
        <v>68</v>
      </c>
      <c r="K55" s="269">
        <f t="shared" si="23"/>
        <v>0</v>
      </c>
      <c r="L55" s="269">
        <f>SUM(L39:L45)</f>
        <v>5</v>
      </c>
      <c r="M55" s="269">
        <f t="shared" ref="M55:BX55" si="24">SUM(M39:M45)</f>
        <v>0</v>
      </c>
      <c r="N55" s="269">
        <f t="shared" si="24"/>
        <v>5.95</v>
      </c>
      <c r="O55" s="269">
        <f t="shared" si="24"/>
        <v>0</v>
      </c>
      <c r="P55" s="269">
        <f t="shared" si="24"/>
        <v>0</v>
      </c>
      <c r="Q55" s="269">
        <f t="shared" si="24"/>
        <v>0</v>
      </c>
      <c r="R55" s="269">
        <f t="shared" si="24"/>
        <v>0</v>
      </c>
      <c r="S55" s="269">
        <f t="shared" si="24"/>
        <v>0</v>
      </c>
      <c r="T55" s="269">
        <f t="shared" si="24"/>
        <v>0</v>
      </c>
      <c r="U55" s="269">
        <f t="shared" si="24"/>
        <v>0</v>
      </c>
      <c r="V55" s="269">
        <f t="shared" si="24"/>
        <v>0</v>
      </c>
      <c r="W55" s="269">
        <f t="shared" si="24"/>
        <v>0</v>
      </c>
      <c r="X55" s="269">
        <f t="shared" si="24"/>
        <v>0</v>
      </c>
      <c r="Y55" s="269">
        <f t="shared" si="24"/>
        <v>1</v>
      </c>
      <c r="Z55" s="269">
        <f t="shared" si="24"/>
        <v>0</v>
      </c>
      <c r="AA55" s="269">
        <f t="shared" si="24"/>
        <v>0</v>
      </c>
      <c r="AB55" s="269">
        <f t="shared" si="24"/>
        <v>0</v>
      </c>
      <c r="AC55" s="269">
        <f t="shared" si="24"/>
        <v>2.5</v>
      </c>
      <c r="AD55" s="269">
        <f t="shared" si="24"/>
        <v>0</v>
      </c>
      <c r="AE55" s="269">
        <f t="shared" si="24"/>
        <v>0</v>
      </c>
      <c r="AF55" s="269">
        <f t="shared" si="24"/>
        <v>13</v>
      </c>
      <c r="AG55" s="269">
        <f t="shared" si="24"/>
        <v>0</v>
      </c>
      <c r="AH55" s="269">
        <f t="shared" si="24"/>
        <v>0</v>
      </c>
      <c r="AI55" s="269">
        <f t="shared" si="24"/>
        <v>0</v>
      </c>
      <c r="AJ55" s="269">
        <f t="shared" si="24"/>
        <v>0</v>
      </c>
      <c r="AK55" s="269">
        <f t="shared" si="24"/>
        <v>0</v>
      </c>
      <c r="AL55" s="269">
        <f t="shared" si="24"/>
        <v>0</v>
      </c>
      <c r="AM55" s="269">
        <f t="shared" si="24"/>
        <v>0</v>
      </c>
      <c r="AN55" s="269">
        <f t="shared" si="24"/>
        <v>0</v>
      </c>
      <c r="AO55" s="269">
        <f t="shared" si="24"/>
        <v>0</v>
      </c>
      <c r="AP55" s="269">
        <f t="shared" si="24"/>
        <v>0</v>
      </c>
      <c r="AQ55" s="269">
        <f t="shared" si="24"/>
        <v>0</v>
      </c>
      <c r="AR55" s="269">
        <f t="shared" si="24"/>
        <v>0</v>
      </c>
      <c r="AS55" s="269">
        <f t="shared" si="24"/>
        <v>0</v>
      </c>
      <c r="AT55" s="269">
        <f t="shared" si="24"/>
        <v>3</v>
      </c>
      <c r="AU55" s="269">
        <f t="shared" si="24"/>
        <v>0</v>
      </c>
      <c r="AV55" s="269">
        <f t="shared" si="24"/>
        <v>0</v>
      </c>
      <c r="AW55" s="269">
        <f t="shared" si="24"/>
        <v>0</v>
      </c>
      <c r="AX55" s="269">
        <f t="shared" si="24"/>
        <v>5</v>
      </c>
      <c r="AY55" s="269">
        <f t="shared" si="24"/>
        <v>0</v>
      </c>
      <c r="AZ55" s="269">
        <f t="shared" si="24"/>
        <v>0</v>
      </c>
      <c r="BA55" s="269">
        <f t="shared" si="24"/>
        <v>50</v>
      </c>
      <c r="BB55" s="269">
        <f t="shared" si="24"/>
        <v>0</v>
      </c>
      <c r="BC55" s="269">
        <f t="shared" si="24"/>
        <v>0</v>
      </c>
      <c r="BD55" s="269">
        <f t="shared" si="24"/>
        <v>0</v>
      </c>
      <c r="BE55" s="269">
        <f t="shared" si="24"/>
        <v>0</v>
      </c>
      <c r="BF55" s="269">
        <f t="shared" si="24"/>
        <v>0</v>
      </c>
      <c r="BG55" s="269">
        <f t="shared" si="24"/>
        <v>0</v>
      </c>
      <c r="BH55" s="269">
        <f t="shared" si="24"/>
        <v>0</v>
      </c>
      <c r="BI55" s="269">
        <f t="shared" si="24"/>
        <v>0</v>
      </c>
      <c r="BJ55" s="269">
        <f t="shared" si="24"/>
        <v>55</v>
      </c>
      <c r="BK55" s="269">
        <f t="shared" si="24"/>
        <v>11</v>
      </c>
      <c r="BL55" s="269">
        <f t="shared" si="24"/>
        <v>8</v>
      </c>
      <c r="BM55" s="269">
        <f t="shared" si="24"/>
        <v>0</v>
      </c>
      <c r="BN55" s="269">
        <f t="shared" si="24"/>
        <v>0</v>
      </c>
      <c r="BO55" s="269">
        <f t="shared" si="24"/>
        <v>40</v>
      </c>
      <c r="BP55" s="269">
        <f t="shared" si="24"/>
        <v>0</v>
      </c>
      <c r="BQ55" s="269">
        <f t="shared" si="24"/>
        <v>0</v>
      </c>
      <c r="BR55" s="269">
        <f t="shared" si="24"/>
        <v>0</v>
      </c>
      <c r="BS55" s="269">
        <f t="shared" si="24"/>
        <v>0</v>
      </c>
      <c r="BT55" s="269">
        <f t="shared" si="24"/>
        <v>0</v>
      </c>
      <c r="BU55" s="269">
        <f t="shared" si="24"/>
        <v>0</v>
      </c>
      <c r="BV55" s="269">
        <f t="shared" si="24"/>
        <v>90</v>
      </c>
      <c r="BW55" s="269">
        <f t="shared" si="24"/>
        <v>0</v>
      </c>
      <c r="BX55" s="269">
        <f t="shared" si="24"/>
        <v>60</v>
      </c>
      <c r="BY55" s="362">
        <f>SUM(BY35:BY43)</f>
        <v>0</v>
      </c>
      <c r="BZ55" s="362">
        <f>SUM(BZ35:BZ43)</f>
        <v>0</v>
      </c>
      <c r="CA55" s="355"/>
    </row>
    <row r="56" spans="1:79" s="255" customFormat="1" hidden="1">
      <c r="A56" s="503" t="s">
        <v>74</v>
      </c>
      <c r="B56" s="504"/>
      <c r="C56" s="269">
        <f>C57</f>
        <v>42</v>
      </c>
      <c r="D56" s="374">
        <f>C56</f>
        <v>42</v>
      </c>
      <c r="E56" s="374">
        <f t="shared" ref="E56:BP56" si="25">D56</f>
        <v>42</v>
      </c>
      <c r="F56" s="374">
        <f t="shared" si="25"/>
        <v>42</v>
      </c>
      <c r="G56" s="374">
        <f t="shared" si="25"/>
        <v>42</v>
      </c>
      <c r="H56" s="374">
        <f t="shared" si="25"/>
        <v>42</v>
      </c>
      <c r="I56" s="374">
        <f t="shared" si="25"/>
        <v>42</v>
      </c>
      <c r="J56" s="374">
        <f t="shared" si="25"/>
        <v>42</v>
      </c>
      <c r="K56" s="374">
        <f t="shared" si="25"/>
        <v>42</v>
      </c>
      <c r="L56" s="374">
        <f t="shared" si="25"/>
        <v>42</v>
      </c>
      <c r="M56" s="374">
        <f t="shared" si="25"/>
        <v>42</v>
      </c>
      <c r="N56" s="374">
        <f t="shared" si="25"/>
        <v>42</v>
      </c>
      <c r="O56" s="374">
        <f t="shared" si="25"/>
        <v>42</v>
      </c>
      <c r="P56" s="374">
        <f t="shared" si="25"/>
        <v>42</v>
      </c>
      <c r="Q56" s="374">
        <f t="shared" si="25"/>
        <v>42</v>
      </c>
      <c r="R56" s="374">
        <f t="shared" si="25"/>
        <v>42</v>
      </c>
      <c r="S56" s="374">
        <f t="shared" si="25"/>
        <v>42</v>
      </c>
      <c r="T56" s="374">
        <f t="shared" si="25"/>
        <v>42</v>
      </c>
      <c r="U56" s="374">
        <f t="shared" si="25"/>
        <v>42</v>
      </c>
      <c r="V56" s="374">
        <f t="shared" si="25"/>
        <v>42</v>
      </c>
      <c r="W56" s="374">
        <f t="shared" si="25"/>
        <v>42</v>
      </c>
      <c r="X56" s="374">
        <f t="shared" si="25"/>
        <v>42</v>
      </c>
      <c r="Y56" s="374">
        <f t="shared" si="25"/>
        <v>42</v>
      </c>
      <c r="Z56" s="374">
        <f t="shared" si="25"/>
        <v>42</v>
      </c>
      <c r="AA56" s="374">
        <f t="shared" si="25"/>
        <v>42</v>
      </c>
      <c r="AB56" s="374">
        <f t="shared" si="25"/>
        <v>42</v>
      </c>
      <c r="AC56" s="374">
        <f t="shared" si="25"/>
        <v>42</v>
      </c>
      <c r="AD56" s="374">
        <f t="shared" si="25"/>
        <v>42</v>
      </c>
      <c r="AE56" s="374">
        <f t="shared" si="25"/>
        <v>42</v>
      </c>
      <c r="AF56" s="374">
        <f t="shared" si="25"/>
        <v>42</v>
      </c>
      <c r="AG56" s="374">
        <f t="shared" si="25"/>
        <v>42</v>
      </c>
      <c r="AH56" s="374">
        <f t="shared" si="25"/>
        <v>42</v>
      </c>
      <c r="AI56" s="374">
        <f t="shared" si="25"/>
        <v>42</v>
      </c>
      <c r="AJ56" s="374">
        <f t="shared" si="25"/>
        <v>42</v>
      </c>
      <c r="AK56" s="374">
        <f t="shared" si="25"/>
        <v>42</v>
      </c>
      <c r="AL56" s="374">
        <f t="shared" si="25"/>
        <v>42</v>
      </c>
      <c r="AM56" s="374">
        <f t="shared" si="25"/>
        <v>42</v>
      </c>
      <c r="AN56" s="374">
        <f t="shared" si="25"/>
        <v>42</v>
      </c>
      <c r="AO56" s="374">
        <f t="shared" si="25"/>
        <v>42</v>
      </c>
      <c r="AP56" s="374">
        <f t="shared" si="25"/>
        <v>42</v>
      </c>
      <c r="AQ56" s="374">
        <f t="shared" si="25"/>
        <v>42</v>
      </c>
      <c r="AR56" s="374">
        <f t="shared" si="25"/>
        <v>42</v>
      </c>
      <c r="AS56" s="374">
        <f t="shared" si="25"/>
        <v>42</v>
      </c>
      <c r="AT56" s="374">
        <f t="shared" si="25"/>
        <v>42</v>
      </c>
      <c r="AU56" s="374">
        <f t="shared" si="25"/>
        <v>42</v>
      </c>
      <c r="AV56" s="374">
        <f t="shared" si="25"/>
        <v>42</v>
      </c>
      <c r="AW56" s="374">
        <f t="shared" si="25"/>
        <v>42</v>
      </c>
      <c r="AX56" s="374">
        <f t="shared" si="25"/>
        <v>42</v>
      </c>
      <c r="AY56" s="374">
        <f t="shared" si="25"/>
        <v>42</v>
      </c>
      <c r="AZ56" s="374">
        <f t="shared" si="25"/>
        <v>42</v>
      </c>
      <c r="BA56" s="374">
        <f t="shared" si="25"/>
        <v>42</v>
      </c>
      <c r="BB56" s="374">
        <f t="shared" si="25"/>
        <v>42</v>
      </c>
      <c r="BC56" s="374">
        <f t="shared" si="25"/>
        <v>42</v>
      </c>
      <c r="BD56" s="374">
        <f t="shared" si="25"/>
        <v>42</v>
      </c>
      <c r="BE56" s="374">
        <f t="shared" si="25"/>
        <v>42</v>
      </c>
      <c r="BF56" s="374">
        <f t="shared" si="25"/>
        <v>42</v>
      </c>
      <c r="BG56" s="374">
        <f t="shared" si="25"/>
        <v>42</v>
      </c>
      <c r="BH56" s="374">
        <f t="shared" si="25"/>
        <v>42</v>
      </c>
      <c r="BI56" s="374">
        <f t="shared" si="25"/>
        <v>42</v>
      </c>
      <c r="BJ56" s="374">
        <f t="shared" si="25"/>
        <v>42</v>
      </c>
      <c r="BK56" s="374">
        <f t="shared" si="25"/>
        <v>42</v>
      </c>
      <c r="BL56" s="374">
        <f t="shared" si="25"/>
        <v>42</v>
      </c>
      <c r="BM56" s="374">
        <f t="shared" si="25"/>
        <v>42</v>
      </c>
      <c r="BN56" s="374">
        <f t="shared" si="25"/>
        <v>42</v>
      </c>
      <c r="BO56" s="374">
        <f t="shared" si="25"/>
        <v>42</v>
      </c>
      <c r="BP56" s="374">
        <f t="shared" si="25"/>
        <v>42</v>
      </c>
      <c r="BQ56" s="374">
        <f t="shared" ref="BQ56:BZ56" si="26">BP56</f>
        <v>42</v>
      </c>
      <c r="BR56" s="374">
        <f t="shared" si="26"/>
        <v>42</v>
      </c>
      <c r="BS56" s="374">
        <f t="shared" si="26"/>
        <v>42</v>
      </c>
      <c r="BT56" s="374">
        <f t="shared" si="26"/>
        <v>42</v>
      </c>
      <c r="BU56" s="374">
        <f t="shared" si="26"/>
        <v>42</v>
      </c>
      <c r="BV56" s="374">
        <f t="shared" si="26"/>
        <v>42</v>
      </c>
      <c r="BW56" s="374">
        <f t="shared" si="26"/>
        <v>42</v>
      </c>
      <c r="BX56" s="374">
        <f t="shared" si="26"/>
        <v>42</v>
      </c>
      <c r="BY56" s="416">
        <f t="shared" si="26"/>
        <v>42</v>
      </c>
      <c r="BZ56" s="416">
        <f t="shared" si="26"/>
        <v>42</v>
      </c>
      <c r="CA56" s="355"/>
    </row>
    <row r="57" spans="1:79" s="255" customFormat="1" ht="21" hidden="1" thickBot="1">
      <c r="A57" s="505" t="s">
        <v>138</v>
      </c>
      <c r="B57" s="506"/>
      <c r="C57" s="343">
        <f>VLOOKUP(B4,Общее_количество_учащихся,3,FALSE)</f>
        <v>42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417"/>
      <c r="BZ57" s="362"/>
      <c r="CA57" s="355"/>
    </row>
    <row r="58" spans="1:79" s="255" customFormat="1" hidden="1">
      <c r="A58" s="498" t="s">
        <v>75</v>
      </c>
      <c r="B58" s="499"/>
      <c r="C58" s="366"/>
      <c r="D58" s="376">
        <f>D55*D56/1000</f>
        <v>0</v>
      </c>
      <c r="E58" s="376">
        <f>E55*E56</f>
        <v>0</v>
      </c>
      <c r="F58" s="376">
        <f>F55*F56</f>
        <v>42</v>
      </c>
      <c r="G58" s="376">
        <f>G55*G56</f>
        <v>42</v>
      </c>
      <c r="H58" s="376">
        <f t="shared" ref="H58:BS58" si="27">H55*H56/1000</f>
        <v>0</v>
      </c>
      <c r="I58" s="376">
        <f t="shared" si="27"/>
        <v>0</v>
      </c>
      <c r="J58" s="377">
        <f t="shared" si="27"/>
        <v>2.8559999999999999</v>
      </c>
      <c r="K58" s="377">
        <f>K55*K56</f>
        <v>0</v>
      </c>
      <c r="L58" s="377">
        <f>L55*L56/1000</f>
        <v>0.21</v>
      </c>
      <c r="M58" s="377">
        <f t="shared" si="27"/>
        <v>0</v>
      </c>
      <c r="N58" s="377">
        <f t="shared" si="27"/>
        <v>0.24990000000000001</v>
      </c>
      <c r="O58" s="377">
        <f t="shared" si="27"/>
        <v>0</v>
      </c>
      <c r="P58" s="377">
        <f t="shared" si="27"/>
        <v>0</v>
      </c>
      <c r="Q58" s="377">
        <f>Q55*Q56</f>
        <v>0</v>
      </c>
      <c r="R58" s="377">
        <f t="shared" si="27"/>
        <v>0</v>
      </c>
      <c r="S58" s="377">
        <f>S55*S56</f>
        <v>0</v>
      </c>
      <c r="T58" s="377">
        <f t="shared" si="27"/>
        <v>0</v>
      </c>
      <c r="U58" s="377">
        <f t="shared" si="27"/>
        <v>0</v>
      </c>
      <c r="V58" s="377">
        <f t="shared" si="27"/>
        <v>0</v>
      </c>
      <c r="W58" s="377">
        <f t="shared" si="27"/>
        <v>0</v>
      </c>
      <c r="X58" s="377">
        <f t="shared" si="27"/>
        <v>0</v>
      </c>
      <c r="Y58" s="377">
        <f t="shared" si="27"/>
        <v>4.2000000000000003E-2</v>
      </c>
      <c r="Z58" s="377">
        <f t="shared" si="27"/>
        <v>0</v>
      </c>
      <c r="AA58" s="377">
        <f t="shared" si="27"/>
        <v>0</v>
      </c>
      <c r="AB58" s="377">
        <f t="shared" si="27"/>
        <v>0</v>
      </c>
      <c r="AC58" s="377">
        <f t="shared" si="27"/>
        <v>0.105</v>
      </c>
      <c r="AD58" s="377">
        <f t="shared" si="27"/>
        <v>0</v>
      </c>
      <c r="AE58" s="377">
        <f t="shared" si="27"/>
        <v>0</v>
      </c>
      <c r="AF58" s="377">
        <f t="shared" si="27"/>
        <v>0.54600000000000004</v>
      </c>
      <c r="AG58" s="377">
        <f t="shared" si="27"/>
        <v>0</v>
      </c>
      <c r="AH58" s="377">
        <f t="shared" si="27"/>
        <v>0</v>
      </c>
      <c r="AI58" s="377">
        <f t="shared" si="27"/>
        <v>0</v>
      </c>
      <c r="AJ58" s="377">
        <f t="shared" si="27"/>
        <v>0</v>
      </c>
      <c r="AK58" s="377">
        <f t="shared" si="27"/>
        <v>0</v>
      </c>
      <c r="AL58" s="377">
        <f t="shared" si="27"/>
        <v>0</v>
      </c>
      <c r="AM58" s="377">
        <f t="shared" si="27"/>
        <v>0</v>
      </c>
      <c r="AN58" s="377">
        <f t="shared" si="27"/>
        <v>0</v>
      </c>
      <c r="AO58" s="377">
        <f t="shared" si="27"/>
        <v>0</v>
      </c>
      <c r="AP58" s="377">
        <f t="shared" si="27"/>
        <v>0</v>
      </c>
      <c r="AQ58" s="377">
        <f t="shared" si="27"/>
        <v>0</v>
      </c>
      <c r="AR58" s="377">
        <f t="shared" si="27"/>
        <v>0</v>
      </c>
      <c r="AS58" s="377">
        <f t="shared" si="27"/>
        <v>0</v>
      </c>
      <c r="AT58" s="377">
        <f t="shared" si="27"/>
        <v>0.126</v>
      </c>
      <c r="AU58" s="377">
        <f t="shared" si="27"/>
        <v>0</v>
      </c>
      <c r="AV58" s="377">
        <f t="shared" si="27"/>
        <v>0</v>
      </c>
      <c r="AW58" s="377">
        <f t="shared" si="27"/>
        <v>0</v>
      </c>
      <c r="AX58" s="377">
        <f t="shared" si="27"/>
        <v>0.21</v>
      </c>
      <c r="AY58" s="377">
        <f t="shared" si="27"/>
        <v>0</v>
      </c>
      <c r="AZ58" s="377">
        <f t="shared" si="27"/>
        <v>0</v>
      </c>
      <c r="BA58" s="377">
        <f t="shared" si="27"/>
        <v>2.1</v>
      </c>
      <c r="BB58" s="377">
        <f t="shared" si="27"/>
        <v>0</v>
      </c>
      <c r="BC58" s="377">
        <f t="shared" si="27"/>
        <v>0</v>
      </c>
      <c r="BD58" s="377">
        <f t="shared" si="27"/>
        <v>0</v>
      </c>
      <c r="BE58" s="377">
        <f t="shared" si="27"/>
        <v>0</v>
      </c>
      <c r="BF58" s="377">
        <f t="shared" si="27"/>
        <v>0</v>
      </c>
      <c r="BG58" s="377">
        <f t="shared" si="27"/>
        <v>0</v>
      </c>
      <c r="BH58" s="377">
        <f>BH55*BH56</f>
        <v>0</v>
      </c>
      <c r="BI58" s="377">
        <f t="shared" si="27"/>
        <v>0</v>
      </c>
      <c r="BJ58" s="377">
        <f t="shared" si="27"/>
        <v>2.31</v>
      </c>
      <c r="BK58" s="377">
        <f t="shared" si="27"/>
        <v>0.46200000000000002</v>
      </c>
      <c r="BL58" s="377">
        <f t="shared" si="27"/>
        <v>0.33600000000000002</v>
      </c>
      <c r="BM58" s="377">
        <f t="shared" si="27"/>
        <v>0</v>
      </c>
      <c r="BN58" s="377">
        <f t="shared" si="27"/>
        <v>0</v>
      </c>
      <c r="BO58" s="377">
        <f t="shared" si="27"/>
        <v>1.68</v>
      </c>
      <c r="BP58" s="377">
        <f t="shared" si="27"/>
        <v>0</v>
      </c>
      <c r="BQ58" s="377">
        <f t="shared" si="27"/>
        <v>0</v>
      </c>
      <c r="BR58" s="377">
        <f t="shared" si="27"/>
        <v>0</v>
      </c>
      <c r="BS58" s="377">
        <f t="shared" si="27"/>
        <v>0</v>
      </c>
      <c r="BT58" s="377">
        <f t="shared" ref="BT58:BY58" si="28">BT55*BT56/1000</f>
        <v>0</v>
      </c>
      <c r="BU58" s="377">
        <f t="shared" si="28"/>
        <v>0</v>
      </c>
      <c r="BV58" s="377">
        <f t="shared" si="28"/>
        <v>3.78</v>
      </c>
      <c r="BW58" s="377">
        <f t="shared" si="28"/>
        <v>0</v>
      </c>
      <c r="BX58" s="377">
        <f t="shared" si="28"/>
        <v>2.52</v>
      </c>
      <c r="BY58" s="377">
        <f t="shared" si="28"/>
        <v>0</v>
      </c>
      <c r="BZ58" s="377">
        <f>BZ55*BZ56</f>
        <v>0</v>
      </c>
      <c r="CA58" s="355"/>
    </row>
    <row r="59" spans="1:79" s="255" customFormat="1" hidden="1">
      <c r="A59" s="498" t="s">
        <v>64</v>
      </c>
      <c r="B59" s="499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369">
        <f>ССЫЛКИ!BW3</f>
        <v>210</v>
      </c>
      <c r="BZ59" s="369">
        <f>ССЫЛКИ!BX3</f>
        <v>8</v>
      </c>
      <c r="CA59" s="355"/>
    </row>
    <row r="60" spans="1:79" s="255" customFormat="1" hidden="1">
      <c r="A60" s="498" t="s">
        <v>76</v>
      </c>
      <c r="B60" s="499"/>
      <c r="C60" s="378">
        <f>SUM(D60:BZ60)</f>
        <v>2562.0000000000005</v>
      </c>
      <c r="D60" s="371">
        <f>D58*D59</f>
        <v>0</v>
      </c>
      <c r="E60" s="371">
        <f t="shared" ref="E60:BP60" si="29">E58*E59</f>
        <v>0</v>
      </c>
      <c r="F60" s="368">
        <f>F58*F59</f>
        <v>882</v>
      </c>
      <c r="G60" s="368">
        <f t="shared" si="29"/>
        <v>252</v>
      </c>
      <c r="H60" s="368">
        <f t="shared" si="29"/>
        <v>0</v>
      </c>
      <c r="I60" s="368">
        <f t="shared" si="29"/>
        <v>0</v>
      </c>
      <c r="J60" s="368">
        <f t="shared" si="29"/>
        <v>242.76</v>
      </c>
      <c r="K60" s="379">
        <f t="shared" si="29"/>
        <v>0</v>
      </c>
      <c r="L60" s="379">
        <f t="shared" si="29"/>
        <v>29.4</v>
      </c>
      <c r="M60" s="379">
        <f t="shared" si="29"/>
        <v>0</v>
      </c>
      <c r="N60" s="379">
        <f t="shared" si="29"/>
        <v>2.4990000000000001</v>
      </c>
      <c r="O60" s="379">
        <f t="shared" si="29"/>
        <v>0</v>
      </c>
      <c r="P60" s="379">
        <f t="shared" si="29"/>
        <v>0</v>
      </c>
      <c r="Q60" s="379">
        <f t="shared" si="29"/>
        <v>0</v>
      </c>
      <c r="R60" s="379">
        <f t="shared" si="29"/>
        <v>0</v>
      </c>
      <c r="S60" s="379">
        <f t="shared" si="29"/>
        <v>0</v>
      </c>
      <c r="T60" s="379">
        <f t="shared" si="29"/>
        <v>0</v>
      </c>
      <c r="U60" s="379">
        <f t="shared" si="29"/>
        <v>0</v>
      </c>
      <c r="V60" s="379">
        <f t="shared" si="29"/>
        <v>0</v>
      </c>
      <c r="W60" s="379">
        <f t="shared" si="29"/>
        <v>0</v>
      </c>
      <c r="X60" s="379">
        <f t="shared" si="29"/>
        <v>0</v>
      </c>
      <c r="Y60" s="379">
        <f t="shared" si="29"/>
        <v>1.6800000000000002</v>
      </c>
      <c r="Z60" s="379">
        <f t="shared" si="29"/>
        <v>0</v>
      </c>
      <c r="AA60" s="379">
        <f t="shared" si="29"/>
        <v>0</v>
      </c>
      <c r="AB60" s="379">
        <f t="shared" si="29"/>
        <v>0</v>
      </c>
      <c r="AC60" s="379">
        <f t="shared" si="29"/>
        <v>17.324999999999999</v>
      </c>
      <c r="AD60" s="379">
        <f t="shared" si="29"/>
        <v>0</v>
      </c>
      <c r="AE60" s="379">
        <f t="shared" si="29"/>
        <v>0</v>
      </c>
      <c r="AF60" s="379">
        <f t="shared" si="29"/>
        <v>30.03</v>
      </c>
      <c r="AG60" s="379">
        <f t="shared" si="29"/>
        <v>0</v>
      </c>
      <c r="AH60" s="379">
        <f t="shared" si="29"/>
        <v>0</v>
      </c>
      <c r="AI60" s="379">
        <f t="shared" si="29"/>
        <v>0</v>
      </c>
      <c r="AJ60" s="379">
        <f t="shared" si="29"/>
        <v>0</v>
      </c>
      <c r="AK60" s="379">
        <f t="shared" si="29"/>
        <v>0</v>
      </c>
      <c r="AL60" s="379">
        <f t="shared" si="29"/>
        <v>0</v>
      </c>
      <c r="AM60" s="379">
        <f t="shared" si="29"/>
        <v>0</v>
      </c>
      <c r="AN60" s="379">
        <f t="shared" si="29"/>
        <v>0</v>
      </c>
      <c r="AO60" s="379">
        <f t="shared" si="29"/>
        <v>0</v>
      </c>
      <c r="AP60" s="379">
        <f t="shared" si="29"/>
        <v>0</v>
      </c>
      <c r="AQ60" s="379">
        <f t="shared" si="29"/>
        <v>0</v>
      </c>
      <c r="AR60" s="379">
        <f t="shared" si="29"/>
        <v>0</v>
      </c>
      <c r="AS60" s="379">
        <f t="shared" si="29"/>
        <v>0</v>
      </c>
      <c r="AT60" s="379">
        <f t="shared" si="29"/>
        <v>75.599999999999994</v>
      </c>
      <c r="AU60" s="379">
        <f t="shared" si="29"/>
        <v>0</v>
      </c>
      <c r="AV60" s="379">
        <f t="shared" si="29"/>
        <v>0</v>
      </c>
      <c r="AW60" s="379">
        <f t="shared" si="29"/>
        <v>0</v>
      </c>
      <c r="AX60" s="379">
        <f t="shared" si="29"/>
        <v>57.54</v>
      </c>
      <c r="AY60" s="379">
        <f t="shared" si="29"/>
        <v>0</v>
      </c>
      <c r="AZ60" s="379">
        <f t="shared" si="29"/>
        <v>0</v>
      </c>
      <c r="BA60" s="379">
        <f t="shared" si="29"/>
        <v>378</v>
      </c>
      <c r="BB60" s="379">
        <f t="shared" si="29"/>
        <v>0</v>
      </c>
      <c r="BC60" s="379">
        <f t="shared" si="29"/>
        <v>0</v>
      </c>
      <c r="BD60" s="379">
        <f t="shared" si="29"/>
        <v>0</v>
      </c>
      <c r="BE60" s="379">
        <f t="shared" si="29"/>
        <v>0</v>
      </c>
      <c r="BF60" s="379">
        <f t="shared" si="29"/>
        <v>0</v>
      </c>
      <c r="BG60" s="379">
        <f t="shared" si="29"/>
        <v>0</v>
      </c>
      <c r="BH60" s="379">
        <f t="shared" si="29"/>
        <v>0</v>
      </c>
      <c r="BI60" s="379">
        <f t="shared" si="29"/>
        <v>0</v>
      </c>
      <c r="BJ60" s="379">
        <f t="shared" si="29"/>
        <v>80.850000000000009</v>
      </c>
      <c r="BK60" s="379">
        <f t="shared" si="29"/>
        <v>10.164</v>
      </c>
      <c r="BL60" s="379">
        <f t="shared" si="29"/>
        <v>10.752000000000001</v>
      </c>
      <c r="BM60" s="379">
        <f t="shared" si="29"/>
        <v>0</v>
      </c>
      <c r="BN60" s="379">
        <f t="shared" si="29"/>
        <v>0</v>
      </c>
      <c r="BO60" s="379">
        <f t="shared" si="29"/>
        <v>50.4</v>
      </c>
      <c r="BP60" s="379">
        <f t="shared" si="29"/>
        <v>0</v>
      </c>
      <c r="BQ60" s="379">
        <f t="shared" ref="BQ60:BW60" si="30">BQ58*BQ59</f>
        <v>0</v>
      </c>
      <c r="BR60" s="379">
        <f t="shared" si="30"/>
        <v>0</v>
      </c>
      <c r="BS60" s="379">
        <f t="shared" si="30"/>
        <v>0</v>
      </c>
      <c r="BT60" s="379">
        <f t="shared" si="30"/>
        <v>0</v>
      </c>
      <c r="BU60" s="379">
        <f t="shared" si="30"/>
        <v>0</v>
      </c>
      <c r="BV60" s="379">
        <f>BV58*BV59</f>
        <v>340.2</v>
      </c>
      <c r="BW60" s="379">
        <f t="shared" si="30"/>
        <v>0</v>
      </c>
      <c r="BX60" s="379">
        <f>BX58*BX59</f>
        <v>100.8</v>
      </c>
      <c r="BY60" s="379">
        <f>BY58*BY59</f>
        <v>0</v>
      </c>
      <c r="BZ60" s="379">
        <f>BZ58*BZ59</f>
        <v>0</v>
      </c>
      <c r="CA60" s="355"/>
    </row>
    <row r="61" spans="1:79" s="255" customFormat="1" hidden="1">
      <c r="A61" s="498" t="s">
        <v>77</v>
      </c>
      <c r="B61" s="500"/>
      <c r="C61" s="380">
        <f>C60/C57</f>
        <v>61.000000000000014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  <c r="BY61" s="355"/>
      <c r="BZ61" s="355"/>
      <c r="CA61" s="355"/>
    </row>
    <row r="62" spans="1:79" ht="15.75" customHeight="1">
      <c r="A62" s="1"/>
      <c r="B62" s="1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  <c r="BY62" s="340"/>
      <c r="BZ62" s="340"/>
      <c r="CA62" s="340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53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zoomScale="64" zoomScaleNormal="64" workbookViewId="0">
      <selection activeCell="AL71" sqref="AL71"/>
    </sheetView>
  </sheetViews>
  <sheetFormatPr defaultColWidth="12.625" defaultRowHeight="15" customHeight="1"/>
  <cols>
    <col min="1" max="1" width="17.375" style="395" bestFit="1" customWidth="1"/>
    <col min="2" max="2" width="11.25" style="395" customWidth="1"/>
    <col min="3" max="3" width="7.375" style="395" bestFit="1" customWidth="1"/>
    <col min="4" max="6" width="7.375" style="395" hidden="1" customWidth="1"/>
    <col min="7" max="7" width="6.375" style="395" hidden="1" customWidth="1"/>
    <col min="8" max="9" width="8.375" style="395" hidden="1" customWidth="1"/>
    <col min="10" max="11" width="7.375" style="395" hidden="1" customWidth="1"/>
    <col min="12" max="12" width="8.375" style="395" bestFit="1" customWidth="1"/>
    <col min="13" max="13" width="7.375" style="395" hidden="1" customWidth="1"/>
    <col min="14" max="14" width="7.375" style="395" customWidth="1"/>
    <col min="15" max="16" width="8.375" style="395" hidden="1" customWidth="1"/>
    <col min="17" max="17" width="6.375" style="395" hidden="1" customWidth="1"/>
    <col min="18" max="18" width="8.375" style="395" hidden="1" customWidth="1"/>
    <col min="19" max="19" width="7.375" style="395" hidden="1" customWidth="1"/>
    <col min="20" max="21" width="8.375" style="395" hidden="1" customWidth="1"/>
    <col min="22" max="22" width="8.375" style="395" bestFit="1" customWidth="1"/>
    <col min="23" max="23" width="8.375" style="395" hidden="1" customWidth="1"/>
    <col min="24" max="24" width="8.375" style="395" bestFit="1" customWidth="1"/>
    <col min="25" max="25" width="7.375" style="395" bestFit="1" customWidth="1"/>
    <col min="26" max="26" width="8.375" style="395" hidden="1" customWidth="1"/>
    <col min="27" max="28" width="8.625" style="395" bestFit="1" customWidth="1"/>
    <col min="29" max="29" width="8.375" style="395" bestFit="1" customWidth="1"/>
    <col min="30" max="30" width="8.625" style="395" bestFit="1" customWidth="1"/>
    <col min="31" max="37" width="7.375" style="395" hidden="1" customWidth="1"/>
    <col min="38" max="38" width="7.75" style="395" bestFit="1" customWidth="1"/>
    <col min="39" max="41" width="7.375" style="395" hidden="1" customWidth="1"/>
    <col min="42" max="44" width="8.375" style="395" hidden="1" customWidth="1"/>
    <col min="45" max="45" width="7.375" style="395" hidden="1" customWidth="1"/>
    <col min="46" max="46" width="8.375" style="395" bestFit="1" customWidth="1"/>
    <col min="47" max="47" width="7.375" style="395" hidden="1" customWidth="1"/>
    <col min="48" max="48" width="7.375" style="395" bestFit="1" customWidth="1"/>
    <col min="49" max="49" width="8.375" style="395" hidden="1" customWidth="1"/>
    <col min="50" max="50" width="8.375" style="395" bestFit="1" customWidth="1"/>
    <col min="51" max="52" width="8.375" style="395" hidden="1" customWidth="1"/>
    <col min="53" max="53" width="8.375" style="395" bestFit="1" customWidth="1"/>
    <col min="54" max="55" width="8.375" style="395" hidden="1" customWidth="1"/>
    <col min="56" max="56" width="8.625" style="395" bestFit="1" customWidth="1"/>
    <col min="57" max="58" width="8.375" style="395" hidden="1" customWidth="1"/>
    <col min="59" max="59" width="8.375" style="395" bestFit="1" customWidth="1"/>
    <col min="60" max="60" width="7.375" style="395" hidden="1" customWidth="1"/>
    <col min="61" max="61" width="7.375" style="395" bestFit="1" customWidth="1"/>
    <col min="62" max="62" width="7.75" style="395" bestFit="1" customWidth="1"/>
    <col min="63" max="64" width="7.375" style="395" bestFit="1" customWidth="1"/>
    <col min="65" max="65" width="8.375" style="395" bestFit="1" customWidth="1"/>
    <col min="66" max="66" width="8.375" style="395" hidden="1" customWidth="1"/>
    <col min="67" max="67" width="7.375" style="395" customWidth="1"/>
    <col min="68" max="68" width="6.375" style="395" hidden="1" customWidth="1"/>
    <col min="69" max="73" width="8.375" style="395" hidden="1" customWidth="1"/>
    <col min="74" max="74" width="7.75" style="395" bestFit="1" customWidth="1"/>
    <col min="75" max="75" width="7.375" style="395" hidden="1" customWidth="1"/>
    <col min="76" max="76" width="7.75" style="395" bestFit="1" customWidth="1"/>
    <col min="77" max="77" width="8.375" style="395" hidden="1" customWidth="1"/>
    <col min="78" max="78" width="8.625" style="395" bestFit="1" customWidth="1"/>
    <col min="79" max="79" width="7.625" style="395" customWidth="1"/>
    <col min="80" max="16384" width="12.625" style="395"/>
  </cols>
  <sheetData>
    <row r="1" spans="1:79" ht="18.75">
      <c r="A1" s="603" t="str">
        <f>'Автомат. ввод'!N10</f>
        <v>МКОУ " СовхознаяСОШ"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 s="603"/>
      <c r="AV1" s="603"/>
      <c r="AW1" s="603"/>
      <c r="AX1" s="603"/>
      <c r="AY1" s="603"/>
      <c r="AZ1" s="603"/>
      <c r="BA1" s="603"/>
      <c r="BB1" s="603"/>
      <c r="BC1" s="603"/>
      <c r="BD1" s="603"/>
      <c r="BE1" s="603"/>
      <c r="BF1" s="603"/>
      <c r="BG1" s="603"/>
      <c r="BH1" s="603"/>
      <c r="BI1" s="603"/>
      <c r="BJ1" s="603"/>
      <c r="BK1" s="603"/>
    </row>
    <row r="2" spans="1:79" ht="15.75">
      <c r="A2" s="605" t="s">
        <v>65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  <c r="AX2" s="605"/>
      <c r="AY2" s="605"/>
      <c r="AZ2" s="605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Q2" s="315"/>
      <c r="BR2" s="315"/>
      <c r="BS2" s="315"/>
      <c r="BT2" s="315"/>
      <c r="BU2" s="315"/>
      <c r="BV2" s="315"/>
      <c r="BW2" s="315"/>
    </row>
    <row r="3" spans="1:79" ht="15.75">
      <c r="B3" s="605" t="s">
        <v>66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605"/>
      <c r="X3" s="605"/>
      <c r="Y3" s="605"/>
      <c r="Z3" s="605"/>
      <c r="AA3" s="605"/>
      <c r="AB3" s="605"/>
      <c r="AC3" s="605"/>
      <c r="AD3" s="605"/>
      <c r="AE3" s="605"/>
      <c r="AF3" s="605"/>
      <c r="AG3" s="605"/>
      <c r="AH3" s="605"/>
      <c r="AI3" s="605"/>
      <c r="AJ3" s="605"/>
      <c r="AK3" s="605"/>
      <c r="AL3" s="605"/>
      <c r="AM3" s="605"/>
      <c r="AN3" s="605"/>
      <c r="AO3" s="605"/>
      <c r="AP3" s="605"/>
      <c r="AQ3" s="605"/>
      <c r="AR3" s="605"/>
      <c r="AS3" s="605"/>
      <c r="AT3" s="605"/>
      <c r="AU3" s="605"/>
      <c r="AV3" s="605"/>
      <c r="AW3" s="605"/>
      <c r="AX3" s="605"/>
      <c r="AY3" s="605"/>
      <c r="AZ3" s="605"/>
      <c r="BA3" s="605"/>
      <c r="BB3" s="605"/>
      <c r="BC3" s="605"/>
      <c r="BD3" s="605"/>
      <c r="BE3" s="605"/>
      <c r="BF3" s="605"/>
      <c r="BG3" s="605"/>
      <c r="BH3" s="605"/>
      <c r="BI3" s="605"/>
      <c r="BJ3" s="605"/>
      <c r="BK3" s="605"/>
      <c r="BQ3" s="315"/>
      <c r="BR3" s="315"/>
      <c r="BS3" s="315"/>
      <c r="BT3" s="315"/>
      <c r="BU3" s="315"/>
      <c r="BV3" s="315"/>
      <c r="BW3" s="315"/>
    </row>
    <row r="4" spans="1:79" ht="15.75">
      <c r="B4" s="316">
        <v>17</v>
      </c>
      <c r="C4" s="606" t="str">
        <f>ССЫЛКИ!A5</f>
        <v>Март 2021 г.</v>
      </c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  <c r="R4" s="606"/>
      <c r="S4" s="606"/>
      <c r="T4" s="606"/>
      <c r="U4" s="606"/>
      <c r="V4" s="606"/>
      <c r="W4" s="606"/>
      <c r="X4" s="606"/>
      <c r="Y4" s="606"/>
      <c r="Z4" s="606"/>
      <c r="AA4" s="606"/>
      <c r="AB4" s="606"/>
      <c r="AC4" s="606"/>
      <c r="AD4" s="606"/>
      <c r="AE4" s="606"/>
      <c r="AF4" s="606"/>
      <c r="AG4" s="606"/>
      <c r="AH4" s="606"/>
      <c r="AI4" s="606"/>
      <c r="AJ4" s="606"/>
      <c r="AK4" s="606"/>
      <c r="AL4" s="606"/>
      <c r="AM4" s="606"/>
      <c r="AN4" s="606"/>
      <c r="AO4" s="606"/>
      <c r="AP4" s="606"/>
      <c r="AQ4" s="606"/>
      <c r="AR4" s="606"/>
      <c r="AS4" s="606"/>
      <c r="AT4" s="606"/>
      <c r="AU4" s="606"/>
      <c r="AV4" s="606"/>
      <c r="AW4" s="606"/>
      <c r="AX4" s="606"/>
      <c r="AY4" s="606"/>
      <c r="AZ4" s="606"/>
      <c r="BA4" s="606"/>
      <c r="BB4" s="606"/>
      <c r="BC4" s="606"/>
      <c r="BD4" s="606"/>
      <c r="BE4" s="606"/>
      <c r="BF4" s="606"/>
      <c r="BG4" s="606"/>
      <c r="BH4" s="606"/>
      <c r="BI4" s="606"/>
      <c r="BJ4" s="606"/>
      <c r="BK4" s="606"/>
      <c r="BL4" s="606"/>
      <c r="BM4" s="606"/>
      <c r="BN4" s="606"/>
      <c r="BO4" s="606"/>
      <c r="BP4" s="606"/>
      <c r="BQ4" s="606"/>
      <c r="BR4" s="606"/>
      <c r="BS4" s="606"/>
      <c r="BT4" s="606"/>
      <c r="BU4" s="606"/>
      <c r="BV4" s="606"/>
      <c r="BW4" s="606"/>
      <c r="BX4" s="606"/>
    </row>
    <row r="5" spans="1:79" ht="23.25">
      <c r="A5" s="644" t="s">
        <v>395</v>
      </c>
      <c r="B5" s="644"/>
      <c r="C5" s="315"/>
      <c r="D5" s="315"/>
      <c r="E5" s="315"/>
      <c r="F5" s="315"/>
      <c r="G5" s="315"/>
      <c r="H5" s="315"/>
      <c r="I5" s="315"/>
      <c r="J5" s="315"/>
      <c r="K5" s="318"/>
      <c r="L5" s="612" t="str">
        <f>VLOOKUP(B4,Общее_количество_учащихся,2,FALSE)</f>
        <v>Среда</v>
      </c>
      <c r="M5" s="612"/>
      <c r="N5" s="612"/>
      <c r="O5" s="612"/>
      <c r="P5" s="612"/>
      <c r="Q5" s="612"/>
      <c r="R5" s="612"/>
      <c r="S5" s="612"/>
      <c r="T5" s="612"/>
      <c r="U5" s="612"/>
      <c r="V5" s="612"/>
      <c r="W5" s="612"/>
      <c r="X5" s="612"/>
      <c r="Y5" s="612"/>
      <c r="Z5" s="612"/>
      <c r="AA5" s="612"/>
      <c r="AB5" s="612"/>
      <c r="AD5" s="396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</row>
    <row r="6" spans="1:79" ht="14.45" customHeight="1">
      <c r="A6" s="596" t="s">
        <v>68</v>
      </c>
      <c r="B6" s="634"/>
      <c r="C6" s="322"/>
      <c r="D6" s="601" t="s">
        <v>69</v>
      </c>
      <c r="E6" s="637"/>
      <c r="F6" s="637"/>
      <c r="G6" s="637"/>
      <c r="H6" s="637"/>
      <c r="I6" s="637"/>
      <c r="J6" s="637"/>
      <c r="K6" s="637"/>
      <c r="L6" s="637"/>
      <c r="M6" s="637"/>
      <c r="N6" s="637"/>
      <c r="O6" s="637"/>
      <c r="P6" s="637"/>
      <c r="Q6" s="637"/>
      <c r="R6" s="637"/>
      <c r="S6" s="637"/>
      <c r="T6" s="637"/>
      <c r="U6" s="637"/>
      <c r="V6" s="637"/>
      <c r="W6" s="637"/>
      <c r="X6" s="637"/>
      <c r="Y6" s="637"/>
      <c r="Z6" s="637"/>
      <c r="AA6" s="637"/>
      <c r="AB6" s="637"/>
      <c r="AC6" s="637"/>
      <c r="AD6" s="637"/>
      <c r="AE6" s="637"/>
      <c r="AF6" s="637"/>
      <c r="AG6" s="637"/>
      <c r="AH6" s="637"/>
      <c r="AI6" s="637"/>
      <c r="AJ6" s="637"/>
      <c r="AK6" s="637"/>
      <c r="AL6" s="637"/>
      <c r="AM6" s="637"/>
      <c r="AN6" s="637"/>
      <c r="AO6" s="637"/>
      <c r="AP6" s="637"/>
      <c r="AQ6" s="637"/>
      <c r="AR6" s="637"/>
      <c r="AS6" s="637"/>
      <c r="AT6" s="637"/>
      <c r="AU6" s="637"/>
      <c r="AV6" s="637"/>
      <c r="AW6" s="637"/>
      <c r="AX6" s="637"/>
      <c r="AY6" s="637"/>
      <c r="AZ6" s="637"/>
      <c r="BA6" s="637"/>
      <c r="BB6" s="637"/>
      <c r="BC6" s="637"/>
      <c r="BD6" s="637"/>
      <c r="BE6" s="637"/>
      <c r="BF6" s="637"/>
      <c r="BG6" s="637"/>
      <c r="BH6" s="637"/>
      <c r="BI6" s="637"/>
      <c r="BJ6" s="637"/>
      <c r="BK6" s="637"/>
      <c r="BL6" s="637"/>
      <c r="BM6" s="637"/>
      <c r="BN6" s="637"/>
      <c r="BO6" s="637"/>
      <c r="BP6" s="637"/>
      <c r="BQ6" s="637"/>
      <c r="BR6" s="637"/>
      <c r="BS6" s="637"/>
      <c r="BT6" s="637"/>
      <c r="BU6" s="637"/>
      <c r="BV6" s="637"/>
      <c r="BW6" s="637"/>
      <c r="BX6" s="637"/>
    </row>
    <row r="7" spans="1:79" ht="173.45" customHeight="1">
      <c r="A7" s="635"/>
      <c r="B7" s="636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</row>
    <row r="8" spans="1:79">
      <c r="A8" s="594" t="s">
        <v>143</v>
      </c>
      <c r="B8" s="641"/>
      <c r="C8" s="392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>
        <v>1</v>
      </c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P8" s="326"/>
      <c r="AQ8" s="326"/>
      <c r="AR8" s="326"/>
      <c r="AS8" s="326"/>
      <c r="AT8" s="326">
        <v>5</v>
      </c>
      <c r="AU8" s="326"/>
      <c r="AV8" s="326">
        <v>20</v>
      </c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>
        <v>80</v>
      </c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</row>
    <row r="9" spans="1:79">
      <c r="A9" s="594" t="s">
        <v>110</v>
      </c>
      <c r="B9" s="641"/>
      <c r="C9" s="326"/>
      <c r="D9" s="326"/>
      <c r="E9" s="326"/>
      <c r="F9" s="326"/>
      <c r="G9" s="326"/>
      <c r="H9" s="326"/>
      <c r="I9" s="326"/>
      <c r="J9" s="326"/>
      <c r="K9" s="326"/>
      <c r="L9" s="326">
        <v>2.9</v>
      </c>
      <c r="M9" s="326"/>
      <c r="N9" s="326">
        <v>1.6</v>
      </c>
      <c r="O9" s="326"/>
      <c r="P9" s="326"/>
      <c r="Q9" s="326"/>
      <c r="R9" s="326"/>
      <c r="S9" s="326"/>
      <c r="T9" s="326"/>
      <c r="U9" s="326"/>
      <c r="V9" s="326">
        <v>10</v>
      </c>
      <c r="W9" s="326"/>
      <c r="X9" s="326">
        <v>6</v>
      </c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>
        <v>20</v>
      </c>
      <c r="BK9" s="326">
        <v>8</v>
      </c>
      <c r="BL9" s="326">
        <v>11</v>
      </c>
      <c r="BM9" s="326"/>
      <c r="BN9" s="326"/>
      <c r="BO9" s="326">
        <v>15</v>
      </c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</row>
    <row r="10" spans="1:79">
      <c r="A10" s="575" t="s">
        <v>83</v>
      </c>
      <c r="B10" s="576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>
        <v>180</v>
      </c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  <c r="AU10" s="325"/>
      <c r="AV10" s="325"/>
      <c r="AW10" s="325"/>
      <c r="AX10" s="325"/>
      <c r="AY10" s="325"/>
      <c r="AZ10" s="325"/>
      <c r="BA10" s="325"/>
      <c r="BB10" s="325"/>
      <c r="BC10" s="325"/>
      <c r="BD10" s="325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5"/>
      <c r="BR10" s="325"/>
      <c r="BS10" s="325"/>
      <c r="BT10" s="325"/>
      <c r="BU10" s="325"/>
      <c r="BV10" s="325"/>
      <c r="BW10" s="325"/>
      <c r="BX10" s="325"/>
      <c r="BY10" s="326"/>
      <c r="BZ10" s="326"/>
    </row>
    <row r="11" spans="1:79">
      <c r="A11" s="594" t="s">
        <v>114</v>
      </c>
      <c r="B11" s="641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326"/>
      <c r="BZ11" s="326">
        <v>1</v>
      </c>
    </row>
    <row r="12" spans="1:79">
      <c r="A12" s="595" t="s">
        <v>61</v>
      </c>
      <c r="B12" s="639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/>
      <c r="BT12" s="326"/>
      <c r="BU12" s="326"/>
      <c r="BV12" s="326"/>
      <c r="BW12" s="326"/>
      <c r="BX12" s="326">
        <v>60</v>
      </c>
      <c r="BY12" s="326"/>
      <c r="BZ12" s="326"/>
    </row>
    <row r="13" spans="1:79" ht="15" customHeight="1">
      <c r="A13" s="642" t="s">
        <v>98</v>
      </c>
      <c r="B13" s="643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26">
        <v>80</v>
      </c>
      <c r="BW13" s="326"/>
      <c r="BX13" s="326"/>
      <c r="BY13" s="326"/>
      <c r="BZ13" s="326"/>
    </row>
    <row r="14" spans="1:79" hidden="1">
      <c r="A14" s="595"/>
      <c r="B14" s="639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</row>
    <row r="15" spans="1:79">
      <c r="A15" s="611"/>
      <c r="B15" s="63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t="174.6" hidden="1" customHeight="1">
      <c r="A16" s="595"/>
      <c r="B16" s="639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2.9</v>
      </c>
      <c r="M16" s="326">
        <f t="shared" si="0"/>
        <v>0</v>
      </c>
      <c r="N16" s="326">
        <f t="shared" si="0"/>
        <v>1.6</v>
      </c>
      <c r="O16" s="326">
        <f t="shared" si="0"/>
        <v>0</v>
      </c>
      <c r="P16" s="326">
        <f t="shared" si="0"/>
        <v>0</v>
      </c>
      <c r="Q16" s="326">
        <f t="shared" si="0"/>
        <v>0</v>
      </c>
      <c r="R16" s="326">
        <f t="shared" si="0"/>
        <v>0</v>
      </c>
      <c r="S16" s="326">
        <f t="shared" si="0"/>
        <v>0</v>
      </c>
      <c r="T16" s="326">
        <f t="shared" si="0"/>
        <v>0</v>
      </c>
      <c r="U16" s="326">
        <f t="shared" si="0"/>
        <v>0</v>
      </c>
      <c r="V16" s="326">
        <f t="shared" si="0"/>
        <v>10</v>
      </c>
      <c r="W16" s="326">
        <f t="shared" si="0"/>
        <v>0</v>
      </c>
      <c r="X16" s="326">
        <f t="shared" si="0"/>
        <v>6</v>
      </c>
      <c r="Y16" s="326">
        <f t="shared" si="0"/>
        <v>0</v>
      </c>
      <c r="Z16" s="326">
        <f t="shared" si="0"/>
        <v>0</v>
      </c>
      <c r="AA16" s="326">
        <f t="shared" si="0"/>
        <v>180</v>
      </c>
      <c r="AB16" s="326">
        <f t="shared" si="0"/>
        <v>0</v>
      </c>
      <c r="AC16" s="326">
        <f t="shared" si="0"/>
        <v>0</v>
      </c>
      <c r="AD16" s="326">
        <f t="shared" si="0"/>
        <v>1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5</v>
      </c>
      <c r="AU16" s="326">
        <f t="shared" si="0"/>
        <v>0</v>
      </c>
      <c r="AV16" s="326">
        <f t="shared" si="0"/>
        <v>20</v>
      </c>
      <c r="AW16" s="326">
        <f t="shared" si="0"/>
        <v>0</v>
      </c>
      <c r="AX16" s="326">
        <f t="shared" si="0"/>
        <v>0</v>
      </c>
      <c r="AY16" s="326">
        <f t="shared" si="0"/>
        <v>0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100</v>
      </c>
      <c r="BK16" s="326">
        <f t="shared" si="0"/>
        <v>8</v>
      </c>
      <c r="BL16" s="326">
        <f t="shared" si="0"/>
        <v>11</v>
      </c>
      <c r="BM16" s="326">
        <f t="shared" si="0"/>
        <v>0</v>
      </c>
      <c r="BN16" s="326">
        <f t="shared" si="0"/>
        <v>0</v>
      </c>
      <c r="BO16" s="326">
        <f t="shared" si="0"/>
        <v>15</v>
      </c>
      <c r="BP16" s="326">
        <f t="shared" si="0"/>
        <v>0</v>
      </c>
      <c r="BQ16" s="326">
        <f t="shared" si="0"/>
        <v>0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0</v>
      </c>
      <c r="BV16" s="326">
        <f t="shared" si="0"/>
        <v>80</v>
      </c>
      <c r="BW16" s="326">
        <f t="shared" si="0"/>
        <v>0</v>
      </c>
      <c r="BX16" s="326">
        <f t="shared" si="0"/>
        <v>60</v>
      </c>
      <c r="BY16" s="326">
        <f t="shared" si="0"/>
        <v>0</v>
      </c>
      <c r="BZ16" s="326">
        <f t="shared" si="0"/>
        <v>1</v>
      </c>
    </row>
    <row r="17" spans="1:79" ht="174.6" hidden="1" customHeight="1">
      <c r="A17" s="600" t="s">
        <v>74</v>
      </c>
      <c r="B17" s="640"/>
      <c r="C17" s="332">
        <f>C18</f>
        <v>90</v>
      </c>
      <c r="D17" s="332">
        <f t="shared" ref="D17:BO17" si="1">C17</f>
        <v>90</v>
      </c>
      <c r="E17" s="332">
        <f t="shared" si="1"/>
        <v>90</v>
      </c>
      <c r="F17" s="332">
        <f t="shared" si="1"/>
        <v>90</v>
      </c>
      <c r="G17" s="332">
        <f t="shared" si="1"/>
        <v>90</v>
      </c>
      <c r="H17" s="332">
        <f t="shared" si="1"/>
        <v>90</v>
      </c>
      <c r="I17" s="332">
        <f t="shared" si="1"/>
        <v>90</v>
      </c>
      <c r="J17" s="332">
        <f t="shared" si="1"/>
        <v>90</v>
      </c>
      <c r="K17" s="332">
        <f t="shared" si="1"/>
        <v>90</v>
      </c>
      <c r="L17" s="332">
        <f t="shared" si="1"/>
        <v>90</v>
      </c>
      <c r="M17" s="332">
        <f t="shared" si="1"/>
        <v>90</v>
      </c>
      <c r="N17" s="332">
        <f t="shared" si="1"/>
        <v>90</v>
      </c>
      <c r="O17" s="332">
        <f t="shared" si="1"/>
        <v>90</v>
      </c>
      <c r="P17" s="332">
        <f t="shared" si="1"/>
        <v>90</v>
      </c>
      <c r="Q17" s="332">
        <f t="shared" si="1"/>
        <v>90</v>
      </c>
      <c r="R17" s="332">
        <f t="shared" si="1"/>
        <v>90</v>
      </c>
      <c r="S17" s="332">
        <f t="shared" si="1"/>
        <v>90</v>
      </c>
      <c r="T17" s="332">
        <f t="shared" si="1"/>
        <v>90</v>
      </c>
      <c r="U17" s="332">
        <f t="shared" si="1"/>
        <v>90</v>
      </c>
      <c r="V17" s="332">
        <f t="shared" si="1"/>
        <v>90</v>
      </c>
      <c r="W17" s="332">
        <f t="shared" si="1"/>
        <v>90</v>
      </c>
      <c r="X17" s="332">
        <f t="shared" si="1"/>
        <v>90</v>
      </c>
      <c r="Y17" s="332">
        <f t="shared" si="1"/>
        <v>90</v>
      </c>
      <c r="Z17" s="332">
        <f t="shared" si="1"/>
        <v>90</v>
      </c>
      <c r="AA17" s="332">
        <f t="shared" si="1"/>
        <v>90</v>
      </c>
      <c r="AB17" s="332">
        <f t="shared" si="1"/>
        <v>90</v>
      </c>
      <c r="AC17" s="332">
        <f t="shared" si="1"/>
        <v>90</v>
      </c>
      <c r="AD17" s="332">
        <f t="shared" si="1"/>
        <v>90</v>
      </c>
      <c r="AE17" s="332">
        <f t="shared" si="1"/>
        <v>90</v>
      </c>
      <c r="AF17" s="332">
        <f t="shared" si="1"/>
        <v>90</v>
      </c>
      <c r="AG17" s="332">
        <f t="shared" si="1"/>
        <v>90</v>
      </c>
      <c r="AH17" s="332">
        <f t="shared" si="1"/>
        <v>90</v>
      </c>
      <c r="AI17" s="332">
        <f t="shared" si="1"/>
        <v>90</v>
      </c>
      <c r="AJ17" s="332">
        <f t="shared" si="1"/>
        <v>90</v>
      </c>
      <c r="AK17" s="332">
        <f t="shared" si="1"/>
        <v>90</v>
      </c>
      <c r="AL17" s="332">
        <f t="shared" si="1"/>
        <v>90</v>
      </c>
      <c r="AM17" s="332">
        <f t="shared" si="1"/>
        <v>90</v>
      </c>
      <c r="AN17" s="332">
        <f t="shared" si="1"/>
        <v>90</v>
      </c>
      <c r="AO17" s="332">
        <f t="shared" si="1"/>
        <v>90</v>
      </c>
      <c r="AP17" s="332">
        <f t="shared" si="1"/>
        <v>90</v>
      </c>
      <c r="AQ17" s="332">
        <f t="shared" si="1"/>
        <v>90</v>
      </c>
      <c r="AR17" s="332">
        <f t="shared" si="1"/>
        <v>90</v>
      </c>
      <c r="AS17" s="332">
        <f t="shared" si="1"/>
        <v>90</v>
      </c>
      <c r="AT17" s="332">
        <f t="shared" si="1"/>
        <v>90</v>
      </c>
      <c r="AU17" s="332">
        <f t="shared" si="1"/>
        <v>90</v>
      </c>
      <c r="AV17" s="332">
        <f t="shared" si="1"/>
        <v>90</v>
      </c>
      <c r="AW17" s="332">
        <f t="shared" si="1"/>
        <v>90</v>
      </c>
      <c r="AX17" s="332">
        <f t="shared" si="1"/>
        <v>90</v>
      </c>
      <c r="AY17" s="332">
        <f t="shared" si="1"/>
        <v>90</v>
      </c>
      <c r="AZ17" s="332">
        <f t="shared" si="1"/>
        <v>90</v>
      </c>
      <c r="BA17" s="332">
        <f t="shared" si="1"/>
        <v>90</v>
      </c>
      <c r="BB17" s="332">
        <f t="shared" si="1"/>
        <v>90</v>
      </c>
      <c r="BC17" s="332">
        <f t="shared" si="1"/>
        <v>90</v>
      </c>
      <c r="BD17" s="332">
        <f t="shared" si="1"/>
        <v>90</v>
      </c>
      <c r="BE17" s="332">
        <f t="shared" si="1"/>
        <v>90</v>
      </c>
      <c r="BF17" s="332">
        <f t="shared" si="1"/>
        <v>90</v>
      </c>
      <c r="BG17" s="332">
        <f t="shared" si="1"/>
        <v>90</v>
      </c>
      <c r="BH17" s="332">
        <f t="shared" si="1"/>
        <v>90</v>
      </c>
      <c r="BI17" s="332">
        <f t="shared" si="1"/>
        <v>90</v>
      </c>
      <c r="BJ17" s="332">
        <f t="shared" si="1"/>
        <v>90</v>
      </c>
      <c r="BK17" s="332">
        <f t="shared" si="1"/>
        <v>90</v>
      </c>
      <c r="BL17" s="332">
        <f t="shared" si="1"/>
        <v>90</v>
      </c>
      <c r="BM17" s="332">
        <f t="shared" si="1"/>
        <v>90</v>
      </c>
      <c r="BN17" s="332">
        <f t="shared" si="1"/>
        <v>90</v>
      </c>
      <c r="BO17" s="332">
        <f t="shared" si="1"/>
        <v>90</v>
      </c>
      <c r="BP17" s="332">
        <f t="shared" ref="BP17:BZ17" si="2">BO17</f>
        <v>90</v>
      </c>
      <c r="BQ17" s="332">
        <f t="shared" si="2"/>
        <v>90</v>
      </c>
      <c r="BR17" s="332">
        <f t="shared" si="2"/>
        <v>90</v>
      </c>
      <c r="BS17" s="332">
        <f t="shared" si="2"/>
        <v>90</v>
      </c>
      <c r="BT17" s="332">
        <f t="shared" si="2"/>
        <v>90</v>
      </c>
      <c r="BU17" s="332">
        <f t="shared" si="2"/>
        <v>90</v>
      </c>
      <c r="BV17" s="332">
        <f t="shared" si="2"/>
        <v>90</v>
      </c>
      <c r="BW17" s="332">
        <f t="shared" si="2"/>
        <v>90</v>
      </c>
      <c r="BX17" s="332">
        <f t="shared" si="2"/>
        <v>90</v>
      </c>
      <c r="BY17" s="332">
        <f t="shared" si="2"/>
        <v>90</v>
      </c>
      <c r="BZ17" s="332">
        <f t="shared" si="2"/>
        <v>90</v>
      </c>
    </row>
    <row r="18" spans="1:79" ht="20.25" thickBot="1">
      <c r="A18" s="610" t="s">
        <v>74</v>
      </c>
      <c r="B18" s="632"/>
      <c r="C18" s="333">
        <f>VLOOKUP(B4, завтрак_факт,3,FALSE)</f>
        <v>90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633"/>
      <c r="C19" s="334"/>
      <c r="D19" s="127">
        <f t="shared" ref="D19:F19" si="3">D16*D17/1000</f>
        <v>0</v>
      </c>
      <c r="E19" s="127">
        <f t="shared" si="3"/>
        <v>0</v>
      </c>
      <c r="F19" s="127">
        <f t="shared" si="3"/>
        <v>0</v>
      </c>
      <c r="G19" s="127">
        <f>G16*G17</f>
        <v>0</v>
      </c>
      <c r="H19" s="127">
        <f t="shared" ref="H19:J19" si="4">H16*H17/1000</f>
        <v>0</v>
      </c>
      <c r="I19" s="127">
        <f t="shared" si="4"/>
        <v>0</v>
      </c>
      <c r="J19" s="127">
        <f t="shared" si="4"/>
        <v>0</v>
      </c>
      <c r="K19" s="127">
        <f>K16*K17</f>
        <v>0</v>
      </c>
      <c r="L19" s="122">
        <f t="shared" ref="L19:P19" si="5">L16*L17/1000</f>
        <v>0.26100000000000001</v>
      </c>
      <c r="M19" s="122">
        <f t="shared" si="5"/>
        <v>0</v>
      </c>
      <c r="N19" s="122">
        <f t="shared" si="5"/>
        <v>0.14399999999999999</v>
      </c>
      <c r="O19" s="122">
        <f t="shared" si="5"/>
        <v>0</v>
      </c>
      <c r="P19" s="122">
        <f t="shared" si="5"/>
        <v>0</v>
      </c>
      <c r="Q19" s="122">
        <f>Q16*Q17</f>
        <v>0</v>
      </c>
      <c r="R19" s="122">
        <f t="shared" ref="R19:BY19" si="6">R16*R17/1000</f>
        <v>0</v>
      </c>
      <c r="S19" s="122">
        <f t="shared" si="6"/>
        <v>0</v>
      </c>
      <c r="T19" s="122">
        <f t="shared" si="6"/>
        <v>0</v>
      </c>
      <c r="U19" s="122">
        <f t="shared" si="6"/>
        <v>0</v>
      </c>
      <c r="V19" s="122">
        <f t="shared" si="6"/>
        <v>0.9</v>
      </c>
      <c r="W19" s="122">
        <f t="shared" si="6"/>
        <v>0</v>
      </c>
      <c r="X19" s="122">
        <f t="shared" si="6"/>
        <v>0.54</v>
      </c>
      <c r="Y19" s="122">
        <f t="shared" si="6"/>
        <v>0</v>
      </c>
      <c r="Z19" s="122">
        <f t="shared" si="6"/>
        <v>0</v>
      </c>
      <c r="AA19" s="122">
        <f t="shared" si="6"/>
        <v>16.2</v>
      </c>
      <c r="AB19" s="122">
        <f t="shared" si="6"/>
        <v>0</v>
      </c>
      <c r="AC19" s="122">
        <f t="shared" si="6"/>
        <v>0</v>
      </c>
      <c r="AD19" s="122">
        <f>AD16*AD17</f>
        <v>90</v>
      </c>
      <c r="AE19" s="122">
        <f>AE16*AE17</f>
        <v>0</v>
      </c>
      <c r="AF19" s="122">
        <f t="shared" si="6"/>
        <v>0</v>
      </c>
      <c r="AG19" s="122">
        <f t="shared" si="6"/>
        <v>0</v>
      </c>
      <c r="AH19" s="122">
        <f t="shared" si="6"/>
        <v>0</v>
      </c>
      <c r="AI19" s="122">
        <f t="shared" si="6"/>
        <v>0</v>
      </c>
      <c r="AJ19" s="122">
        <f t="shared" si="6"/>
        <v>0</v>
      </c>
      <c r="AK19" s="122">
        <f t="shared" si="6"/>
        <v>0</v>
      </c>
      <c r="AL19" s="122">
        <f t="shared" si="6"/>
        <v>0</v>
      </c>
      <c r="AM19" s="122">
        <f t="shared" si="6"/>
        <v>0</v>
      </c>
      <c r="AN19" s="122">
        <f t="shared" si="6"/>
        <v>0</v>
      </c>
      <c r="AO19" s="122">
        <f t="shared" si="6"/>
        <v>0</v>
      </c>
      <c r="AP19" s="122">
        <f t="shared" si="6"/>
        <v>0</v>
      </c>
      <c r="AQ19" s="122">
        <f t="shared" si="6"/>
        <v>0</v>
      </c>
      <c r="AR19" s="122">
        <f t="shared" si="6"/>
        <v>0</v>
      </c>
      <c r="AS19" s="122">
        <f t="shared" si="6"/>
        <v>0</v>
      </c>
      <c r="AT19" s="122">
        <f t="shared" si="6"/>
        <v>0.45</v>
      </c>
      <c r="AU19" s="122">
        <f t="shared" si="6"/>
        <v>0</v>
      </c>
      <c r="AV19" s="122">
        <f t="shared" si="6"/>
        <v>1.8</v>
      </c>
      <c r="AW19" s="122">
        <f t="shared" si="6"/>
        <v>0</v>
      </c>
      <c r="AX19" s="122">
        <f t="shared" si="6"/>
        <v>0</v>
      </c>
      <c r="AY19" s="122">
        <f t="shared" si="6"/>
        <v>0</v>
      </c>
      <c r="AZ19" s="122">
        <f t="shared" si="6"/>
        <v>0</v>
      </c>
      <c r="BA19" s="122">
        <f t="shared" si="6"/>
        <v>0</v>
      </c>
      <c r="BB19" s="122">
        <f t="shared" si="6"/>
        <v>0</v>
      </c>
      <c r="BC19" s="122">
        <f t="shared" si="6"/>
        <v>0</v>
      </c>
      <c r="BD19" s="122">
        <f t="shared" si="6"/>
        <v>0</v>
      </c>
      <c r="BE19" s="122">
        <f t="shared" si="6"/>
        <v>0</v>
      </c>
      <c r="BF19" s="122">
        <f t="shared" si="6"/>
        <v>0</v>
      </c>
      <c r="BG19" s="122">
        <f t="shared" si="6"/>
        <v>0</v>
      </c>
      <c r="BH19" s="122">
        <f t="shared" si="6"/>
        <v>0</v>
      </c>
      <c r="BI19" s="122">
        <f t="shared" si="6"/>
        <v>0</v>
      </c>
      <c r="BJ19" s="122">
        <f t="shared" si="6"/>
        <v>9</v>
      </c>
      <c r="BK19" s="122">
        <f t="shared" si="6"/>
        <v>0.72</v>
      </c>
      <c r="BL19" s="122">
        <f t="shared" si="6"/>
        <v>0.99</v>
      </c>
      <c r="BM19" s="122">
        <f t="shared" si="6"/>
        <v>0</v>
      </c>
      <c r="BN19" s="122">
        <f t="shared" si="6"/>
        <v>0</v>
      </c>
      <c r="BO19" s="122">
        <f t="shared" si="6"/>
        <v>1.35</v>
      </c>
      <c r="BP19" s="122">
        <f t="shared" si="6"/>
        <v>0</v>
      </c>
      <c r="BQ19" s="122">
        <f t="shared" si="6"/>
        <v>0</v>
      </c>
      <c r="BR19" s="122">
        <f t="shared" si="6"/>
        <v>0</v>
      </c>
      <c r="BS19" s="122">
        <f t="shared" si="6"/>
        <v>0</v>
      </c>
      <c r="BT19" s="122">
        <f t="shared" si="6"/>
        <v>0</v>
      </c>
      <c r="BU19" s="122">
        <f t="shared" si="6"/>
        <v>0</v>
      </c>
      <c r="BV19" s="122">
        <f t="shared" si="6"/>
        <v>7.2</v>
      </c>
      <c r="BW19" s="122">
        <f t="shared" si="6"/>
        <v>0</v>
      </c>
      <c r="BX19" s="122">
        <f t="shared" si="6"/>
        <v>5.4</v>
      </c>
      <c r="BY19" s="127">
        <f t="shared" si="6"/>
        <v>0</v>
      </c>
      <c r="BZ19" s="127">
        <f>BZ16*BZ17</f>
        <v>90</v>
      </c>
    </row>
    <row r="20" spans="1:79">
      <c r="A20" s="593" t="s">
        <v>64</v>
      </c>
      <c r="B20" s="633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633"/>
      <c r="C21" s="336">
        <f>SUM(D21:BZ21)</f>
        <v>5490</v>
      </c>
      <c r="D21" s="337">
        <f t="shared" ref="D21:BZ21" si="7">D19*D20</f>
        <v>0</v>
      </c>
      <c r="E21" s="337">
        <f t="shared" si="7"/>
        <v>0</v>
      </c>
      <c r="F21" s="337">
        <f t="shared" si="7"/>
        <v>0</v>
      </c>
      <c r="G21" s="337">
        <f t="shared" si="7"/>
        <v>0</v>
      </c>
      <c r="H21" s="337">
        <f t="shared" si="7"/>
        <v>0</v>
      </c>
      <c r="I21" s="337">
        <f t="shared" si="7"/>
        <v>0</v>
      </c>
      <c r="J21" s="337">
        <f t="shared" si="7"/>
        <v>0</v>
      </c>
      <c r="K21" s="337">
        <f t="shared" si="7"/>
        <v>0</v>
      </c>
      <c r="L21" s="122">
        <f t="shared" si="7"/>
        <v>36.54</v>
      </c>
      <c r="M21" s="122">
        <f t="shared" si="7"/>
        <v>0</v>
      </c>
      <c r="N21" s="122">
        <f t="shared" si="7"/>
        <v>1.44</v>
      </c>
      <c r="O21" s="122">
        <f t="shared" si="7"/>
        <v>0</v>
      </c>
      <c r="P21" s="122">
        <f t="shared" si="7"/>
        <v>0</v>
      </c>
      <c r="Q21" s="122">
        <f t="shared" si="7"/>
        <v>0</v>
      </c>
      <c r="R21" s="122">
        <f t="shared" si="7"/>
        <v>0</v>
      </c>
      <c r="S21" s="122">
        <f t="shared" si="7"/>
        <v>0</v>
      </c>
      <c r="T21" s="122">
        <f t="shared" si="7"/>
        <v>0</v>
      </c>
      <c r="U21" s="122">
        <f t="shared" si="7"/>
        <v>0</v>
      </c>
      <c r="V21" s="122">
        <f t="shared" si="7"/>
        <v>117</v>
      </c>
      <c r="W21" s="122">
        <f t="shared" si="7"/>
        <v>0</v>
      </c>
      <c r="X21" s="122">
        <f t="shared" si="7"/>
        <v>81</v>
      </c>
      <c r="Y21" s="122">
        <f t="shared" si="7"/>
        <v>0</v>
      </c>
      <c r="Z21" s="122">
        <f t="shared" si="7"/>
        <v>0</v>
      </c>
      <c r="AA21" s="122">
        <f t="shared" si="7"/>
        <v>972</v>
      </c>
      <c r="AB21" s="122">
        <f t="shared" si="7"/>
        <v>0</v>
      </c>
      <c r="AC21" s="122">
        <f t="shared" si="7"/>
        <v>0</v>
      </c>
      <c r="AD21" s="122">
        <f t="shared" si="7"/>
        <v>1890</v>
      </c>
      <c r="AE21" s="122">
        <f t="shared" si="7"/>
        <v>0</v>
      </c>
      <c r="AF21" s="122">
        <f t="shared" si="7"/>
        <v>0</v>
      </c>
      <c r="AG21" s="122">
        <f t="shared" si="7"/>
        <v>0</v>
      </c>
      <c r="AH21" s="122">
        <f t="shared" si="7"/>
        <v>0</v>
      </c>
      <c r="AI21" s="122">
        <f t="shared" si="7"/>
        <v>0</v>
      </c>
      <c r="AJ21" s="122">
        <f t="shared" si="7"/>
        <v>0</v>
      </c>
      <c r="AK21" s="122">
        <f t="shared" si="7"/>
        <v>0</v>
      </c>
      <c r="AL21" s="122">
        <f t="shared" si="7"/>
        <v>0</v>
      </c>
      <c r="AM21" s="122">
        <f t="shared" si="7"/>
        <v>0</v>
      </c>
      <c r="AN21" s="122">
        <f t="shared" si="7"/>
        <v>0</v>
      </c>
      <c r="AO21" s="122">
        <f t="shared" si="7"/>
        <v>0</v>
      </c>
      <c r="AP21" s="122">
        <f t="shared" si="7"/>
        <v>0</v>
      </c>
      <c r="AQ21" s="122">
        <f t="shared" si="7"/>
        <v>0</v>
      </c>
      <c r="AR21" s="122">
        <f t="shared" si="7"/>
        <v>0</v>
      </c>
      <c r="AS21" s="122">
        <f t="shared" si="7"/>
        <v>0</v>
      </c>
      <c r="AT21" s="122">
        <f t="shared" si="7"/>
        <v>270</v>
      </c>
      <c r="AU21" s="122">
        <f t="shared" si="7"/>
        <v>0</v>
      </c>
      <c r="AV21" s="122">
        <f t="shared" si="7"/>
        <v>135</v>
      </c>
      <c r="AW21" s="122">
        <f t="shared" si="7"/>
        <v>0</v>
      </c>
      <c r="AX21" s="122">
        <f t="shared" si="7"/>
        <v>0</v>
      </c>
      <c r="AY21" s="122">
        <f t="shared" si="7"/>
        <v>0</v>
      </c>
      <c r="AZ21" s="122">
        <f t="shared" si="7"/>
        <v>0</v>
      </c>
      <c r="BA21" s="122">
        <f t="shared" si="7"/>
        <v>0</v>
      </c>
      <c r="BB21" s="122">
        <f t="shared" si="7"/>
        <v>0</v>
      </c>
      <c r="BC21" s="122">
        <f t="shared" si="7"/>
        <v>0</v>
      </c>
      <c r="BD21" s="122">
        <f t="shared" si="7"/>
        <v>0</v>
      </c>
      <c r="BE21" s="122">
        <f t="shared" si="7"/>
        <v>0</v>
      </c>
      <c r="BF21" s="122">
        <f t="shared" si="7"/>
        <v>0</v>
      </c>
      <c r="BG21" s="122">
        <f t="shared" si="7"/>
        <v>0</v>
      </c>
      <c r="BH21" s="122">
        <f t="shared" si="7"/>
        <v>0</v>
      </c>
      <c r="BI21" s="122">
        <f t="shared" si="7"/>
        <v>0</v>
      </c>
      <c r="BJ21" s="122">
        <f t="shared" si="7"/>
        <v>315</v>
      </c>
      <c r="BK21" s="122">
        <f t="shared" si="7"/>
        <v>15.84</v>
      </c>
      <c r="BL21" s="122">
        <f t="shared" si="7"/>
        <v>31.68</v>
      </c>
      <c r="BM21" s="122">
        <f t="shared" si="7"/>
        <v>0</v>
      </c>
      <c r="BN21" s="122">
        <f t="shared" si="7"/>
        <v>0</v>
      </c>
      <c r="BO21" s="122">
        <f t="shared" si="7"/>
        <v>40.5</v>
      </c>
      <c r="BP21" s="122">
        <f t="shared" si="7"/>
        <v>0</v>
      </c>
      <c r="BQ21" s="122">
        <f t="shared" si="7"/>
        <v>0</v>
      </c>
      <c r="BR21" s="122">
        <f t="shared" si="7"/>
        <v>0</v>
      </c>
      <c r="BS21" s="122">
        <f t="shared" si="7"/>
        <v>0</v>
      </c>
      <c r="BT21" s="122">
        <f t="shared" si="7"/>
        <v>0</v>
      </c>
      <c r="BU21" s="122">
        <f t="shared" si="7"/>
        <v>0</v>
      </c>
      <c r="BV21" s="122">
        <f t="shared" si="7"/>
        <v>648</v>
      </c>
      <c r="BW21" s="122">
        <f t="shared" si="7"/>
        <v>0</v>
      </c>
      <c r="BX21" s="122">
        <f t="shared" si="7"/>
        <v>216</v>
      </c>
      <c r="BY21" s="337">
        <f t="shared" si="7"/>
        <v>0</v>
      </c>
      <c r="BZ21" s="337">
        <f t="shared" si="7"/>
        <v>720</v>
      </c>
    </row>
    <row r="22" spans="1:79" ht="15.75" customHeight="1">
      <c r="A22" s="593" t="s">
        <v>77</v>
      </c>
      <c r="B22" s="633"/>
      <c r="C22" s="338">
        <f>C21/C18</f>
        <v>61</v>
      </c>
    </row>
    <row r="23" spans="1:79" ht="15.75" hidden="1" customHeight="1">
      <c r="B23" s="395">
        <f ca="1">SUMPRODUCT(SIGN(CELL("width",OFFSET(D21,,N(INDEX(COLUMN(D21:BZ21)-COLUMN(D21),))))),D21:BZ21)</f>
        <v>5490</v>
      </c>
    </row>
    <row r="24" spans="1:79" ht="174.6" hidden="1" customHeight="1">
      <c r="B24" s="271" t="s">
        <v>78</v>
      </c>
    </row>
    <row r="25" spans="1:79" ht="174.6" hidden="1" customHeight="1"/>
    <row r="26" spans="1:79" ht="174.6" hidden="1" customHeight="1">
      <c r="B26" s="271" t="s">
        <v>79</v>
      </c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</row>
    <row r="27" spans="1:79" ht="174.6" hidden="1" customHeight="1"/>
    <row r="28" spans="1:79" ht="174.6" hidden="1" customHeight="1">
      <c r="A28" s="590"/>
      <c r="B28" s="617"/>
      <c r="C28" s="325"/>
      <c r="D28" s="325">
        <f t="shared" ref="D28:BO28" si="8">SUM(D8:D15)</f>
        <v>0</v>
      </c>
      <c r="E28" s="325">
        <f t="shared" si="8"/>
        <v>0</v>
      </c>
      <c r="F28" s="325">
        <f t="shared" si="8"/>
        <v>0</v>
      </c>
      <c r="G28" s="325">
        <f t="shared" si="8"/>
        <v>0</v>
      </c>
      <c r="H28" s="325">
        <f t="shared" si="8"/>
        <v>0</v>
      </c>
      <c r="I28" s="325">
        <f t="shared" si="8"/>
        <v>0</v>
      </c>
      <c r="J28" s="325">
        <f t="shared" si="8"/>
        <v>0</v>
      </c>
      <c r="K28" s="325">
        <f t="shared" si="8"/>
        <v>0</v>
      </c>
      <c r="L28" s="325">
        <f t="shared" si="8"/>
        <v>2.9</v>
      </c>
      <c r="M28" s="325">
        <f t="shared" si="8"/>
        <v>0</v>
      </c>
      <c r="N28" s="325">
        <f t="shared" si="8"/>
        <v>1.6</v>
      </c>
      <c r="O28" s="325">
        <f t="shared" si="8"/>
        <v>0</v>
      </c>
      <c r="P28" s="325">
        <f t="shared" si="8"/>
        <v>0</v>
      </c>
      <c r="Q28" s="325">
        <f t="shared" si="8"/>
        <v>0</v>
      </c>
      <c r="R28" s="325">
        <f t="shared" si="8"/>
        <v>0</v>
      </c>
      <c r="S28" s="325">
        <f t="shared" si="8"/>
        <v>0</v>
      </c>
      <c r="T28" s="325">
        <f t="shared" si="8"/>
        <v>0</v>
      </c>
      <c r="U28" s="325">
        <f t="shared" si="8"/>
        <v>0</v>
      </c>
      <c r="V28" s="325">
        <f t="shared" si="8"/>
        <v>10</v>
      </c>
      <c r="W28" s="325">
        <f t="shared" si="8"/>
        <v>0</v>
      </c>
      <c r="X28" s="325">
        <f t="shared" si="8"/>
        <v>6</v>
      </c>
      <c r="Y28" s="325">
        <f t="shared" si="8"/>
        <v>0</v>
      </c>
      <c r="Z28" s="325">
        <f t="shared" si="8"/>
        <v>0</v>
      </c>
      <c r="AA28" s="325">
        <f t="shared" si="8"/>
        <v>180</v>
      </c>
      <c r="AB28" s="325">
        <f t="shared" si="8"/>
        <v>0</v>
      </c>
      <c r="AC28" s="325">
        <f t="shared" si="8"/>
        <v>0</v>
      </c>
      <c r="AD28" s="325">
        <f t="shared" si="8"/>
        <v>1</v>
      </c>
      <c r="AE28" s="325">
        <f t="shared" si="8"/>
        <v>0</v>
      </c>
      <c r="AF28" s="325">
        <f t="shared" si="8"/>
        <v>0</v>
      </c>
      <c r="AG28" s="325">
        <f t="shared" si="8"/>
        <v>0</v>
      </c>
      <c r="AH28" s="325">
        <f t="shared" si="8"/>
        <v>0</v>
      </c>
      <c r="AI28" s="325">
        <f t="shared" si="8"/>
        <v>0</v>
      </c>
      <c r="AJ28" s="325">
        <f t="shared" si="8"/>
        <v>0</v>
      </c>
      <c r="AK28" s="325">
        <f t="shared" si="8"/>
        <v>0</v>
      </c>
      <c r="AL28" s="325">
        <f t="shared" si="8"/>
        <v>0</v>
      </c>
      <c r="AM28" s="325">
        <f t="shared" si="8"/>
        <v>0</v>
      </c>
      <c r="AN28" s="325">
        <f t="shared" si="8"/>
        <v>0</v>
      </c>
      <c r="AO28" s="325">
        <f t="shared" si="8"/>
        <v>0</v>
      </c>
      <c r="AP28" s="325">
        <f t="shared" si="8"/>
        <v>0</v>
      </c>
      <c r="AQ28" s="325">
        <f t="shared" si="8"/>
        <v>0</v>
      </c>
      <c r="AR28" s="325">
        <f t="shared" si="8"/>
        <v>0</v>
      </c>
      <c r="AS28" s="325">
        <f t="shared" si="8"/>
        <v>0</v>
      </c>
      <c r="AT28" s="325">
        <f t="shared" si="8"/>
        <v>5</v>
      </c>
      <c r="AU28" s="325">
        <f t="shared" si="8"/>
        <v>0</v>
      </c>
      <c r="AV28" s="325">
        <f t="shared" si="8"/>
        <v>20</v>
      </c>
      <c r="AW28" s="325">
        <f t="shared" si="8"/>
        <v>0</v>
      </c>
      <c r="AX28" s="325">
        <f t="shared" si="8"/>
        <v>0</v>
      </c>
      <c r="AY28" s="325">
        <f t="shared" si="8"/>
        <v>0</v>
      </c>
      <c r="AZ28" s="325">
        <f t="shared" si="8"/>
        <v>0</v>
      </c>
      <c r="BA28" s="325">
        <f t="shared" si="8"/>
        <v>0</v>
      </c>
      <c r="BB28" s="325">
        <f t="shared" si="8"/>
        <v>0</v>
      </c>
      <c r="BC28" s="325">
        <f t="shared" si="8"/>
        <v>0</v>
      </c>
      <c r="BD28" s="325">
        <f t="shared" si="8"/>
        <v>0</v>
      </c>
      <c r="BE28" s="325">
        <f t="shared" si="8"/>
        <v>0</v>
      </c>
      <c r="BF28" s="325">
        <f t="shared" si="8"/>
        <v>0</v>
      </c>
      <c r="BG28" s="325">
        <f t="shared" si="8"/>
        <v>0</v>
      </c>
      <c r="BH28" s="325">
        <f t="shared" si="8"/>
        <v>0</v>
      </c>
      <c r="BI28" s="325">
        <f t="shared" si="8"/>
        <v>0</v>
      </c>
      <c r="BJ28" s="325">
        <f t="shared" si="8"/>
        <v>100</v>
      </c>
      <c r="BK28" s="325">
        <f t="shared" si="8"/>
        <v>8</v>
      </c>
      <c r="BL28" s="325">
        <f t="shared" si="8"/>
        <v>11</v>
      </c>
      <c r="BM28" s="325">
        <f t="shared" si="8"/>
        <v>0</v>
      </c>
      <c r="BN28" s="325">
        <f t="shared" si="8"/>
        <v>0</v>
      </c>
      <c r="BO28" s="325">
        <f t="shared" si="8"/>
        <v>15</v>
      </c>
      <c r="BP28" s="325">
        <f t="shared" ref="BP28:BX28" si="9">SUM(BP8:BP15)</f>
        <v>0</v>
      </c>
      <c r="BQ28" s="325">
        <f t="shared" si="9"/>
        <v>0</v>
      </c>
      <c r="BR28" s="325">
        <f t="shared" si="9"/>
        <v>0</v>
      </c>
      <c r="BS28" s="325">
        <f t="shared" si="9"/>
        <v>0</v>
      </c>
      <c r="BT28" s="325">
        <f t="shared" si="9"/>
        <v>0</v>
      </c>
      <c r="BU28" s="325">
        <f t="shared" si="9"/>
        <v>0</v>
      </c>
      <c r="BV28" s="325">
        <f t="shared" si="9"/>
        <v>80</v>
      </c>
      <c r="BW28" s="325">
        <f t="shared" si="9"/>
        <v>0</v>
      </c>
      <c r="BX28" s="325">
        <f t="shared" si="9"/>
        <v>60</v>
      </c>
      <c r="BY28" s="339">
        <f>SUM(BY8:BY15)</f>
        <v>0</v>
      </c>
      <c r="BZ28" s="339">
        <f>SUM(BZ8:BZ15)</f>
        <v>1</v>
      </c>
      <c r="CA28" s="340"/>
    </row>
    <row r="29" spans="1:79" ht="174.6" hidden="1" customHeight="1">
      <c r="A29" s="591" t="s">
        <v>74</v>
      </c>
      <c r="B29" s="620"/>
      <c r="C29" s="325">
        <f>C30</f>
        <v>90</v>
      </c>
      <c r="D29" s="341">
        <f>C29</f>
        <v>90</v>
      </c>
      <c r="E29" s="341">
        <f t="shared" ref="E29:BP29" si="10">D29</f>
        <v>90</v>
      </c>
      <c r="F29" s="341">
        <f t="shared" si="10"/>
        <v>90</v>
      </c>
      <c r="G29" s="341">
        <f t="shared" si="10"/>
        <v>90</v>
      </c>
      <c r="H29" s="341">
        <f t="shared" si="10"/>
        <v>90</v>
      </c>
      <c r="I29" s="341">
        <f t="shared" si="10"/>
        <v>90</v>
      </c>
      <c r="J29" s="341">
        <f t="shared" si="10"/>
        <v>90</v>
      </c>
      <c r="K29" s="341">
        <f t="shared" si="10"/>
        <v>90</v>
      </c>
      <c r="L29" s="341">
        <f t="shared" si="10"/>
        <v>90</v>
      </c>
      <c r="M29" s="341">
        <f t="shared" si="10"/>
        <v>90</v>
      </c>
      <c r="N29" s="341">
        <f t="shared" si="10"/>
        <v>90</v>
      </c>
      <c r="O29" s="341">
        <f t="shared" si="10"/>
        <v>90</v>
      </c>
      <c r="P29" s="341">
        <f t="shared" si="10"/>
        <v>90</v>
      </c>
      <c r="Q29" s="341">
        <f t="shared" si="10"/>
        <v>90</v>
      </c>
      <c r="R29" s="341">
        <f t="shared" si="10"/>
        <v>90</v>
      </c>
      <c r="S29" s="341">
        <f t="shared" si="10"/>
        <v>90</v>
      </c>
      <c r="T29" s="341">
        <f t="shared" si="10"/>
        <v>90</v>
      </c>
      <c r="U29" s="341">
        <f t="shared" si="10"/>
        <v>90</v>
      </c>
      <c r="V29" s="341">
        <f t="shared" si="10"/>
        <v>90</v>
      </c>
      <c r="W29" s="341">
        <f t="shared" si="10"/>
        <v>90</v>
      </c>
      <c r="X29" s="341">
        <f t="shared" si="10"/>
        <v>90</v>
      </c>
      <c r="Y29" s="341">
        <f t="shared" si="10"/>
        <v>90</v>
      </c>
      <c r="Z29" s="341">
        <f t="shared" si="10"/>
        <v>90</v>
      </c>
      <c r="AA29" s="341">
        <f t="shared" si="10"/>
        <v>90</v>
      </c>
      <c r="AB29" s="341">
        <f t="shared" si="10"/>
        <v>90</v>
      </c>
      <c r="AC29" s="341">
        <f t="shared" si="10"/>
        <v>90</v>
      </c>
      <c r="AD29" s="341">
        <f t="shared" si="10"/>
        <v>90</v>
      </c>
      <c r="AE29" s="341">
        <f t="shared" si="10"/>
        <v>90</v>
      </c>
      <c r="AF29" s="341">
        <f t="shared" si="10"/>
        <v>90</v>
      </c>
      <c r="AG29" s="341">
        <f t="shared" si="10"/>
        <v>90</v>
      </c>
      <c r="AH29" s="341">
        <f t="shared" si="10"/>
        <v>90</v>
      </c>
      <c r="AI29" s="341">
        <f t="shared" si="10"/>
        <v>90</v>
      </c>
      <c r="AJ29" s="341">
        <f t="shared" si="10"/>
        <v>90</v>
      </c>
      <c r="AK29" s="341">
        <f t="shared" si="10"/>
        <v>90</v>
      </c>
      <c r="AL29" s="341">
        <f t="shared" si="10"/>
        <v>90</v>
      </c>
      <c r="AM29" s="341">
        <f t="shared" si="10"/>
        <v>90</v>
      </c>
      <c r="AN29" s="341">
        <f t="shared" si="10"/>
        <v>90</v>
      </c>
      <c r="AO29" s="341">
        <f t="shared" si="10"/>
        <v>90</v>
      </c>
      <c r="AP29" s="341">
        <f t="shared" si="10"/>
        <v>90</v>
      </c>
      <c r="AQ29" s="341">
        <f t="shared" si="10"/>
        <v>90</v>
      </c>
      <c r="AR29" s="341">
        <f t="shared" si="10"/>
        <v>90</v>
      </c>
      <c r="AS29" s="341">
        <f t="shared" si="10"/>
        <v>90</v>
      </c>
      <c r="AT29" s="341">
        <f t="shared" si="10"/>
        <v>90</v>
      </c>
      <c r="AU29" s="341">
        <f t="shared" si="10"/>
        <v>90</v>
      </c>
      <c r="AV29" s="341">
        <f t="shared" si="10"/>
        <v>90</v>
      </c>
      <c r="AW29" s="341">
        <f t="shared" si="10"/>
        <v>90</v>
      </c>
      <c r="AX29" s="341">
        <f t="shared" si="10"/>
        <v>90</v>
      </c>
      <c r="AY29" s="341">
        <f t="shared" si="10"/>
        <v>90</v>
      </c>
      <c r="AZ29" s="341">
        <f t="shared" si="10"/>
        <v>90</v>
      </c>
      <c r="BA29" s="341">
        <f t="shared" si="10"/>
        <v>90</v>
      </c>
      <c r="BB29" s="341">
        <f t="shared" si="10"/>
        <v>90</v>
      </c>
      <c r="BC29" s="341">
        <f t="shared" si="10"/>
        <v>90</v>
      </c>
      <c r="BD29" s="341">
        <f t="shared" si="10"/>
        <v>90</v>
      </c>
      <c r="BE29" s="341">
        <f t="shared" si="10"/>
        <v>90</v>
      </c>
      <c r="BF29" s="341">
        <f t="shared" si="10"/>
        <v>90</v>
      </c>
      <c r="BG29" s="341">
        <f t="shared" si="10"/>
        <v>90</v>
      </c>
      <c r="BH29" s="341">
        <f t="shared" si="10"/>
        <v>90</v>
      </c>
      <c r="BI29" s="341">
        <f t="shared" si="10"/>
        <v>90</v>
      </c>
      <c r="BJ29" s="341">
        <f t="shared" si="10"/>
        <v>90</v>
      </c>
      <c r="BK29" s="341">
        <f t="shared" si="10"/>
        <v>90</v>
      </c>
      <c r="BL29" s="341">
        <f t="shared" si="10"/>
        <v>90</v>
      </c>
      <c r="BM29" s="341">
        <f t="shared" si="10"/>
        <v>90</v>
      </c>
      <c r="BN29" s="341">
        <f t="shared" si="10"/>
        <v>90</v>
      </c>
      <c r="BO29" s="341">
        <f t="shared" si="10"/>
        <v>90</v>
      </c>
      <c r="BP29" s="341">
        <f t="shared" si="10"/>
        <v>90</v>
      </c>
      <c r="BQ29" s="341">
        <f t="shared" ref="BQ29:BZ29" si="11">BP29</f>
        <v>90</v>
      </c>
      <c r="BR29" s="341">
        <f t="shared" si="11"/>
        <v>90</v>
      </c>
      <c r="BS29" s="341">
        <f t="shared" si="11"/>
        <v>90</v>
      </c>
      <c r="BT29" s="341">
        <f t="shared" si="11"/>
        <v>90</v>
      </c>
      <c r="BU29" s="341">
        <f t="shared" si="11"/>
        <v>90</v>
      </c>
      <c r="BV29" s="341">
        <f t="shared" si="11"/>
        <v>90</v>
      </c>
      <c r="BW29" s="341">
        <f t="shared" si="11"/>
        <v>90</v>
      </c>
      <c r="BX29" s="341">
        <f t="shared" si="11"/>
        <v>90</v>
      </c>
      <c r="BY29" s="342">
        <f t="shared" si="11"/>
        <v>90</v>
      </c>
      <c r="BZ29" s="342">
        <f t="shared" si="11"/>
        <v>90</v>
      </c>
      <c r="CA29" s="340"/>
    </row>
    <row r="30" spans="1:79" ht="174.6" hidden="1" customHeight="1" thickBot="1">
      <c r="A30" s="579" t="s">
        <v>138</v>
      </c>
      <c r="B30" s="580"/>
      <c r="C30" s="343">
        <f>VLOOKUP(B4,завтрак_общ,3,FALSE)</f>
        <v>90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</row>
    <row r="31" spans="1:79" ht="174.6" hidden="1" customHeight="1" thickTop="1">
      <c r="A31" s="587" t="s">
        <v>75</v>
      </c>
      <c r="B31" s="618"/>
      <c r="C31" s="346"/>
      <c r="D31" s="347">
        <f>D28*D29/1000</f>
        <v>0</v>
      </c>
      <c r="E31" s="347">
        <f t="shared" ref="E31:BP31" si="12">E28*E29/1000</f>
        <v>0</v>
      </c>
      <c r="F31" s="347">
        <f t="shared" si="12"/>
        <v>0</v>
      </c>
      <c r="G31" s="347">
        <f t="shared" si="12"/>
        <v>0</v>
      </c>
      <c r="H31" s="347">
        <f t="shared" si="12"/>
        <v>0</v>
      </c>
      <c r="I31" s="347">
        <f t="shared" si="12"/>
        <v>0</v>
      </c>
      <c r="J31" s="347">
        <f t="shared" si="12"/>
        <v>0</v>
      </c>
      <c r="K31" s="348">
        <f>K28*K29</f>
        <v>0</v>
      </c>
      <c r="L31" s="348">
        <f t="shared" si="12"/>
        <v>0.26100000000000001</v>
      </c>
      <c r="M31" s="348">
        <f t="shared" si="12"/>
        <v>0</v>
      </c>
      <c r="N31" s="348">
        <f t="shared" si="12"/>
        <v>0.14399999999999999</v>
      </c>
      <c r="O31" s="348">
        <f t="shared" si="12"/>
        <v>0</v>
      </c>
      <c r="P31" s="348">
        <f t="shared" si="12"/>
        <v>0</v>
      </c>
      <c r="Q31" s="348">
        <f>Q28*Q29</f>
        <v>0</v>
      </c>
      <c r="R31" s="348">
        <f t="shared" si="12"/>
        <v>0</v>
      </c>
      <c r="S31" s="348">
        <f>S28*S29</f>
        <v>0</v>
      </c>
      <c r="T31" s="348">
        <f t="shared" si="12"/>
        <v>0</v>
      </c>
      <c r="U31" s="348">
        <f t="shared" si="12"/>
        <v>0</v>
      </c>
      <c r="V31" s="348">
        <f t="shared" si="12"/>
        <v>0.9</v>
      </c>
      <c r="W31" s="348">
        <f t="shared" si="12"/>
        <v>0</v>
      </c>
      <c r="X31" s="348">
        <f t="shared" si="12"/>
        <v>0.54</v>
      </c>
      <c r="Y31" s="348">
        <f t="shared" si="12"/>
        <v>0</v>
      </c>
      <c r="Z31" s="348">
        <f t="shared" si="12"/>
        <v>0</v>
      </c>
      <c r="AA31" s="348">
        <f t="shared" si="12"/>
        <v>16.2</v>
      </c>
      <c r="AB31" s="348">
        <f t="shared" si="12"/>
        <v>0</v>
      </c>
      <c r="AC31" s="348">
        <f t="shared" si="12"/>
        <v>0</v>
      </c>
      <c r="AD31" s="348">
        <f>AD28*AD29</f>
        <v>90</v>
      </c>
      <c r="AE31" s="348">
        <f>AE28*AE29</f>
        <v>0</v>
      </c>
      <c r="AF31" s="348">
        <f t="shared" si="12"/>
        <v>0</v>
      </c>
      <c r="AG31" s="348">
        <f t="shared" si="12"/>
        <v>0</v>
      </c>
      <c r="AH31" s="348">
        <f t="shared" si="12"/>
        <v>0</v>
      </c>
      <c r="AI31" s="348">
        <f t="shared" si="12"/>
        <v>0</v>
      </c>
      <c r="AJ31" s="348">
        <f t="shared" si="12"/>
        <v>0</v>
      </c>
      <c r="AK31" s="348">
        <f t="shared" si="12"/>
        <v>0</v>
      </c>
      <c r="AL31" s="348">
        <f t="shared" si="12"/>
        <v>0</v>
      </c>
      <c r="AM31" s="348">
        <f t="shared" si="12"/>
        <v>0</v>
      </c>
      <c r="AN31" s="348">
        <f t="shared" si="12"/>
        <v>0</v>
      </c>
      <c r="AO31" s="348">
        <f t="shared" si="12"/>
        <v>0</v>
      </c>
      <c r="AP31" s="348">
        <f t="shared" si="12"/>
        <v>0</v>
      </c>
      <c r="AQ31" s="348">
        <f t="shared" si="12"/>
        <v>0</v>
      </c>
      <c r="AR31" s="348">
        <f t="shared" si="12"/>
        <v>0</v>
      </c>
      <c r="AS31" s="348">
        <f t="shared" si="12"/>
        <v>0</v>
      </c>
      <c r="AT31" s="348">
        <f t="shared" si="12"/>
        <v>0.45</v>
      </c>
      <c r="AU31" s="348">
        <f t="shared" si="12"/>
        <v>0</v>
      </c>
      <c r="AV31" s="348">
        <f t="shared" si="12"/>
        <v>1.8</v>
      </c>
      <c r="AW31" s="348">
        <f t="shared" si="12"/>
        <v>0</v>
      </c>
      <c r="AX31" s="348">
        <f t="shared" si="12"/>
        <v>0</v>
      </c>
      <c r="AY31" s="348">
        <f t="shared" si="12"/>
        <v>0</v>
      </c>
      <c r="AZ31" s="348">
        <f t="shared" si="12"/>
        <v>0</v>
      </c>
      <c r="BA31" s="348">
        <f t="shared" si="12"/>
        <v>0</v>
      </c>
      <c r="BB31" s="348">
        <f t="shared" si="12"/>
        <v>0</v>
      </c>
      <c r="BC31" s="348">
        <f t="shared" si="12"/>
        <v>0</v>
      </c>
      <c r="BD31" s="348">
        <f t="shared" si="12"/>
        <v>0</v>
      </c>
      <c r="BE31" s="348">
        <f t="shared" si="12"/>
        <v>0</v>
      </c>
      <c r="BF31" s="348">
        <f t="shared" si="12"/>
        <v>0</v>
      </c>
      <c r="BG31" s="348">
        <f t="shared" si="12"/>
        <v>0</v>
      </c>
      <c r="BH31" s="348">
        <f>BH28*BH29</f>
        <v>0</v>
      </c>
      <c r="BI31" s="348">
        <f t="shared" si="12"/>
        <v>0</v>
      </c>
      <c r="BJ31" s="348">
        <f t="shared" si="12"/>
        <v>9</v>
      </c>
      <c r="BK31" s="348">
        <f t="shared" si="12"/>
        <v>0.72</v>
      </c>
      <c r="BL31" s="348">
        <f t="shared" si="12"/>
        <v>0.99</v>
      </c>
      <c r="BM31" s="348">
        <f t="shared" si="12"/>
        <v>0</v>
      </c>
      <c r="BN31" s="348">
        <f t="shared" si="12"/>
        <v>0</v>
      </c>
      <c r="BO31" s="348">
        <f t="shared" si="12"/>
        <v>1.35</v>
      </c>
      <c r="BP31" s="348">
        <f t="shared" si="12"/>
        <v>0</v>
      </c>
      <c r="BQ31" s="348">
        <f t="shared" ref="BQ31:BY31" si="13">BQ28*BQ29/1000</f>
        <v>0</v>
      </c>
      <c r="BR31" s="348">
        <f t="shared" si="13"/>
        <v>0</v>
      </c>
      <c r="BS31" s="348">
        <f t="shared" si="13"/>
        <v>0</v>
      </c>
      <c r="BT31" s="348">
        <f t="shared" si="13"/>
        <v>0</v>
      </c>
      <c r="BU31" s="348">
        <f t="shared" si="13"/>
        <v>0</v>
      </c>
      <c r="BV31" s="348">
        <f t="shared" si="13"/>
        <v>7.2</v>
      </c>
      <c r="BW31" s="348">
        <f t="shared" si="13"/>
        <v>0</v>
      </c>
      <c r="BX31" s="348">
        <f t="shared" si="13"/>
        <v>5.4</v>
      </c>
      <c r="BY31" s="348">
        <f t="shared" si="13"/>
        <v>0</v>
      </c>
      <c r="BZ31" s="348">
        <f>BZ28*BZ29</f>
        <v>90</v>
      </c>
      <c r="CA31" s="340"/>
    </row>
    <row r="32" spans="1:79" ht="174.6" hidden="1" customHeight="1">
      <c r="A32" s="587" t="s">
        <v>64</v>
      </c>
      <c r="B32" s="61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</row>
    <row r="33" spans="1:79" ht="174.6" hidden="1" customHeight="1">
      <c r="A33" s="587" t="s">
        <v>76</v>
      </c>
      <c r="B33" s="618"/>
      <c r="C33" s="350">
        <f>SUM(D33:BZ33)</f>
        <v>5490</v>
      </c>
      <c r="D33" s="351">
        <f>D31*D32</f>
        <v>0</v>
      </c>
      <c r="E33" s="351">
        <f t="shared" ref="E33:BP33" si="14">E31*E32</f>
        <v>0</v>
      </c>
      <c r="F33" s="351">
        <f t="shared" si="14"/>
        <v>0</v>
      </c>
      <c r="G33" s="351">
        <f t="shared" si="14"/>
        <v>0</v>
      </c>
      <c r="H33" s="351">
        <f t="shared" si="14"/>
        <v>0</v>
      </c>
      <c r="I33" s="351">
        <f t="shared" si="14"/>
        <v>0</v>
      </c>
      <c r="J33" s="351">
        <f t="shared" si="14"/>
        <v>0</v>
      </c>
      <c r="K33" s="353">
        <f t="shared" si="14"/>
        <v>0</v>
      </c>
      <c r="L33" s="353">
        <f t="shared" si="14"/>
        <v>36.54</v>
      </c>
      <c r="M33" s="353">
        <f t="shared" si="14"/>
        <v>0</v>
      </c>
      <c r="N33" s="353">
        <f t="shared" si="14"/>
        <v>1.44</v>
      </c>
      <c r="O33" s="353">
        <f t="shared" si="14"/>
        <v>0</v>
      </c>
      <c r="P33" s="353">
        <f t="shared" si="14"/>
        <v>0</v>
      </c>
      <c r="Q33" s="353">
        <f t="shared" si="14"/>
        <v>0</v>
      </c>
      <c r="R33" s="353">
        <f t="shared" si="14"/>
        <v>0</v>
      </c>
      <c r="S33" s="353">
        <f t="shared" si="14"/>
        <v>0</v>
      </c>
      <c r="T33" s="353">
        <f t="shared" si="14"/>
        <v>0</v>
      </c>
      <c r="U33" s="353">
        <f t="shared" si="14"/>
        <v>0</v>
      </c>
      <c r="V33" s="353">
        <f t="shared" si="14"/>
        <v>117</v>
      </c>
      <c r="W33" s="353">
        <f t="shared" si="14"/>
        <v>0</v>
      </c>
      <c r="X33" s="353">
        <f t="shared" si="14"/>
        <v>81</v>
      </c>
      <c r="Y33" s="353">
        <f t="shared" si="14"/>
        <v>0</v>
      </c>
      <c r="Z33" s="353">
        <f t="shared" si="14"/>
        <v>0</v>
      </c>
      <c r="AA33" s="353">
        <f t="shared" si="14"/>
        <v>972</v>
      </c>
      <c r="AB33" s="353">
        <f t="shared" si="14"/>
        <v>0</v>
      </c>
      <c r="AC33" s="353">
        <f t="shared" si="14"/>
        <v>0</v>
      </c>
      <c r="AD33" s="353">
        <f t="shared" si="14"/>
        <v>1890</v>
      </c>
      <c r="AE33" s="353">
        <f t="shared" si="14"/>
        <v>0</v>
      </c>
      <c r="AF33" s="353">
        <f t="shared" si="14"/>
        <v>0</v>
      </c>
      <c r="AG33" s="353">
        <f t="shared" si="14"/>
        <v>0</v>
      </c>
      <c r="AH33" s="353">
        <f t="shared" si="14"/>
        <v>0</v>
      </c>
      <c r="AI33" s="353">
        <f t="shared" si="14"/>
        <v>0</v>
      </c>
      <c r="AJ33" s="353">
        <f t="shared" si="14"/>
        <v>0</v>
      </c>
      <c r="AK33" s="353">
        <f t="shared" si="14"/>
        <v>0</v>
      </c>
      <c r="AL33" s="353">
        <f t="shared" si="14"/>
        <v>0</v>
      </c>
      <c r="AM33" s="353">
        <f t="shared" si="14"/>
        <v>0</v>
      </c>
      <c r="AN33" s="353">
        <f t="shared" si="14"/>
        <v>0</v>
      </c>
      <c r="AO33" s="353">
        <f t="shared" si="14"/>
        <v>0</v>
      </c>
      <c r="AP33" s="353">
        <f t="shared" si="14"/>
        <v>0</v>
      </c>
      <c r="AQ33" s="353">
        <f t="shared" si="14"/>
        <v>0</v>
      </c>
      <c r="AR33" s="353">
        <f t="shared" si="14"/>
        <v>0</v>
      </c>
      <c r="AS33" s="353">
        <f t="shared" si="14"/>
        <v>0</v>
      </c>
      <c r="AT33" s="353">
        <f t="shared" si="14"/>
        <v>270</v>
      </c>
      <c r="AU33" s="353">
        <f t="shared" si="14"/>
        <v>0</v>
      </c>
      <c r="AV33" s="353">
        <f t="shared" si="14"/>
        <v>135</v>
      </c>
      <c r="AW33" s="353">
        <f t="shared" si="14"/>
        <v>0</v>
      </c>
      <c r="AX33" s="353">
        <f t="shared" si="14"/>
        <v>0</v>
      </c>
      <c r="AY33" s="353">
        <f t="shared" si="14"/>
        <v>0</v>
      </c>
      <c r="AZ33" s="353">
        <f t="shared" si="14"/>
        <v>0</v>
      </c>
      <c r="BA33" s="353">
        <f t="shared" si="14"/>
        <v>0</v>
      </c>
      <c r="BB33" s="353">
        <f t="shared" si="14"/>
        <v>0</v>
      </c>
      <c r="BC33" s="353">
        <f t="shared" si="14"/>
        <v>0</v>
      </c>
      <c r="BD33" s="353">
        <f t="shared" si="14"/>
        <v>0</v>
      </c>
      <c r="BE33" s="353">
        <f t="shared" si="14"/>
        <v>0</v>
      </c>
      <c r="BF33" s="353">
        <f t="shared" si="14"/>
        <v>0</v>
      </c>
      <c r="BG33" s="353">
        <f t="shared" si="14"/>
        <v>0</v>
      </c>
      <c r="BH33" s="353">
        <f t="shared" si="14"/>
        <v>0</v>
      </c>
      <c r="BI33" s="353">
        <f t="shared" si="14"/>
        <v>0</v>
      </c>
      <c r="BJ33" s="353">
        <f t="shared" si="14"/>
        <v>315</v>
      </c>
      <c r="BK33" s="353">
        <f t="shared" si="14"/>
        <v>15.84</v>
      </c>
      <c r="BL33" s="353">
        <f t="shared" si="14"/>
        <v>31.68</v>
      </c>
      <c r="BM33" s="353">
        <f t="shared" si="14"/>
        <v>0</v>
      </c>
      <c r="BN33" s="353">
        <f t="shared" si="14"/>
        <v>0</v>
      </c>
      <c r="BO33" s="353">
        <f t="shared" si="14"/>
        <v>40.5</v>
      </c>
      <c r="BP33" s="353">
        <f t="shared" si="14"/>
        <v>0</v>
      </c>
      <c r="BQ33" s="353">
        <f t="shared" ref="BQ33:BW33" si="15">BQ31*BQ32</f>
        <v>0</v>
      </c>
      <c r="BR33" s="353">
        <f t="shared" si="15"/>
        <v>0</v>
      </c>
      <c r="BS33" s="353">
        <f t="shared" si="15"/>
        <v>0</v>
      </c>
      <c r="BT33" s="353">
        <f t="shared" si="15"/>
        <v>0</v>
      </c>
      <c r="BU33" s="353">
        <f t="shared" si="15"/>
        <v>0</v>
      </c>
      <c r="BV33" s="353">
        <f>BV31*BV32</f>
        <v>648</v>
      </c>
      <c r="BW33" s="353">
        <f t="shared" si="15"/>
        <v>0</v>
      </c>
      <c r="BX33" s="353">
        <f>BX31*BX32</f>
        <v>216</v>
      </c>
      <c r="BY33" s="353">
        <f>BY31*BY32</f>
        <v>0</v>
      </c>
      <c r="BZ33" s="353">
        <f>BZ31*BZ32</f>
        <v>720</v>
      </c>
      <c r="CA33" s="340"/>
    </row>
    <row r="34" spans="1:79" ht="174.6" hidden="1" customHeight="1">
      <c r="A34" s="587" t="s">
        <v>77</v>
      </c>
      <c r="B34" s="61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</row>
    <row r="35" spans="1:79" ht="174.6" hidden="1" customHeight="1"/>
    <row r="36" spans="1:79" s="363" customFormat="1" ht="24" customHeight="1">
      <c r="A36" s="355"/>
      <c r="B36" s="356" t="s">
        <v>397</v>
      </c>
      <c r="C36" s="357"/>
      <c r="D36" s="357"/>
      <c r="E36" s="357"/>
      <c r="F36" s="357"/>
      <c r="G36" s="645"/>
      <c r="H36" s="645"/>
      <c r="I36" s="645"/>
      <c r="J36" s="645"/>
      <c r="K36" s="645"/>
      <c r="L36" s="645"/>
      <c r="M36" s="645"/>
      <c r="N36" s="645"/>
      <c r="O36" s="645"/>
      <c r="P36" s="645"/>
      <c r="Q36" s="645"/>
      <c r="R36" s="645"/>
      <c r="S36" s="645"/>
      <c r="T36" s="645"/>
      <c r="U36" s="645"/>
      <c r="V36" s="645"/>
      <c r="W36" s="645"/>
      <c r="X36" s="645"/>
      <c r="Y36" s="645"/>
      <c r="Z36" s="645"/>
      <c r="AA36" s="645"/>
      <c r="AB36" s="645"/>
      <c r="AC36" s="355"/>
      <c r="AD36" s="419"/>
      <c r="AE36" s="355"/>
      <c r="AF36" s="355"/>
      <c r="AG36" s="355"/>
      <c r="AH36" s="355"/>
      <c r="AI36" s="355"/>
      <c r="AJ36" s="355"/>
      <c r="AK36" s="355"/>
      <c r="AL36" s="355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355"/>
      <c r="AY36" s="355"/>
      <c r="AZ36" s="355"/>
      <c r="BA36" s="355"/>
      <c r="BB36" s="355"/>
      <c r="BC36" s="355"/>
      <c r="BD36" s="355"/>
      <c r="BE36" s="355"/>
      <c r="BF36" s="355"/>
      <c r="BG36" s="355"/>
      <c r="BH36" s="355"/>
      <c r="BI36" s="355"/>
      <c r="BJ36" s="355"/>
      <c r="BK36" s="355"/>
      <c r="BL36" s="355"/>
      <c r="BM36" s="355"/>
      <c r="BN36" s="355"/>
      <c r="BO36" s="373"/>
      <c r="BP36" s="355"/>
      <c r="BQ36" s="357"/>
      <c r="BR36" s="357"/>
      <c r="BS36" s="357"/>
      <c r="BT36" s="357"/>
      <c r="BU36" s="355"/>
      <c r="BV36" s="357"/>
      <c r="BW36" s="357"/>
      <c r="BX36" s="355"/>
      <c r="BY36" s="355"/>
      <c r="BZ36" s="355"/>
      <c r="CA36" s="355"/>
    </row>
    <row r="37" spans="1:79" s="363" customFormat="1" ht="1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  <c r="BY37" s="355"/>
      <c r="BZ37" s="355"/>
      <c r="CA37" s="355"/>
    </row>
    <row r="38" spans="1:79" s="363" customFormat="1" ht="159.75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  <c r="BZ38" s="359" t="str">
        <f>ССЫЛКИ!BX2</f>
        <v>Зефир в шоколаде (шт.)</v>
      </c>
      <c r="CA38" s="355"/>
    </row>
    <row r="39" spans="1:79" s="363" customFormat="1">
      <c r="A39" s="646" t="s">
        <v>101</v>
      </c>
      <c r="B39" s="647"/>
      <c r="C39" s="269"/>
      <c r="D39" s="269"/>
      <c r="E39" s="269"/>
      <c r="F39" s="269"/>
      <c r="G39" s="269"/>
      <c r="H39" s="269"/>
      <c r="I39" s="269"/>
      <c r="J39" s="269"/>
      <c r="K39" s="269"/>
      <c r="L39" s="269">
        <v>3</v>
      </c>
      <c r="M39" s="269"/>
      <c r="N39" s="269">
        <v>2.6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>
        <v>4</v>
      </c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>
        <v>42</v>
      </c>
      <c r="BB39" s="269"/>
      <c r="BC39" s="269"/>
      <c r="BD39" s="269"/>
      <c r="BE39" s="269"/>
      <c r="BF39" s="269"/>
      <c r="BG39" s="269">
        <v>1</v>
      </c>
      <c r="BH39" s="269"/>
      <c r="BI39" s="269"/>
      <c r="BJ39" s="269">
        <v>50</v>
      </c>
      <c r="BK39" s="269">
        <v>6</v>
      </c>
      <c r="BL39" s="269">
        <v>7</v>
      </c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362"/>
      <c r="BZ39" s="362"/>
    </row>
    <row r="40" spans="1:79" s="363" customFormat="1">
      <c r="A40" s="575" t="s">
        <v>102</v>
      </c>
      <c r="B40" s="576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>
        <v>1.5</v>
      </c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>
        <v>30</v>
      </c>
      <c r="AM40" s="269"/>
      <c r="AN40" s="269"/>
      <c r="AO40" s="269"/>
      <c r="AP40" s="269"/>
      <c r="AQ40" s="269"/>
      <c r="AR40" s="269"/>
      <c r="AS40" s="269"/>
      <c r="AT40" s="269">
        <v>4</v>
      </c>
      <c r="AU40" s="269"/>
      <c r="AV40" s="269"/>
      <c r="AW40" s="269"/>
      <c r="AX40" s="269"/>
      <c r="AY40" s="269"/>
      <c r="AZ40" s="269"/>
      <c r="BA40" s="269"/>
      <c r="BB40" s="269"/>
      <c r="BC40" s="269"/>
      <c r="BD40" s="269">
        <v>53</v>
      </c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362"/>
      <c r="BZ40" s="362"/>
    </row>
    <row r="41" spans="1:79" s="363" customFormat="1">
      <c r="A41" s="575" t="s">
        <v>103</v>
      </c>
      <c r="B41" s="576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>
        <v>1.45</v>
      </c>
      <c r="O41" s="269"/>
      <c r="P41" s="269"/>
      <c r="Q41" s="269"/>
      <c r="R41" s="269"/>
      <c r="S41" s="269"/>
      <c r="T41" s="269"/>
      <c r="U41" s="269"/>
      <c r="V41" s="269">
        <v>7</v>
      </c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>
        <v>5</v>
      </c>
      <c r="AY41" s="269"/>
      <c r="AZ41" s="269"/>
      <c r="BA41" s="269"/>
      <c r="BB41" s="269"/>
      <c r="BC41" s="269"/>
      <c r="BD41" s="269"/>
      <c r="BE41" s="269"/>
      <c r="BF41" s="269">
        <v>0</v>
      </c>
      <c r="BG41" s="269"/>
      <c r="BH41" s="269"/>
      <c r="BI41" s="269">
        <v>30</v>
      </c>
      <c r="BJ41" s="269"/>
      <c r="BK41" s="269"/>
      <c r="BL41" s="269">
        <v>14</v>
      </c>
      <c r="BM41" s="269">
        <v>10</v>
      </c>
      <c r="BN41" s="269"/>
      <c r="BO41" s="269"/>
      <c r="BP41" s="269"/>
      <c r="BQ41" s="269"/>
      <c r="BR41" s="269"/>
      <c r="BS41" s="269"/>
      <c r="BT41" s="269"/>
      <c r="BU41" s="269"/>
      <c r="BV41" s="269"/>
      <c r="BW41" s="269"/>
      <c r="BX41" s="269"/>
      <c r="BY41" s="362"/>
      <c r="BZ41" s="362"/>
    </row>
    <row r="42" spans="1:79" s="363" customFormat="1">
      <c r="A42" s="575" t="s">
        <v>61</v>
      </c>
      <c r="B42" s="576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>
        <v>0</v>
      </c>
      <c r="BX42" s="269">
        <v>60</v>
      </c>
      <c r="BY42" s="362"/>
      <c r="BZ42" s="362"/>
    </row>
    <row r="43" spans="1:79" s="363" customFormat="1">
      <c r="A43" s="575" t="s">
        <v>93</v>
      </c>
      <c r="B43" s="576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>
        <v>200</v>
      </c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/>
      <c r="BR43" s="269"/>
      <c r="BS43" s="269"/>
      <c r="BT43" s="269"/>
      <c r="BU43" s="269"/>
      <c r="BV43" s="269"/>
      <c r="BW43" s="269"/>
      <c r="BX43" s="269"/>
      <c r="BY43" s="362"/>
      <c r="BZ43" s="362"/>
    </row>
    <row r="44" spans="1:79" s="363" customFormat="1">
      <c r="A44" s="575" t="s">
        <v>146</v>
      </c>
      <c r="B44" s="576"/>
      <c r="C44" s="269"/>
      <c r="D44" s="269"/>
      <c r="E44" s="269"/>
      <c r="F44" s="269"/>
      <c r="G44" s="269"/>
      <c r="H44" s="269"/>
      <c r="I44" s="269"/>
      <c r="J44" s="269"/>
      <c r="K44" s="269"/>
      <c r="L44" s="269">
        <v>1.8</v>
      </c>
      <c r="M44" s="269"/>
      <c r="N44" s="269">
        <v>1</v>
      </c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>
        <v>1</v>
      </c>
      <c r="Z44" s="269"/>
      <c r="AA44" s="269"/>
      <c r="AB44" s="269"/>
      <c r="AC44" s="269">
        <v>2.5</v>
      </c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>
        <v>2</v>
      </c>
      <c r="BL44" s="269">
        <v>1</v>
      </c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362">
        <v>0</v>
      </c>
      <c r="BZ44" s="362"/>
    </row>
    <row r="45" spans="1:79" s="363" customFormat="1">
      <c r="A45" s="594" t="s">
        <v>114</v>
      </c>
      <c r="B45" s="641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  <c r="AC45" s="384"/>
      <c r="AD45" s="384"/>
      <c r="AE45" s="384"/>
      <c r="AF45" s="384"/>
      <c r="AG45" s="384"/>
      <c r="AH45" s="384"/>
      <c r="AI45" s="384"/>
      <c r="AJ45" s="384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4"/>
      <c r="AZ45" s="384"/>
      <c r="BA45" s="384"/>
      <c r="BB45" s="384"/>
      <c r="BC45" s="384"/>
      <c r="BD45" s="384"/>
      <c r="BE45" s="384"/>
      <c r="BF45" s="384"/>
      <c r="BG45" s="384"/>
      <c r="BH45" s="384"/>
      <c r="BI45" s="384"/>
      <c r="BJ45" s="384"/>
      <c r="BK45" s="384"/>
      <c r="BL45" s="384"/>
      <c r="BM45" s="384"/>
      <c r="BN45" s="384"/>
      <c r="BO45" s="384"/>
      <c r="BP45" s="384"/>
      <c r="BQ45" s="384"/>
      <c r="BR45" s="384"/>
      <c r="BS45" s="384"/>
      <c r="BT45" s="384"/>
      <c r="BU45" s="384"/>
      <c r="BV45" s="384"/>
      <c r="BW45" s="384"/>
      <c r="BX45" s="384"/>
      <c r="BY45" s="384"/>
      <c r="BZ45" s="384">
        <v>1</v>
      </c>
    </row>
    <row r="46" spans="1:79" s="363" customFormat="1">
      <c r="A46" s="398"/>
      <c r="B46" s="401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362"/>
      <c r="BZ46" s="362"/>
      <c r="CA46" s="355"/>
    </row>
    <row r="47" spans="1:79" s="363" customFormat="1" ht="174.6" hidden="1" customHeight="1">
      <c r="A47" s="575"/>
      <c r="B47" s="576"/>
      <c r="C47" s="269"/>
      <c r="D47" s="269">
        <f t="shared" ref="D47:BO47" si="16">SUM(D39:D45)</f>
        <v>0</v>
      </c>
      <c r="E47" s="269">
        <f t="shared" si="16"/>
        <v>0</v>
      </c>
      <c r="F47" s="269">
        <f t="shared" si="16"/>
        <v>0</v>
      </c>
      <c r="G47" s="269">
        <f t="shared" si="16"/>
        <v>0</v>
      </c>
      <c r="H47" s="269">
        <f t="shared" si="16"/>
        <v>0</v>
      </c>
      <c r="I47" s="269">
        <f t="shared" si="16"/>
        <v>0</v>
      </c>
      <c r="J47" s="269">
        <f t="shared" si="16"/>
        <v>0</v>
      </c>
      <c r="K47" s="269">
        <f t="shared" si="16"/>
        <v>0</v>
      </c>
      <c r="L47" s="269">
        <f t="shared" si="16"/>
        <v>4.8</v>
      </c>
      <c r="M47" s="269">
        <f t="shared" si="16"/>
        <v>0</v>
      </c>
      <c r="N47" s="269">
        <f t="shared" si="16"/>
        <v>6.55</v>
      </c>
      <c r="O47" s="269">
        <f t="shared" si="16"/>
        <v>0</v>
      </c>
      <c r="P47" s="269">
        <f t="shared" si="16"/>
        <v>0</v>
      </c>
      <c r="Q47" s="269">
        <f t="shared" si="16"/>
        <v>0</v>
      </c>
      <c r="R47" s="269">
        <f t="shared" si="16"/>
        <v>0</v>
      </c>
      <c r="S47" s="269">
        <f t="shared" si="16"/>
        <v>0</v>
      </c>
      <c r="T47" s="269">
        <f t="shared" si="16"/>
        <v>0</v>
      </c>
      <c r="U47" s="269">
        <f t="shared" si="16"/>
        <v>0</v>
      </c>
      <c r="V47" s="269">
        <f t="shared" si="16"/>
        <v>7</v>
      </c>
      <c r="W47" s="269">
        <f t="shared" si="16"/>
        <v>0</v>
      </c>
      <c r="X47" s="269">
        <f t="shared" si="16"/>
        <v>0</v>
      </c>
      <c r="Y47" s="269">
        <f t="shared" si="16"/>
        <v>1</v>
      </c>
      <c r="Z47" s="269">
        <f t="shared" si="16"/>
        <v>0</v>
      </c>
      <c r="AA47" s="269">
        <f t="shared" si="16"/>
        <v>0</v>
      </c>
      <c r="AB47" s="269">
        <f t="shared" si="16"/>
        <v>200</v>
      </c>
      <c r="AC47" s="269">
        <f t="shared" si="16"/>
        <v>6.5</v>
      </c>
      <c r="AD47" s="269">
        <f t="shared" si="16"/>
        <v>0</v>
      </c>
      <c r="AE47" s="269">
        <f t="shared" si="16"/>
        <v>0</v>
      </c>
      <c r="AF47" s="269">
        <f t="shared" si="16"/>
        <v>0</v>
      </c>
      <c r="AG47" s="269">
        <f t="shared" si="16"/>
        <v>0</v>
      </c>
      <c r="AH47" s="269">
        <f t="shared" si="16"/>
        <v>0</v>
      </c>
      <c r="AI47" s="269">
        <f t="shared" si="16"/>
        <v>0</v>
      </c>
      <c r="AJ47" s="269">
        <f t="shared" si="16"/>
        <v>0</v>
      </c>
      <c r="AK47" s="269">
        <f t="shared" si="16"/>
        <v>0</v>
      </c>
      <c r="AL47" s="269">
        <f t="shared" si="16"/>
        <v>30</v>
      </c>
      <c r="AM47" s="269">
        <f t="shared" si="16"/>
        <v>0</v>
      </c>
      <c r="AN47" s="269">
        <f t="shared" si="16"/>
        <v>0</v>
      </c>
      <c r="AO47" s="269">
        <f t="shared" si="16"/>
        <v>0</v>
      </c>
      <c r="AP47" s="269">
        <f t="shared" si="16"/>
        <v>0</v>
      </c>
      <c r="AQ47" s="269">
        <f t="shared" si="16"/>
        <v>0</v>
      </c>
      <c r="AR47" s="269">
        <f t="shared" si="16"/>
        <v>0</v>
      </c>
      <c r="AS47" s="269">
        <f t="shared" si="16"/>
        <v>0</v>
      </c>
      <c r="AT47" s="269">
        <f t="shared" si="16"/>
        <v>4</v>
      </c>
      <c r="AU47" s="269">
        <f t="shared" si="16"/>
        <v>0</v>
      </c>
      <c r="AV47" s="269">
        <f t="shared" si="16"/>
        <v>0</v>
      </c>
      <c r="AW47" s="269">
        <f t="shared" si="16"/>
        <v>0</v>
      </c>
      <c r="AX47" s="269">
        <f t="shared" si="16"/>
        <v>5</v>
      </c>
      <c r="AY47" s="269">
        <f t="shared" si="16"/>
        <v>0</v>
      </c>
      <c r="AZ47" s="269">
        <f t="shared" si="16"/>
        <v>0</v>
      </c>
      <c r="BA47" s="269">
        <f t="shared" si="16"/>
        <v>42</v>
      </c>
      <c r="BB47" s="269">
        <f t="shared" si="16"/>
        <v>0</v>
      </c>
      <c r="BC47" s="269">
        <f t="shared" si="16"/>
        <v>0</v>
      </c>
      <c r="BD47" s="269">
        <f t="shared" si="16"/>
        <v>53</v>
      </c>
      <c r="BE47" s="269">
        <f t="shared" si="16"/>
        <v>0</v>
      </c>
      <c r="BF47" s="269">
        <f t="shared" si="16"/>
        <v>0</v>
      </c>
      <c r="BG47" s="269">
        <f t="shared" si="16"/>
        <v>1</v>
      </c>
      <c r="BH47" s="269">
        <f t="shared" si="16"/>
        <v>0</v>
      </c>
      <c r="BI47" s="269">
        <f t="shared" si="16"/>
        <v>30</v>
      </c>
      <c r="BJ47" s="269">
        <f t="shared" si="16"/>
        <v>50</v>
      </c>
      <c r="BK47" s="269">
        <f t="shared" si="16"/>
        <v>8</v>
      </c>
      <c r="BL47" s="269">
        <f t="shared" si="16"/>
        <v>22</v>
      </c>
      <c r="BM47" s="269">
        <f t="shared" si="16"/>
        <v>10</v>
      </c>
      <c r="BN47" s="269">
        <f t="shared" si="16"/>
        <v>0</v>
      </c>
      <c r="BO47" s="269">
        <f t="shared" si="16"/>
        <v>0</v>
      </c>
      <c r="BP47" s="269">
        <f t="shared" ref="BP47:BZ47" si="17">SUM(BP39:BP45)</f>
        <v>0</v>
      </c>
      <c r="BQ47" s="269">
        <f t="shared" si="17"/>
        <v>0</v>
      </c>
      <c r="BR47" s="269">
        <f t="shared" si="17"/>
        <v>0</v>
      </c>
      <c r="BS47" s="269">
        <f t="shared" si="17"/>
        <v>0</v>
      </c>
      <c r="BT47" s="269">
        <f t="shared" si="17"/>
        <v>0</v>
      </c>
      <c r="BU47" s="269">
        <f t="shared" si="17"/>
        <v>0</v>
      </c>
      <c r="BV47" s="269">
        <f t="shared" si="17"/>
        <v>0</v>
      </c>
      <c r="BW47" s="269">
        <f t="shared" si="17"/>
        <v>0</v>
      </c>
      <c r="BX47" s="269">
        <f t="shared" si="17"/>
        <v>60</v>
      </c>
      <c r="BY47" s="362">
        <f t="shared" si="17"/>
        <v>0</v>
      </c>
      <c r="BZ47" s="362">
        <f t="shared" si="17"/>
        <v>1</v>
      </c>
      <c r="CA47" s="355"/>
    </row>
    <row r="48" spans="1:79" s="363" customFormat="1" ht="174.6" hidden="1" customHeight="1">
      <c r="A48" s="577" t="s">
        <v>74</v>
      </c>
      <c r="B48" s="578"/>
      <c r="C48" s="269">
        <f>C49</f>
        <v>43</v>
      </c>
      <c r="D48" s="269">
        <f t="shared" ref="D48:BO48" si="18">C48</f>
        <v>43</v>
      </c>
      <c r="E48" s="269">
        <f t="shared" si="18"/>
        <v>43</v>
      </c>
      <c r="F48" s="269">
        <f t="shared" si="18"/>
        <v>43</v>
      </c>
      <c r="G48" s="269">
        <f t="shared" si="18"/>
        <v>43</v>
      </c>
      <c r="H48" s="269">
        <f t="shared" si="18"/>
        <v>43</v>
      </c>
      <c r="I48" s="269">
        <f t="shared" si="18"/>
        <v>43</v>
      </c>
      <c r="J48" s="269">
        <f t="shared" si="18"/>
        <v>43</v>
      </c>
      <c r="K48" s="269">
        <f t="shared" si="18"/>
        <v>43</v>
      </c>
      <c r="L48" s="269">
        <f t="shared" si="18"/>
        <v>43</v>
      </c>
      <c r="M48" s="269">
        <f t="shared" si="18"/>
        <v>43</v>
      </c>
      <c r="N48" s="269">
        <f t="shared" si="18"/>
        <v>43</v>
      </c>
      <c r="O48" s="269">
        <f t="shared" si="18"/>
        <v>43</v>
      </c>
      <c r="P48" s="269">
        <f t="shared" si="18"/>
        <v>43</v>
      </c>
      <c r="Q48" s="269">
        <f t="shared" si="18"/>
        <v>43</v>
      </c>
      <c r="R48" s="269">
        <f t="shared" si="18"/>
        <v>43</v>
      </c>
      <c r="S48" s="269">
        <f t="shared" si="18"/>
        <v>43</v>
      </c>
      <c r="T48" s="269">
        <f t="shared" si="18"/>
        <v>43</v>
      </c>
      <c r="U48" s="269">
        <f t="shared" si="18"/>
        <v>43</v>
      </c>
      <c r="V48" s="269">
        <f t="shared" si="18"/>
        <v>43</v>
      </c>
      <c r="W48" s="269">
        <f t="shared" si="18"/>
        <v>43</v>
      </c>
      <c r="X48" s="269">
        <f t="shared" si="18"/>
        <v>43</v>
      </c>
      <c r="Y48" s="269">
        <f t="shared" si="18"/>
        <v>43</v>
      </c>
      <c r="Z48" s="269">
        <f t="shared" si="18"/>
        <v>43</v>
      </c>
      <c r="AA48" s="269">
        <f t="shared" si="18"/>
        <v>43</v>
      </c>
      <c r="AB48" s="269">
        <f t="shared" si="18"/>
        <v>43</v>
      </c>
      <c r="AC48" s="269">
        <f t="shared" si="18"/>
        <v>43</v>
      </c>
      <c r="AD48" s="269">
        <f t="shared" si="18"/>
        <v>43</v>
      </c>
      <c r="AE48" s="269">
        <f t="shared" si="18"/>
        <v>43</v>
      </c>
      <c r="AF48" s="269">
        <f t="shared" si="18"/>
        <v>43</v>
      </c>
      <c r="AG48" s="269">
        <f t="shared" si="18"/>
        <v>43</v>
      </c>
      <c r="AH48" s="269">
        <f t="shared" si="18"/>
        <v>43</v>
      </c>
      <c r="AI48" s="269">
        <f t="shared" si="18"/>
        <v>43</v>
      </c>
      <c r="AJ48" s="269">
        <f t="shared" si="18"/>
        <v>43</v>
      </c>
      <c r="AK48" s="269">
        <f t="shared" si="18"/>
        <v>43</v>
      </c>
      <c r="AL48" s="269">
        <f t="shared" si="18"/>
        <v>43</v>
      </c>
      <c r="AM48" s="269">
        <f t="shared" si="18"/>
        <v>43</v>
      </c>
      <c r="AN48" s="269">
        <f t="shared" si="18"/>
        <v>43</v>
      </c>
      <c r="AO48" s="269">
        <f t="shared" si="18"/>
        <v>43</v>
      </c>
      <c r="AP48" s="269">
        <f t="shared" si="18"/>
        <v>43</v>
      </c>
      <c r="AQ48" s="269">
        <f t="shared" si="18"/>
        <v>43</v>
      </c>
      <c r="AR48" s="269">
        <f t="shared" si="18"/>
        <v>43</v>
      </c>
      <c r="AS48" s="269">
        <f t="shared" si="18"/>
        <v>43</v>
      </c>
      <c r="AT48" s="269">
        <f t="shared" si="18"/>
        <v>43</v>
      </c>
      <c r="AU48" s="269">
        <f t="shared" si="18"/>
        <v>43</v>
      </c>
      <c r="AV48" s="269">
        <f t="shared" si="18"/>
        <v>43</v>
      </c>
      <c r="AW48" s="269">
        <f t="shared" si="18"/>
        <v>43</v>
      </c>
      <c r="AX48" s="269">
        <f t="shared" si="18"/>
        <v>43</v>
      </c>
      <c r="AY48" s="269">
        <f t="shared" si="18"/>
        <v>43</v>
      </c>
      <c r="AZ48" s="269">
        <f t="shared" si="18"/>
        <v>43</v>
      </c>
      <c r="BA48" s="269">
        <f t="shared" si="18"/>
        <v>43</v>
      </c>
      <c r="BB48" s="269">
        <f t="shared" si="18"/>
        <v>43</v>
      </c>
      <c r="BC48" s="269">
        <f t="shared" si="18"/>
        <v>43</v>
      </c>
      <c r="BD48" s="269">
        <f t="shared" si="18"/>
        <v>43</v>
      </c>
      <c r="BE48" s="269">
        <f t="shared" si="18"/>
        <v>43</v>
      </c>
      <c r="BF48" s="269">
        <f t="shared" si="18"/>
        <v>43</v>
      </c>
      <c r="BG48" s="269">
        <f t="shared" si="18"/>
        <v>43</v>
      </c>
      <c r="BH48" s="269">
        <f t="shared" si="18"/>
        <v>43</v>
      </c>
      <c r="BI48" s="269">
        <f t="shared" si="18"/>
        <v>43</v>
      </c>
      <c r="BJ48" s="269">
        <f t="shared" si="18"/>
        <v>43</v>
      </c>
      <c r="BK48" s="269">
        <f t="shared" si="18"/>
        <v>43</v>
      </c>
      <c r="BL48" s="269">
        <f t="shared" si="18"/>
        <v>43</v>
      </c>
      <c r="BM48" s="269">
        <f t="shared" si="18"/>
        <v>43</v>
      </c>
      <c r="BN48" s="269">
        <f t="shared" si="18"/>
        <v>43</v>
      </c>
      <c r="BO48" s="269">
        <f t="shared" si="18"/>
        <v>43</v>
      </c>
      <c r="BP48" s="269">
        <f t="shared" ref="BP48:BZ48" si="19">BO48</f>
        <v>43</v>
      </c>
      <c r="BQ48" s="269">
        <f t="shared" si="19"/>
        <v>43</v>
      </c>
      <c r="BR48" s="269">
        <f t="shared" si="19"/>
        <v>43</v>
      </c>
      <c r="BS48" s="269">
        <f t="shared" si="19"/>
        <v>43</v>
      </c>
      <c r="BT48" s="269">
        <f t="shared" si="19"/>
        <v>43</v>
      </c>
      <c r="BU48" s="269">
        <f t="shared" si="19"/>
        <v>43</v>
      </c>
      <c r="BV48" s="269">
        <f t="shared" si="19"/>
        <v>43</v>
      </c>
      <c r="BW48" s="269">
        <f t="shared" si="19"/>
        <v>43</v>
      </c>
      <c r="BX48" s="269">
        <f t="shared" si="19"/>
        <v>43</v>
      </c>
      <c r="BY48" s="416">
        <f t="shared" si="19"/>
        <v>43</v>
      </c>
      <c r="BZ48" s="416">
        <f t="shared" si="19"/>
        <v>43</v>
      </c>
      <c r="CA48" s="355"/>
    </row>
    <row r="49" spans="1:79" s="363" customFormat="1" ht="20.25" thickBot="1">
      <c r="A49" s="572" t="s">
        <v>74</v>
      </c>
      <c r="B49" s="573"/>
      <c r="C49" s="365">
        <f>VLOOKUP(B4,Фактически_присутствующих,3,FALSE)</f>
        <v>43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362"/>
      <c r="BZ49" s="362"/>
      <c r="CA49" s="355"/>
    </row>
    <row r="50" spans="1:79" s="363" customFormat="1" ht="15.75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W50" si="20">L47*L48/1000</f>
        <v>0.2064</v>
      </c>
      <c r="M50" s="368">
        <f t="shared" si="20"/>
        <v>0</v>
      </c>
      <c r="N50" s="368">
        <f t="shared" si="20"/>
        <v>0.28164999999999996</v>
      </c>
      <c r="O50" s="368">
        <f t="shared" si="20"/>
        <v>0</v>
      </c>
      <c r="P50" s="368">
        <f t="shared" si="20"/>
        <v>0</v>
      </c>
      <c r="Q50" s="368">
        <f t="shared" si="20"/>
        <v>0</v>
      </c>
      <c r="R50" s="368">
        <f t="shared" si="20"/>
        <v>0</v>
      </c>
      <c r="S50" s="368">
        <f t="shared" si="20"/>
        <v>0</v>
      </c>
      <c r="T50" s="368">
        <f t="shared" si="20"/>
        <v>0</v>
      </c>
      <c r="U50" s="368">
        <f t="shared" si="20"/>
        <v>0</v>
      </c>
      <c r="V50" s="368">
        <f t="shared" si="20"/>
        <v>0.30099999999999999</v>
      </c>
      <c r="W50" s="368">
        <f t="shared" si="20"/>
        <v>0</v>
      </c>
      <c r="X50" s="368">
        <f t="shared" si="20"/>
        <v>0</v>
      </c>
      <c r="Y50" s="368">
        <f t="shared" si="20"/>
        <v>4.2999999999999997E-2</v>
      </c>
      <c r="Z50" s="368">
        <f t="shared" si="20"/>
        <v>0</v>
      </c>
      <c r="AA50" s="368">
        <f t="shared" si="20"/>
        <v>0</v>
      </c>
      <c r="AB50" s="368">
        <f t="shared" si="20"/>
        <v>8.6</v>
      </c>
      <c r="AC50" s="368">
        <f t="shared" si="20"/>
        <v>0.27950000000000003</v>
      </c>
      <c r="AD50" s="368">
        <f>AD47*AD48</f>
        <v>0</v>
      </c>
      <c r="AE50" s="368">
        <f t="shared" si="20"/>
        <v>0</v>
      </c>
      <c r="AF50" s="368">
        <f t="shared" si="20"/>
        <v>0</v>
      </c>
      <c r="AG50" s="368">
        <f t="shared" si="20"/>
        <v>0</v>
      </c>
      <c r="AH50" s="368">
        <f t="shared" si="20"/>
        <v>0</v>
      </c>
      <c r="AI50" s="368">
        <f t="shared" si="20"/>
        <v>0</v>
      </c>
      <c r="AJ50" s="368">
        <f t="shared" si="20"/>
        <v>0</v>
      </c>
      <c r="AK50" s="368">
        <f t="shared" si="20"/>
        <v>0</v>
      </c>
      <c r="AL50" s="368">
        <f t="shared" si="20"/>
        <v>1.29</v>
      </c>
      <c r="AM50" s="368">
        <f t="shared" si="20"/>
        <v>0</v>
      </c>
      <c r="AN50" s="368">
        <f t="shared" si="20"/>
        <v>0</v>
      </c>
      <c r="AO50" s="368">
        <f t="shared" si="20"/>
        <v>0</v>
      </c>
      <c r="AP50" s="368">
        <f t="shared" si="20"/>
        <v>0</v>
      </c>
      <c r="AQ50" s="368">
        <f t="shared" si="20"/>
        <v>0</v>
      </c>
      <c r="AR50" s="368">
        <f t="shared" si="20"/>
        <v>0</v>
      </c>
      <c r="AS50" s="368">
        <f t="shared" si="20"/>
        <v>0</v>
      </c>
      <c r="AT50" s="368">
        <f t="shared" si="20"/>
        <v>0.17199999999999999</v>
      </c>
      <c r="AU50" s="368">
        <f t="shared" si="20"/>
        <v>0</v>
      </c>
      <c r="AV50" s="368">
        <f t="shared" si="20"/>
        <v>0</v>
      </c>
      <c r="AW50" s="368">
        <f t="shared" si="20"/>
        <v>0</v>
      </c>
      <c r="AX50" s="368">
        <f t="shared" si="20"/>
        <v>0.215</v>
      </c>
      <c r="AY50" s="368">
        <f t="shared" si="20"/>
        <v>0</v>
      </c>
      <c r="AZ50" s="368">
        <f t="shared" si="20"/>
        <v>0</v>
      </c>
      <c r="BA50" s="368">
        <f t="shared" si="20"/>
        <v>1.806</v>
      </c>
      <c r="BB50" s="368">
        <f t="shared" si="20"/>
        <v>0</v>
      </c>
      <c r="BC50" s="368">
        <f t="shared" si="20"/>
        <v>0</v>
      </c>
      <c r="BD50" s="368">
        <f t="shared" si="20"/>
        <v>2.2789999999999999</v>
      </c>
      <c r="BE50" s="368">
        <f t="shared" si="20"/>
        <v>0</v>
      </c>
      <c r="BF50" s="368">
        <f t="shared" si="20"/>
        <v>0</v>
      </c>
      <c r="BG50" s="368">
        <f t="shared" si="20"/>
        <v>4.2999999999999997E-2</v>
      </c>
      <c r="BH50" s="368">
        <f t="shared" si="20"/>
        <v>0</v>
      </c>
      <c r="BI50" s="368">
        <f t="shared" si="20"/>
        <v>1.29</v>
      </c>
      <c r="BJ50" s="368">
        <f t="shared" si="20"/>
        <v>2.15</v>
      </c>
      <c r="BK50" s="368">
        <f t="shared" si="20"/>
        <v>0.34399999999999997</v>
      </c>
      <c r="BL50" s="368">
        <f t="shared" si="20"/>
        <v>0.94599999999999995</v>
      </c>
      <c r="BM50" s="368">
        <f t="shared" si="20"/>
        <v>0.43</v>
      </c>
      <c r="BN50" s="368">
        <f t="shared" si="20"/>
        <v>0</v>
      </c>
      <c r="BO50" s="368">
        <f t="shared" si="20"/>
        <v>0</v>
      </c>
      <c r="BP50" s="368">
        <f t="shared" si="20"/>
        <v>0</v>
      </c>
      <c r="BQ50" s="368">
        <f t="shared" si="20"/>
        <v>0</v>
      </c>
      <c r="BR50" s="368">
        <f t="shared" si="20"/>
        <v>0</v>
      </c>
      <c r="BS50" s="368">
        <f t="shared" si="20"/>
        <v>0</v>
      </c>
      <c r="BT50" s="368">
        <f t="shared" si="20"/>
        <v>0</v>
      </c>
      <c r="BU50" s="368">
        <f t="shared" si="20"/>
        <v>0</v>
      </c>
      <c r="BV50" s="368">
        <f t="shared" si="20"/>
        <v>0</v>
      </c>
      <c r="BW50" s="368">
        <f t="shared" si="20"/>
        <v>0</v>
      </c>
      <c r="BX50" s="368">
        <f t="shared" ref="BX50:BY50" si="21">BX47*BX48/1000</f>
        <v>2.58</v>
      </c>
      <c r="BY50" s="367">
        <f t="shared" si="21"/>
        <v>0</v>
      </c>
      <c r="BZ50" s="367">
        <f>BZ47*BZ48</f>
        <v>43</v>
      </c>
      <c r="CA50" s="355"/>
    </row>
    <row r="51" spans="1:79" s="363" customForma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  <c r="BZ51" s="369">
        <f>ССЫЛКИ!BX3</f>
        <v>8</v>
      </c>
      <c r="CA51" s="355"/>
    </row>
    <row r="52" spans="1:79" s="363" customFormat="1">
      <c r="A52" s="572" t="s">
        <v>76</v>
      </c>
      <c r="B52" s="573"/>
      <c r="C52" s="370">
        <f>SUM(D52:BZ52)</f>
        <v>2623</v>
      </c>
      <c r="D52" s="371">
        <f t="shared" ref="D52:BZ52" si="22">D50*D51</f>
        <v>0</v>
      </c>
      <c r="E52" s="371">
        <f t="shared" si="22"/>
        <v>0</v>
      </c>
      <c r="F52" s="368">
        <f t="shared" si="22"/>
        <v>0</v>
      </c>
      <c r="G52" s="368">
        <f t="shared" si="22"/>
        <v>0</v>
      </c>
      <c r="H52" s="368">
        <f t="shared" si="22"/>
        <v>0</v>
      </c>
      <c r="I52" s="368">
        <f t="shared" si="22"/>
        <v>0</v>
      </c>
      <c r="J52" s="368">
        <f t="shared" si="22"/>
        <v>0</v>
      </c>
      <c r="K52" s="368">
        <f t="shared" si="22"/>
        <v>0</v>
      </c>
      <c r="L52" s="368">
        <f t="shared" si="22"/>
        <v>28.896000000000001</v>
      </c>
      <c r="M52" s="368">
        <f t="shared" si="22"/>
        <v>0</v>
      </c>
      <c r="N52" s="368">
        <f t="shared" si="22"/>
        <v>2.8164999999999996</v>
      </c>
      <c r="O52" s="368">
        <f t="shared" si="22"/>
        <v>0</v>
      </c>
      <c r="P52" s="368">
        <f t="shared" si="22"/>
        <v>0</v>
      </c>
      <c r="Q52" s="368">
        <f t="shared" si="22"/>
        <v>0</v>
      </c>
      <c r="R52" s="368">
        <f t="shared" si="22"/>
        <v>0</v>
      </c>
      <c r="S52" s="368">
        <f t="shared" si="22"/>
        <v>0</v>
      </c>
      <c r="T52" s="368">
        <f t="shared" si="22"/>
        <v>0</v>
      </c>
      <c r="U52" s="368">
        <f t="shared" si="22"/>
        <v>0</v>
      </c>
      <c r="V52" s="368">
        <f t="shared" si="22"/>
        <v>39.129999999999995</v>
      </c>
      <c r="W52" s="368">
        <f t="shared" si="22"/>
        <v>0</v>
      </c>
      <c r="X52" s="368">
        <f t="shared" si="22"/>
        <v>0</v>
      </c>
      <c r="Y52" s="368">
        <f t="shared" si="22"/>
        <v>1.7199999999999998</v>
      </c>
      <c r="Z52" s="368">
        <f t="shared" si="22"/>
        <v>0</v>
      </c>
      <c r="AA52" s="368">
        <f t="shared" si="22"/>
        <v>0</v>
      </c>
      <c r="AB52" s="368">
        <f t="shared" si="22"/>
        <v>602</v>
      </c>
      <c r="AC52" s="368">
        <f t="shared" si="22"/>
        <v>46.117500000000007</v>
      </c>
      <c r="AD52" s="368">
        <f t="shared" si="22"/>
        <v>0</v>
      </c>
      <c r="AE52" s="368">
        <f t="shared" si="22"/>
        <v>0</v>
      </c>
      <c r="AF52" s="368">
        <f t="shared" si="22"/>
        <v>0</v>
      </c>
      <c r="AG52" s="368">
        <f t="shared" si="22"/>
        <v>0</v>
      </c>
      <c r="AH52" s="368">
        <f t="shared" si="22"/>
        <v>0</v>
      </c>
      <c r="AI52" s="368">
        <f t="shared" si="22"/>
        <v>0</v>
      </c>
      <c r="AJ52" s="368">
        <f t="shared" si="22"/>
        <v>0</v>
      </c>
      <c r="AK52" s="368">
        <f t="shared" si="22"/>
        <v>0</v>
      </c>
      <c r="AL52" s="368">
        <f t="shared" si="22"/>
        <v>70.95</v>
      </c>
      <c r="AM52" s="368">
        <f t="shared" si="22"/>
        <v>0</v>
      </c>
      <c r="AN52" s="368">
        <f t="shared" si="22"/>
        <v>0</v>
      </c>
      <c r="AO52" s="368">
        <f t="shared" si="22"/>
        <v>0</v>
      </c>
      <c r="AP52" s="368">
        <f t="shared" si="22"/>
        <v>0</v>
      </c>
      <c r="AQ52" s="368">
        <f t="shared" si="22"/>
        <v>0</v>
      </c>
      <c r="AR52" s="368">
        <f t="shared" si="22"/>
        <v>0</v>
      </c>
      <c r="AS52" s="368">
        <f t="shared" si="22"/>
        <v>0</v>
      </c>
      <c r="AT52" s="368">
        <f t="shared" si="22"/>
        <v>103.19999999999999</v>
      </c>
      <c r="AU52" s="368">
        <f t="shared" si="22"/>
        <v>0</v>
      </c>
      <c r="AV52" s="368">
        <f t="shared" si="22"/>
        <v>0</v>
      </c>
      <c r="AW52" s="368">
        <f t="shared" si="22"/>
        <v>0</v>
      </c>
      <c r="AX52" s="368">
        <f t="shared" si="22"/>
        <v>58.91</v>
      </c>
      <c r="AY52" s="368">
        <f t="shared" si="22"/>
        <v>0</v>
      </c>
      <c r="AZ52" s="368">
        <f t="shared" si="22"/>
        <v>0</v>
      </c>
      <c r="BA52" s="368">
        <f t="shared" si="22"/>
        <v>325.08</v>
      </c>
      <c r="BB52" s="368">
        <f t="shared" si="22"/>
        <v>0</v>
      </c>
      <c r="BC52" s="368">
        <f t="shared" si="22"/>
        <v>0</v>
      </c>
      <c r="BD52" s="368">
        <f t="shared" si="22"/>
        <v>683.69999999999993</v>
      </c>
      <c r="BE52" s="368">
        <f t="shared" si="22"/>
        <v>0</v>
      </c>
      <c r="BF52" s="368">
        <f t="shared" si="22"/>
        <v>0</v>
      </c>
      <c r="BG52" s="368">
        <f t="shared" si="22"/>
        <v>12.899999999999999</v>
      </c>
      <c r="BH52" s="368">
        <f t="shared" si="22"/>
        <v>0</v>
      </c>
      <c r="BI52" s="368">
        <f t="shared" si="22"/>
        <v>27.09</v>
      </c>
      <c r="BJ52" s="368">
        <f t="shared" si="22"/>
        <v>75.25</v>
      </c>
      <c r="BK52" s="368">
        <f t="shared" si="22"/>
        <v>7.5679999999999996</v>
      </c>
      <c r="BL52" s="368">
        <f t="shared" si="22"/>
        <v>30.271999999999998</v>
      </c>
      <c r="BM52" s="368">
        <f t="shared" si="22"/>
        <v>60.199999999999996</v>
      </c>
      <c r="BN52" s="368">
        <f t="shared" si="22"/>
        <v>0</v>
      </c>
      <c r="BO52" s="368">
        <f t="shared" si="22"/>
        <v>0</v>
      </c>
      <c r="BP52" s="368">
        <f t="shared" si="22"/>
        <v>0</v>
      </c>
      <c r="BQ52" s="368">
        <f t="shared" si="22"/>
        <v>0</v>
      </c>
      <c r="BR52" s="368">
        <f t="shared" si="22"/>
        <v>0</v>
      </c>
      <c r="BS52" s="368">
        <f t="shared" si="22"/>
        <v>0</v>
      </c>
      <c r="BT52" s="368">
        <f t="shared" si="22"/>
        <v>0</v>
      </c>
      <c r="BU52" s="368">
        <f t="shared" si="22"/>
        <v>0</v>
      </c>
      <c r="BV52" s="368">
        <f t="shared" si="22"/>
        <v>0</v>
      </c>
      <c r="BW52" s="368">
        <f t="shared" si="22"/>
        <v>0</v>
      </c>
      <c r="BX52" s="368">
        <f t="shared" si="22"/>
        <v>103.2</v>
      </c>
      <c r="BY52" s="371">
        <f t="shared" si="22"/>
        <v>0</v>
      </c>
      <c r="BZ52" s="371">
        <f t="shared" si="22"/>
        <v>344</v>
      </c>
      <c r="CA52" s="355"/>
    </row>
    <row r="53" spans="1:79" s="363" customFormat="1" ht="15.75" customHeight="1">
      <c r="A53" s="572" t="s">
        <v>77</v>
      </c>
      <c r="B53" s="573"/>
      <c r="C53" s="372">
        <f>C52/C49</f>
        <v>61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  <c r="BY53" s="355"/>
      <c r="BZ53" s="355"/>
      <c r="CA53" s="355"/>
    </row>
    <row r="54" spans="1:79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  <c r="CA54" s="340"/>
    </row>
    <row r="55" spans="1:79" s="363" customFormat="1" hidden="1">
      <c r="A55" s="575"/>
      <c r="B55" s="576"/>
      <c r="C55" s="269"/>
      <c r="D55" s="269">
        <f t="shared" ref="D55:K55" si="23">SUM(D39:D45)</f>
        <v>0</v>
      </c>
      <c r="E55" s="269">
        <f t="shared" si="23"/>
        <v>0</v>
      </c>
      <c r="F55" s="269">
        <f t="shared" si="23"/>
        <v>0</v>
      </c>
      <c r="G55" s="269">
        <f t="shared" si="23"/>
        <v>0</v>
      </c>
      <c r="H55" s="269">
        <f t="shared" si="23"/>
        <v>0</v>
      </c>
      <c r="I55" s="269">
        <f t="shared" si="23"/>
        <v>0</v>
      </c>
      <c r="J55" s="269">
        <f t="shared" si="23"/>
        <v>0</v>
      </c>
      <c r="K55" s="269">
        <f t="shared" si="23"/>
        <v>0</v>
      </c>
      <c r="L55" s="269">
        <f>SUM(L39:L45)</f>
        <v>4.8</v>
      </c>
      <c r="M55" s="269">
        <f t="shared" ref="M55:BW55" si="24">SUM(M39:M45)</f>
        <v>0</v>
      </c>
      <c r="N55" s="269">
        <f t="shared" si="24"/>
        <v>6.55</v>
      </c>
      <c r="O55" s="269">
        <f t="shared" si="24"/>
        <v>0</v>
      </c>
      <c r="P55" s="269">
        <f t="shared" si="24"/>
        <v>0</v>
      </c>
      <c r="Q55" s="269">
        <f t="shared" si="24"/>
        <v>0</v>
      </c>
      <c r="R55" s="269">
        <f t="shared" si="24"/>
        <v>0</v>
      </c>
      <c r="S55" s="269">
        <f t="shared" si="24"/>
        <v>0</v>
      </c>
      <c r="T55" s="269">
        <f t="shared" si="24"/>
        <v>0</v>
      </c>
      <c r="U55" s="269">
        <f t="shared" si="24"/>
        <v>0</v>
      </c>
      <c r="V55" s="269">
        <f t="shared" si="24"/>
        <v>7</v>
      </c>
      <c r="W55" s="269">
        <f t="shared" si="24"/>
        <v>0</v>
      </c>
      <c r="X55" s="269">
        <f t="shared" si="24"/>
        <v>0</v>
      </c>
      <c r="Y55" s="269">
        <f t="shared" si="24"/>
        <v>1</v>
      </c>
      <c r="Z55" s="269">
        <f t="shared" si="24"/>
        <v>0</v>
      </c>
      <c r="AA55" s="269">
        <f t="shared" si="24"/>
        <v>0</v>
      </c>
      <c r="AB55" s="269">
        <f t="shared" si="24"/>
        <v>200</v>
      </c>
      <c r="AC55" s="269">
        <f t="shared" si="24"/>
        <v>6.5</v>
      </c>
      <c r="AD55" s="269">
        <f>SUM(AD39:AD45)</f>
        <v>0</v>
      </c>
      <c r="AE55" s="269">
        <f t="shared" si="24"/>
        <v>0</v>
      </c>
      <c r="AF55" s="269">
        <f t="shared" si="24"/>
        <v>0</v>
      </c>
      <c r="AG55" s="269">
        <f t="shared" si="24"/>
        <v>0</v>
      </c>
      <c r="AH55" s="269">
        <f t="shared" si="24"/>
        <v>0</v>
      </c>
      <c r="AI55" s="269">
        <f t="shared" si="24"/>
        <v>0</v>
      </c>
      <c r="AJ55" s="269">
        <f t="shared" si="24"/>
        <v>0</v>
      </c>
      <c r="AK55" s="269">
        <f t="shared" si="24"/>
        <v>0</v>
      </c>
      <c r="AL55" s="269">
        <f t="shared" si="24"/>
        <v>30</v>
      </c>
      <c r="AM55" s="269">
        <f t="shared" si="24"/>
        <v>0</v>
      </c>
      <c r="AN55" s="269">
        <f t="shared" si="24"/>
        <v>0</v>
      </c>
      <c r="AO55" s="269">
        <f t="shared" si="24"/>
        <v>0</v>
      </c>
      <c r="AP55" s="269">
        <f t="shared" si="24"/>
        <v>0</v>
      </c>
      <c r="AQ55" s="269">
        <f t="shared" si="24"/>
        <v>0</v>
      </c>
      <c r="AR55" s="269">
        <f t="shared" si="24"/>
        <v>0</v>
      </c>
      <c r="AS55" s="269">
        <f t="shared" si="24"/>
        <v>0</v>
      </c>
      <c r="AT55" s="269">
        <f t="shared" si="24"/>
        <v>4</v>
      </c>
      <c r="AU55" s="269">
        <f t="shared" si="24"/>
        <v>0</v>
      </c>
      <c r="AV55" s="269">
        <f t="shared" si="24"/>
        <v>0</v>
      </c>
      <c r="AW55" s="269">
        <f t="shared" si="24"/>
        <v>0</v>
      </c>
      <c r="AX55" s="269">
        <f t="shared" si="24"/>
        <v>5</v>
      </c>
      <c r="AY55" s="269">
        <f t="shared" si="24"/>
        <v>0</v>
      </c>
      <c r="AZ55" s="269">
        <f t="shared" si="24"/>
        <v>0</v>
      </c>
      <c r="BA55" s="269">
        <f t="shared" si="24"/>
        <v>42</v>
      </c>
      <c r="BB55" s="269">
        <f t="shared" si="24"/>
        <v>0</v>
      </c>
      <c r="BC55" s="269">
        <f t="shared" si="24"/>
        <v>0</v>
      </c>
      <c r="BD55" s="269">
        <f t="shared" si="24"/>
        <v>53</v>
      </c>
      <c r="BE55" s="269">
        <f t="shared" si="24"/>
        <v>0</v>
      </c>
      <c r="BF55" s="269">
        <f t="shared" si="24"/>
        <v>0</v>
      </c>
      <c r="BG55" s="269">
        <f t="shared" si="24"/>
        <v>1</v>
      </c>
      <c r="BH55" s="269">
        <f t="shared" si="24"/>
        <v>0</v>
      </c>
      <c r="BI55" s="269">
        <f t="shared" si="24"/>
        <v>30</v>
      </c>
      <c r="BJ55" s="269">
        <f t="shared" si="24"/>
        <v>50</v>
      </c>
      <c r="BK55" s="269">
        <f t="shared" si="24"/>
        <v>8</v>
      </c>
      <c r="BL55" s="269">
        <f t="shared" si="24"/>
        <v>22</v>
      </c>
      <c r="BM55" s="269">
        <f t="shared" si="24"/>
        <v>10</v>
      </c>
      <c r="BN55" s="269">
        <f t="shared" si="24"/>
        <v>0</v>
      </c>
      <c r="BO55" s="269">
        <f t="shared" si="24"/>
        <v>0</v>
      </c>
      <c r="BP55" s="269">
        <f t="shared" si="24"/>
        <v>0</v>
      </c>
      <c r="BQ55" s="269">
        <f t="shared" si="24"/>
        <v>0</v>
      </c>
      <c r="BR55" s="269">
        <f t="shared" si="24"/>
        <v>0</v>
      </c>
      <c r="BS55" s="269">
        <f t="shared" si="24"/>
        <v>0</v>
      </c>
      <c r="BT55" s="269">
        <f t="shared" si="24"/>
        <v>0</v>
      </c>
      <c r="BU55" s="269">
        <f t="shared" si="24"/>
        <v>0</v>
      </c>
      <c r="BV55" s="269">
        <f t="shared" si="24"/>
        <v>0</v>
      </c>
      <c r="BW55" s="269">
        <f t="shared" si="24"/>
        <v>0</v>
      </c>
      <c r="BX55" s="269">
        <f>SUM(BX39:BX45)</f>
        <v>60</v>
      </c>
      <c r="BY55" s="362">
        <f>SUM(BY35:BY43)</f>
        <v>0</v>
      </c>
      <c r="BZ55" s="362">
        <f>SUM(BZ39:BZ45)</f>
        <v>1</v>
      </c>
      <c r="CA55" s="355"/>
    </row>
    <row r="56" spans="1:79" s="363" customFormat="1" hidden="1">
      <c r="A56" s="577" t="s">
        <v>74</v>
      </c>
      <c r="B56" s="578"/>
      <c r="C56" s="269">
        <f>C57</f>
        <v>43</v>
      </c>
      <c r="D56" s="374">
        <f>C56</f>
        <v>43</v>
      </c>
      <c r="E56" s="374">
        <f t="shared" ref="E56:BP56" si="25">D56</f>
        <v>43</v>
      </c>
      <c r="F56" s="374">
        <f t="shared" si="25"/>
        <v>43</v>
      </c>
      <c r="G56" s="374">
        <f t="shared" si="25"/>
        <v>43</v>
      </c>
      <c r="H56" s="374">
        <f t="shared" si="25"/>
        <v>43</v>
      </c>
      <c r="I56" s="374">
        <f t="shared" si="25"/>
        <v>43</v>
      </c>
      <c r="J56" s="374">
        <f t="shared" si="25"/>
        <v>43</v>
      </c>
      <c r="K56" s="374">
        <f t="shared" si="25"/>
        <v>43</v>
      </c>
      <c r="L56" s="374">
        <f t="shared" si="25"/>
        <v>43</v>
      </c>
      <c r="M56" s="374">
        <f t="shared" si="25"/>
        <v>43</v>
      </c>
      <c r="N56" s="374">
        <f t="shared" si="25"/>
        <v>43</v>
      </c>
      <c r="O56" s="374">
        <f t="shared" si="25"/>
        <v>43</v>
      </c>
      <c r="P56" s="374">
        <f t="shared" si="25"/>
        <v>43</v>
      </c>
      <c r="Q56" s="374">
        <f t="shared" si="25"/>
        <v>43</v>
      </c>
      <c r="R56" s="374">
        <f t="shared" si="25"/>
        <v>43</v>
      </c>
      <c r="S56" s="374">
        <f t="shared" si="25"/>
        <v>43</v>
      </c>
      <c r="T56" s="374">
        <f t="shared" si="25"/>
        <v>43</v>
      </c>
      <c r="U56" s="374">
        <f t="shared" si="25"/>
        <v>43</v>
      </c>
      <c r="V56" s="374">
        <f t="shared" si="25"/>
        <v>43</v>
      </c>
      <c r="W56" s="374">
        <f t="shared" si="25"/>
        <v>43</v>
      </c>
      <c r="X56" s="374">
        <f t="shared" si="25"/>
        <v>43</v>
      </c>
      <c r="Y56" s="374">
        <f t="shared" si="25"/>
        <v>43</v>
      </c>
      <c r="Z56" s="374">
        <f t="shared" si="25"/>
        <v>43</v>
      </c>
      <c r="AA56" s="374">
        <f t="shared" si="25"/>
        <v>43</v>
      </c>
      <c r="AB56" s="374">
        <f t="shared" si="25"/>
        <v>43</v>
      </c>
      <c r="AC56" s="374">
        <f t="shared" si="25"/>
        <v>43</v>
      </c>
      <c r="AD56" s="374">
        <f t="shared" si="25"/>
        <v>43</v>
      </c>
      <c r="AE56" s="374">
        <f t="shared" si="25"/>
        <v>43</v>
      </c>
      <c r="AF56" s="374">
        <f t="shared" si="25"/>
        <v>43</v>
      </c>
      <c r="AG56" s="374">
        <f t="shared" si="25"/>
        <v>43</v>
      </c>
      <c r="AH56" s="374">
        <f t="shared" si="25"/>
        <v>43</v>
      </c>
      <c r="AI56" s="374">
        <f t="shared" si="25"/>
        <v>43</v>
      </c>
      <c r="AJ56" s="374">
        <f t="shared" si="25"/>
        <v>43</v>
      </c>
      <c r="AK56" s="374">
        <f t="shared" si="25"/>
        <v>43</v>
      </c>
      <c r="AL56" s="374">
        <f t="shared" si="25"/>
        <v>43</v>
      </c>
      <c r="AM56" s="374">
        <f t="shared" si="25"/>
        <v>43</v>
      </c>
      <c r="AN56" s="374">
        <f t="shared" si="25"/>
        <v>43</v>
      </c>
      <c r="AO56" s="374">
        <f t="shared" si="25"/>
        <v>43</v>
      </c>
      <c r="AP56" s="374">
        <f t="shared" si="25"/>
        <v>43</v>
      </c>
      <c r="AQ56" s="374">
        <f t="shared" si="25"/>
        <v>43</v>
      </c>
      <c r="AR56" s="374">
        <f t="shared" si="25"/>
        <v>43</v>
      </c>
      <c r="AS56" s="374">
        <f t="shared" si="25"/>
        <v>43</v>
      </c>
      <c r="AT56" s="374">
        <f t="shared" si="25"/>
        <v>43</v>
      </c>
      <c r="AU56" s="374">
        <f t="shared" si="25"/>
        <v>43</v>
      </c>
      <c r="AV56" s="374">
        <f t="shared" si="25"/>
        <v>43</v>
      </c>
      <c r="AW56" s="374">
        <f t="shared" si="25"/>
        <v>43</v>
      </c>
      <c r="AX56" s="374">
        <f t="shared" si="25"/>
        <v>43</v>
      </c>
      <c r="AY56" s="374">
        <f t="shared" si="25"/>
        <v>43</v>
      </c>
      <c r="AZ56" s="374">
        <f t="shared" si="25"/>
        <v>43</v>
      </c>
      <c r="BA56" s="374">
        <f t="shared" si="25"/>
        <v>43</v>
      </c>
      <c r="BB56" s="374">
        <f t="shared" si="25"/>
        <v>43</v>
      </c>
      <c r="BC56" s="374">
        <f t="shared" si="25"/>
        <v>43</v>
      </c>
      <c r="BD56" s="374">
        <f t="shared" si="25"/>
        <v>43</v>
      </c>
      <c r="BE56" s="374">
        <f t="shared" si="25"/>
        <v>43</v>
      </c>
      <c r="BF56" s="374">
        <f t="shared" si="25"/>
        <v>43</v>
      </c>
      <c r="BG56" s="374">
        <f t="shared" si="25"/>
        <v>43</v>
      </c>
      <c r="BH56" s="374">
        <f t="shared" si="25"/>
        <v>43</v>
      </c>
      <c r="BI56" s="374">
        <f t="shared" si="25"/>
        <v>43</v>
      </c>
      <c r="BJ56" s="374">
        <f t="shared" si="25"/>
        <v>43</v>
      </c>
      <c r="BK56" s="374">
        <f t="shared" si="25"/>
        <v>43</v>
      </c>
      <c r="BL56" s="374">
        <f t="shared" si="25"/>
        <v>43</v>
      </c>
      <c r="BM56" s="374">
        <f t="shared" si="25"/>
        <v>43</v>
      </c>
      <c r="BN56" s="374">
        <f t="shared" si="25"/>
        <v>43</v>
      </c>
      <c r="BO56" s="374">
        <f t="shared" si="25"/>
        <v>43</v>
      </c>
      <c r="BP56" s="374">
        <f t="shared" si="25"/>
        <v>43</v>
      </c>
      <c r="BQ56" s="374">
        <f t="shared" ref="BQ56:BZ56" si="26">BP56</f>
        <v>43</v>
      </c>
      <c r="BR56" s="374">
        <f t="shared" si="26"/>
        <v>43</v>
      </c>
      <c r="BS56" s="374">
        <f t="shared" si="26"/>
        <v>43</v>
      </c>
      <c r="BT56" s="374">
        <f t="shared" si="26"/>
        <v>43</v>
      </c>
      <c r="BU56" s="374">
        <f t="shared" si="26"/>
        <v>43</v>
      </c>
      <c r="BV56" s="374">
        <f t="shared" si="26"/>
        <v>43</v>
      </c>
      <c r="BW56" s="374">
        <f t="shared" si="26"/>
        <v>43</v>
      </c>
      <c r="BX56" s="374">
        <f t="shared" si="26"/>
        <v>43</v>
      </c>
      <c r="BY56" s="416">
        <f t="shared" si="26"/>
        <v>43</v>
      </c>
      <c r="BZ56" s="416">
        <f t="shared" si="26"/>
        <v>43</v>
      </c>
      <c r="CA56" s="355"/>
    </row>
    <row r="57" spans="1:79" s="363" customFormat="1" ht="21" hidden="1" thickBot="1">
      <c r="A57" s="579" t="s">
        <v>138</v>
      </c>
      <c r="B57" s="580"/>
      <c r="C57" s="343">
        <f>VLOOKUP(B4,Общее_количество_учащихся,3,FALSE)</f>
        <v>43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417"/>
      <c r="BZ57" s="362"/>
      <c r="CA57" s="355"/>
    </row>
    <row r="58" spans="1:79" s="363" customFormat="1" hidden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7">H55*H56/1000</f>
        <v>0</v>
      </c>
      <c r="I58" s="376">
        <f t="shared" si="27"/>
        <v>0</v>
      </c>
      <c r="J58" s="377">
        <f t="shared" si="27"/>
        <v>0</v>
      </c>
      <c r="K58" s="377">
        <f>K55*K56</f>
        <v>0</v>
      </c>
      <c r="L58" s="377">
        <f>L55*L56/1000</f>
        <v>0.2064</v>
      </c>
      <c r="M58" s="377">
        <f t="shared" si="27"/>
        <v>0</v>
      </c>
      <c r="N58" s="377">
        <f t="shared" si="27"/>
        <v>0.28164999999999996</v>
      </c>
      <c r="O58" s="377">
        <f t="shared" si="27"/>
        <v>0</v>
      </c>
      <c r="P58" s="377">
        <f t="shared" si="27"/>
        <v>0</v>
      </c>
      <c r="Q58" s="377">
        <f>Q55*Q56</f>
        <v>0</v>
      </c>
      <c r="R58" s="377">
        <f t="shared" si="27"/>
        <v>0</v>
      </c>
      <c r="S58" s="377">
        <f>S55*S56</f>
        <v>0</v>
      </c>
      <c r="T58" s="377">
        <f t="shared" si="27"/>
        <v>0</v>
      </c>
      <c r="U58" s="377">
        <f t="shared" si="27"/>
        <v>0</v>
      </c>
      <c r="V58" s="377">
        <f t="shared" si="27"/>
        <v>0.30099999999999999</v>
      </c>
      <c r="W58" s="377">
        <f t="shared" si="27"/>
        <v>0</v>
      </c>
      <c r="X58" s="377">
        <f t="shared" si="27"/>
        <v>0</v>
      </c>
      <c r="Y58" s="377">
        <f t="shared" si="27"/>
        <v>4.2999999999999997E-2</v>
      </c>
      <c r="Z58" s="377">
        <f t="shared" si="27"/>
        <v>0</v>
      </c>
      <c r="AA58" s="377">
        <f t="shared" si="27"/>
        <v>0</v>
      </c>
      <c r="AB58" s="377">
        <f t="shared" si="27"/>
        <v>8.6</v>
      </c>
      <c r="AC58" s="377">
        <f t="shared" si="27"/>
        <v>0.27950000000000003</v>
      </c>
      <c r="AD58" s="377">
        <f>AD55*AD56</f>
        <v>0</v>
      </c>
      <c r="AE58" s="377">
        <f t="shared" si="27"/>
        <v>0</v>
      </c>
      <c r="AF58" s="377">
        <f t="shared" si="27"/>
        <v>0</v>
      </c>
      <c r="AG58" s="377">
        <f t="shared" si="27"/>
        <v>0</v>
      </c>
      <c r="AH58" s="377">
        <f t="shared" si="27"/>
        <v>0</v>
      </c>
      <c r="AI58" s="377">
        <f t="shared" si="27"/>
        <v>0</v>
      </c>
      <c r="AJ58" s="377">
        <f t="shared" si="27"/>
        <v>0</v>
      </c>
      <c r="AK58" s="377">
        <f t="shared" si="27"/>
        <v>0</v>
      </c>
      <c r="AL58" s="377">
        <f t="shared" si="27"/>
        <v>1.29</v>
      </c>
      <c r="AM58" s="377">
        <f t="shared" si="27"/>
        <v>0</v>
      </c>
      <c r="AN58" s="377">
        <f t="shared" si="27"/>
        <v>0</v>
      </c>
      <c r="AO58" s="377">
        <f t="shared" si="27"/>
        <v>0</v>
      </c>
      <c r="AP58" s="377">
        <f t="shared" si="27"/>
        <v>0</v>
      </c>
      <c r="AQ58" s="377">
        <f t="shared" si="27"/>
        <v>0</v>
      </c>
      <c r="AR58" s="377">
        <f t="shared" si="27"/>
        <v>0</v>
      </c>
      <c r="AS58" s="377">
        <f t="shared" si="27"/>
        <v>0</v>
      </c>
      <c r="AT58" s="377">
        <f t="shared" si="27"/>
        <v>0.17199999999999999</v>
      </c>
      <c r="AU58" s="377">
        <f t="shared" si="27"/>
        <v>0</v>
      </c>
      <c r="AV58" s="377">
        <f t="shared" si="27"/>
        <v>0</v>
      </c>
      <c r="AW58" s="377">
        <f t="shared" si="27"/>
        <v>0</v>
      </c>
      <c r="AX58" s="377">
        <f t="shared" si="27"/>
        <v>0.215</v>
      </c>
      <c r="AY58" s="377">
        <f t="shared" si="27"/>
        <v>0</v>
      </c>
      <c r="AZ58" s="377">
        <f t="shared" si="27"/>
        <v>0</v>
      </c>
      <c r="BA58" s="377">
        <f t="shared" si="27"/>
        <v>1.806</v>
      </c>
      <c r="BB58" s="377">
        <f t="shared" si="27"/>
        <v>0</v>
      </c>
      <c r="BC58" s="377">
        <f t="shared" si="27"/>
        <v>0</v>
      </c>
      <c r="BD58" s="377">
        <f t="shared" si="27"/>
        <v>2.2789999999999999</v>
      </c>
      <c r="BE58" s="377">
        <f t="shared" si="27"/>
        <v>0</v>
      </c>
      <c r="BF58" s="377">
        <f t="shared" si="27"/>
        <v>0</v>
      </c>
      <c r="BG58" s="377">
        <f t="shared" si="27"/>
        <v>4.2999999999999997E-2</v>
      </c>
      <c r="BH58" s="377">
        <f>BH55*BH56</f>
        <v>0</v>
      </c>
      <c r="BI58" s="377">
        <f t="shared" si="27"/>
        <v>1.29</v>
      </c>
      <c r="BJ58" s="377">
        <f t="shared" si="27"/>
        <v>2.15</v>
      </c>
      <c r="BK58" s="377">
        <f t="shared" si="27"/>
        <v>0.34399999999999997</v>
      </c>
      <c r="BL58" s="377">
        <f t="shared" si="27"/>
        <v>0.94599999999999995</v>
      </c>
      <c r="BM58" s="377">
        <f t="shared" si="27"/>
        <v>0.43</v>
      </c>
      <c r="BN58" s="377">
        <f t="shared" si="27"/>
        <v>0</v>
      </c>
      <c r="BO58" s="377">
        <f t="shared" si="27"/>
        <v>0</v>
      </c>
      <c r="BP58" s="377">
        <f t="shared" si="27"/>
        <v>0</v>
      </c>
      <c r="BQ58" s="377">
        <f t="shared" si="27"/>
        <v>0</v>
      </c>
      <c r="BR58" s="377">
        <f t="shared" si="27"/>
        <v>0</v>
      </c>
      <c r="BS58" s="377">
        <f t="shared" si="27"/>
        <v>0</v>
      </c>
      <c r="BT58" s="377">
        <f t="shared" ref="BT58:BY58" si="28">BT55*BT56/1000</f>
        <v>0</v>
      </c>
      <c r="BU58" s="377">
        <f t="shared" si="28"/>
        <v>0</v>
      </c>
      <c r="BV58" s="377">
        <f t="shared" si="28"/>
        <v>0</v>
      </c>
      <c r="BW58" s="377">
        <f t="shared" si="28"/>
        <v>0</v>
      </c>
      <c r="BX58" s="377">
        <f t="shared" si="28"/>
        <v>2.58</v>
      </c>
      <c r="BY58" s="377">
        <f t="shared" si="28"/>
        <v>0</v>
      </c>
      <c r="BZ58" s="377">
        <f>BZ55*BZ56</f>
        <v>43</v>
      </c>
      <c r="CA58" s="355"/>
    </row>
    <row r="59" spans="1:79" s="363" customFormat="1" hidden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369">
        <f>ССЫЛКИ!BW3</f>
        <v>210</v>
      </c>
      <c r="BZ59" s="369">
        <f>ССЫЛКИ!BX3</f>
        <v>8</v>
      </c>
      <c r="CA59" s="355"/>
    </row>
    <row r="60" spans="1:79" s="363" customFormat="1" hidden="1">
      <c r="A60" s="572" t="s">
        <v>76</v>
      </c>
      <c r="B60" s="573"/>
      <c r="C60" s="378">
        <f>SUM(D60:BZ60)</f>
        <v>2623</v>
      </c>
      <c r="D60" s="371">
        <f>D58*D59</f>
        <v>0</v>
      </c>
      <c r="E60" s="371">
        <f t="shared" ref="E60:BP60" si="29">E58*E59</f>
        <v>0</v>
      </c>
      <c r="F60" s="368">
        <f>F58*F59</f>
        <v>0</v>
      </c>
      <c r="G60" s="368">
        <f t="shared" si="29"/>
        <v>0</v>
      </c>
      <c r="H60" s="368">
        <f t="shared" si="29"/>
        <v>0</v>
      </c>
      <c r="I60" s="368">
        <f t="shared" si="29"/>
        <v>0</v>
      </c>
      <c r="J60" s="368">
        <f t="shared" si="29"/>
        <v>0</v>
      </c>
      <c r="K60" s="379">
        <f t="shared" si="29"/>
        <v>0</v>
      </c>
      <c r="L60" s="379">
        <f t="shared" si="29"/>
        <v>28.896000000000001</v>
      </c>
      <c r="M60" s="379">
        <f t="shared" si="29"/>
        <v>0</v>
      </c>
      <c r="N60" s="379">
        <f t="shared" si="29"/>
        <v>2.8164999999999996</v>
      </c>
      <c r="O60" s="379">
        <f t="shared" si="29"/>
        <v>0</v>
      </c>
      <c r="P60" s="379">
        <f t="shared" si="29"/>
        <v>0</v>
      </c>
      <c r="Q60" s="379">
        <f t="shared" si="29"/>
        <v>0</v>
      </c>
      <c r="R60" s="379">
        <f t="shared" si="29"/>
        <v>0</v>
      </c>
      <c r="S60" s="379">
        <f t="shared" si="29"/>
        <v>0</v>
      </c>
      <c r="T60" s="379">
        <f t="shared" si="29"/>
        <v>0</v>
      </c>
      <c r="U60" s="379">
        <f t="shared" si="29"/>
        <v>0</v>
      </c>
      <c r="V60" s="379">
        <f t="shared" si="29"/>
        <v>39.129999999999995</v>
      </c>
      <c r="W60" s="379">
        <f t="shared" si="29"/>
        <v>0</v>
      </c>
      <c r="X60" s="379">
        <f t="shared" si="29"/>
        <v>0</v>
      </c>
      <c r="Y60" s="379">
        <f t="shared" si="29"/>
        <v>1.7199999999999998</v>
      </c>
      <c r="Z60" s="379">
        <f t="shared" si="29"/>
        <v>0</v>
      </c>
      <c r="AA60" s="379">
        <f t="shared" si="29"/>
        <v>0</v>
      </c>
      <c r="AB60" s="379">
        <f t="shared" si="29"/>
        <v>602</v>
      </c>
      <c r="AC60" s="379">
        <f t="shared" si="29"/>
        <v>46.117500000000007</v>
      </c>
      <c r="AD60" s="379">
        <f t="shared" si="29"/>
        <v>0</v>
      </c>
      <c r="AE60" s="379">
        <f t="shared" si="29"/>
        <v>0</v>
      </c>
      <c r="AF60" s="379">
        <f t="shared" si="29"/>
        <v>0</v>
      </c>
      <c r="AG60" s="379">
        <f t="shared" si="29"/>
        <v>0</v>
      </c>
      <c r="AH60" s="379">
        <f t="shared" si="29"/>
        <v>0</v>
      </c>
      <c r="AI60" s="379">
        <f t="shared" si="29"/>
        <v>0</v>
      </c>
      <c r="AJ60" s="379">
        <f t="shared" si="29"/>
        <v>0</v>
      </c>
      <c r="AK60" s="379">
        <f t="shared" si="29"/>
        <v>0</v>
      </c>
      <c r="AL60" s="379">
        <f t="shared" si="29"/>
        <v>70.95</v>
      </c>
      <c r="AM60" s="379">
        <f t="shared" si="29"/>
        <v>0</v>
      </c>
      <c r="AN60" s="379">
        <f t="shared" si="29"/>
        <v>0</v>
      </c>
      <c r="AO60" s="379">
        <f t="shared" si="29"/>
        <v>0</v>
      </c>
      <c r="AP60" s="379">
        <f t="shared" si="29"/>
        <v>0</v>
      </c>
      <c r="AQ60" s="379">
        <f t="shared" si="29"/>
        <v>0</v>
      </c>
      <c r="AR60" s="379">
        <f t="shared" si="29"/>
        <v>0</v>
      </c>
      <c r="AS60" s="379">
        <f t="shared" si="29"/>
        <v>0</v>
      </c>
      <c r="AT60" s="379">
        <f t="shared" si="29"/>
        <v>103.19999999999999</v>
      </c>
      <c r="AU60" s="379">
        <f t="shared" si="29"/>
        <v>0</v>
      </c>
      <c r="AV60" s="379">
        <f t="shared" si="29"/>
        <v>0</v>
      </c>
      <c r="AW60" s="379">
        <f t="shared" si="29"/>
        <v>0</v>
      </c>
      <c r="AX60" s="379">
        <f t="shared" si="29"/>
        <v>58.91</v>
      </c>
      <c r="AY60" s="379">
        <f t="shared" si="29"/>
        <v>0</v>
      </c>
      <c r="AZ60" s="379">
        <f t="shared" si="29"/>
        <v>0</v>
      </c>
      <c r="BA60" s="379">
        <f t="shared" si="29"/>
        <v>325.08</v>
      </c>
      <c r="BB60" s="379">
        <f t="shared" si="29"/>
        <v>0</v>
      </c>
      <c r="BC60" s="379">
        <f t="shared" si="29"/>
        <v>0</v>
      </c>
      <c r="BD60" s="379">
        <f t="shared" si="29"/>
        <v>683.69999999999993</v>
      </c>
      <c r="BE60" s="379">
        <f t="shared" si="29"/>
        <v>0</v>
      </c>
      <c r="BF60" s="379">
        <f t="shared" si="29"/>
        <v>0</v>
      </c>
      <c r="BG60" s="379">
        <f t="shared" si="29"/>
        <v>12.899999999999999</v>
      </c>
      <c r="BH60" s="379">
        <f t="shared" si="29"/>
        <v>0</v>
      </c>
      <c r="BI60" s="379">
        <f t="shared" si="29"/>
        <v>27.09</v>
      </c>
      <c r="BJ60" s="379">
        <f t="shared" si="29"/>
        <v>75.25</v>
      </c>
      <c r="BK60" s="379">
        <f t="shared" si="29"/>
        <v>7.5679999999999996</v>
      </c>
      <c r="BL60" s="379">
        <f t="shared" si="29"/>
        <v>30.271999999999998</v>
      </c>
      <c r="BM60" s="379">
        <f t="shared" si="29"/>
        <v>60.199999999999996</v>
      </c>
      <c r="BN60" s="379">
        <f t="shared" si="29"/>
        <v>0</v>
      </c>
      <c r="BO60" s="379">
        <f t="shared" si="29"/>
        <v>0</v>
      </c>
      <c r="BP60" s="379">
        <f t="shared" si="29"/>
        <v>0</v>
      </c>
      <c r="BQ60" s="379">
        <f t="shared" ref="BQ60:BW60" si="30">BQ58*BQ59</f>
        <v>0</v>
      </c>
      <c r="BR60" s="379">
        <f t="shared" si="30"/>
        <v>0</v>
      </c>
      <c r="BS60" s="379">
        <f t="shared" si="30"/>
        <v>0</v>
      </c>
      <c r="BT60" s="379">
        <f t="shared" si="30"/>
        <v>0</v>
      </c>
      <c r="BU60" s="379">
        <f t="shared" si="30"/>
        <v>0</v>
      </c>
      <c r="BV60" s="379">
        <f>BV58*BV59</f>
        <v>0</v>
      </c>
      <c r="BW60" s="379">
        <f t="shared" si="30"/>
        <v>0</v>
      </c>
      <c r="BX60" s="379">
        <f>BX58*BX59</f>
        <v>103.2</v>
      </c>
      <c r="BY60" s="379">
        <f>BY58*BY59</f>
        <v>0</v>
      </c>
      <c r="BZ60" s="379">
        <f>BZ58*BZ59</f>
        <v>344</v>
      </c>
      <c r="CA60" s="355"/>
    </row>
    <row r="61" spans="1:79" s="363" customFormat="1" hidden="1">
      <c r="A61" s="572" t="s">
        <v>77</v>
      </c>
      <c r="B61" s="574"/>
      <c r="C61" s="380">
        <f>C60/C57</f>
        <v>61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  <c r="BY61" s="355"/>
      <c r="BZ61" s="355"/>
      <c r="CA61" s="355"/>
    </row>
    <row r="62" spans="1:79" ht="13.9" hidden="1" customHeight="1">
      <c r="A62" s="340"/>
      <c r="B62" s="340">
        <f ca="1">SUMPRODUCT(SIGN(CELL("width",OFFSET(D52,,N(INDEX(COLUMN(D52:BZ52)-COLUMN(D52),))))),D52:BZ52)</f>
        <v>2623</v>
      </c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  <c r="BY62" s="340"/>
      <c r="BZ62" s="340"/>
      <c r="CA62" s="340"/>
    </row>
    <row r="63" spans="1:79" ht="15.75" customHeight="1">
      <c r="A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  <c r="BY63" s="340"/>
      <c r="BZ63" s="340"/>
      <c r="CA63" s="340"/>
    </row>
    <row r="64" spans="1:79" ht="15.75" customHeight="1">
      <c r="A64" s="340"/>
      <c r="B64" s="271" t="s">
        <v>78</v>
      </c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  <c r="BY64" s="340"/>
      <c r="BZ64" s="340"/>
      <c r="CA64" s="340"/>
    </row>
    <row r="65" spans="1:79" ht="15.75" customHeight="1">
      <c r="A65" s="340"/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40"/>
      <c r="T65" s="340"/>
      <c r="U65" s="340"/>
      <c r="V65" s="340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340"/>
      <c r="AP65" s="340"/>
      <c r="AQ65" s="340"/>
      <c r="AR65" s="340"/>
      <c r="AS65" s="340"/>
      <c r="AT65" s="340"/>
      <c r="AU65" s="340"/>
      <c r="AV65" s="340"/>
      <c r="AW65" s="340"/>
      <c r="AX65" s="340"/>
      <c r="AY65" s="340"/>
      <c r="AZ65" s="340"/>
      <c r="BA65" s="340"/>
      <c r="BB65" s="340"/>
      <c r="BC65" s="340"/>
      <c r="BD65" s="340"/>
      <c r="BE65" s="340"/>
      <c r="BF65" s="340"/>
      <c r="BG65" s="340"/>
      <c r="BH65" s="340"/>
      <c r="BI65" s="340"/>
      <c r="BJ65" s="340"/>
      <c r="BK65" s="340"/>
      <c r="BL65" s="340"/>
      <c r="BM65" s="340"/>
      <c r="BN65" s="340"/>
      <c r="BO65" s="340"/>
      <c r="BP65" s="340"/>
      <c r="BQ65" s="340"/>
      <c r="BR65" s="340"/>
      <c r="BS65" s="340"/>
      <c r="BT65" s="340"/>
      <c r="BU65" s="340"/>
      <c r="BV65" s="340"/>
      <c r="BW65" s="340"/>
      <c r="BX65" s="340"/>
      <c r="BY65" s="340"/>
      <c r="BZ65" s="340"/>
      <c r="CA65" s="340"/>
    </row>
    <row r="66" spans="1:79" ht="15.75" customHeight="1">
      <c r="B66" s="271" t="s">
        <v>79</v>
      </c>
      <c r="C66" s="271"/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33:B33"/>
    <mergeCell ref="A22:B22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C37" sqref="C37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8.375" style="291" bestFit="1" customWidth="1"/>
    <col min="4" max="4" width="9.87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 ht="15">
      <c r="A1" s="442" t="s">
        <v>315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56"/>
      <c r="B4" s="266" t="s">
        <v>397</v>
      </c>
      <c r="C4" s="156"/>
      <c r="D4" s="217">
        <v>5</v>
      </c>
      <c r="E4" s="218" t="s">
        <v>431</v>
      </c>
    </row>
    <row r="5" spans="1:5" ht="15">
      <c r="A5" s="138" t="s">
        <v>305</v>
      </c>
      <c r="B5" s="138" t="s">
        <v>68</v>
      </c>
      <c r="C5" s="138" t="s">
        <v>132</v>
      </c>
      <c r="D5" s="138" t="s">
        <v>306</v>
      </c>
      <c r="E5" s="138" t="s">
        <v>307</v>
      </c>
    </row>
    <row r="6" spans="1:5" ht="15">
      <c r="A6" s="138">
        <v>1</v>
      </c>
      <c r="B6" s="143" t="s">
        <v>81</v>
      </c>
      <c r="C6" s="157">
        <v>10.128</v>
      </c>
      <c r="D6" s="138">
        <f>VLOOKUP(D4,Фактически_присутствующих,3,FALSE)</f>
        <v>42</v>
      </c>
      <c r="E6" s="154">
        <f t="shared" ref="E6:E11" si="0">C6*D6</f>
        <v>425.37599999999998</v>
      </c>
    </row>
    <row r="7" spans="1:5" ht="15">
      <c r="A7" s="138">
        <v>2</v>
      </c>
      <c r="B7" s="143" t="s">
        <v>419</v>
      </c>
      <c r="C7" s="157">
        <v>25.672000000000001</v>
      </c>
      <c r="D7" s="138">
        <f>D6</f>
        <v>42</v>
      </c>
      <c r="E7" s="154">
        <f t="shared" si="0"/>
        <v>1078.2239999999999</v>
      </c>
    </row>
    <row r="8" spans="1:5" ht="15">
      <c r="A8" s="138">
        <v>3</v>
      </c>
      <c r="B8" s="143" t="s">
        <v>61</v>
      </c>
      <c r="C8" s="158">
        <v>2.4</v>
      </c>
      <c r="D8" s="138">
        <f>D6</f>
        <v>42</v>
      </c>
      <c r="E8" s="154">
        <f t="shared" si="0"/>
        <v>100.8</v>
      </c>
    </row>
    <row r="9" spans="1:5" ht="15">
      <c r="A9" s="138">
        <v>4</v>
      </c>
      <c r="B9" s="143" t="s">
        <v>82</v>
      </c>
      <c r="C9" s="158">
        <v>6</v>
      </c>
      <c r="D9" s="138">
        <f>D6</f>
        <v>42</v>
      </c>
      <c r="E9" s="154">
        <f t="shared" si="0"/>
        <v>252</v>
      </c>
    </row>
    <row r="10" spans="1:5" ht="15">
      <c r="A10" s="138">
        <v>5</v>
      </c>
      <c r="B10" s="143" t="s">
        <v>403</v>
      </c>
      <c r="C10" s="158">
        <v>6</v>
      </c>
      <c r="D10" s="138">
        <f>D6</f>
        <v>42</v>
      </c>
      <c r="E10" s="154">
        <f t="shared" si="0"/>
        <v>252</v>
      </c>
    </row>
    <row r="11" spans="1:5" ht="15">
      <c r="A11" s="138">
        <v>6</v>
      </c>
      <c r="B11" s="143" t="s">
        <v>83</v>
      </c>
      <c r="C11" s="158">
        <v>10.8</v>
      </c>
      <c r="D11" s="138">
        <f>D6</f>
        <v>42</v>
      </c>
      <c r="E11" s="154">
        <f t="shared" si="0"/>
        <v>453.6</v>
      </c>
    </row>
    <row r="12" spans="1:5" ht="13.9" hidden="1" customHeight="1">
      <c r="A12" s="138">
        <v>7</v>
      </c>
      <c r="B12" s="144"/>
      <c r="C12" s="159"/>
      <c r="D12" s="138"/>
      <c r="E12" s="154"/>
    </row>
    <row r="13" spans="1:5" ht="13.9" hidden="1" customHeight="1">
      <c r="A13" s="138">
        <v>8</v>
      </c>
      <c r="B13" s="155"/>
      <c r="C13" s="154"/>
      <c r="D13" s="138"/>
      <c r="E13" s="154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2561.9999999999995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8" t="s">
        <v>305</v>
      </c>
      <c r="B17" s="138" t="s">
        <v>68</v>
      </c>
      <c r="C17" s="138" t="s">
        <v>132</v>
      </c>
      <c r="D17" s="138" t="s">
        <v>306</v>
      </c>
      <c r="E17" s="138" t="s">
        <v>307</v>
      </c>
    </row>
    <row r="18" spans="1:5" ht="15">
      <c r="A18" s="138">
        <v>11</v>
      </c>
      <c r="B18" s="143" t="s">
        <v>420</v>
      </c>
      <c r="C18" s="157">
        <v>23.943000000000001</v>
      </c>
      <c r="D18" s="138">
        <f>VLOOKUP(D4,завтрак_факт,3,FALSE)</f>
        <v>88</v>
      </c>
      <c r="E18" s="154">
        <f t="shared" ref="E18:E23" si="1">C18*D18</f>
        <v>2106.9839999999999</v>
      </c>
    </row>
    <row r="19" spans="1:5" ht="15">
      <c r="A19" s="138">
        <v>12</v>
      </c>
      <c r="B19" s="143" t="s">
        <v>103</v>
      </c>
      <c r="C19" s="157">
        <v>4.6117999999999997</v>
      </c>
      <c r="D19" s="138">
        <f>D18</f>
        <v>88</v>
      </c>
      <c r="E19" s="154">
        <f t="shared" si="1"/>
        <v>405.83839999999998</v>
      </c>
    </row>
    <row r="20" spans="1:5" ht="15">
      <c r="A20" s="138">
        <v>13</v>
      </c>
      <c r="B20" s="143" t="s">
        <v>61</v>
      </c>
      <c r="C20" s="158">
        <v>2.4</v>
      </c>
      <c r="D20" s="138">
        <f>D18</f>
        <v>88</v>
      </c>
      <c r="E20" s="154">
        <f t="shared" si="1"/>
        <v>211.2</v>
      </c>
    </row>
    <row r="21" spans="1:5" ht="15">
      <c r="A21" s="138">
        <v>14</v>
      </c>
      <c r="B21" s="143" t="s">
        <v>145</v>
      </c>
      <c r="C21" s="158">
        <v>21.6</v>
      </c>
      <c r="D21" s="138">
        <f>D18</f>
        <v>88</v>
      </c>
      <c r="E21" s="154">
        <f t="shared" si="1"/>
        <v>1900.8000000000002</v>
      </c>
    </row>
    <row r="22" spans="1:5" ht="15">
      <c r="A22" s="138">
        <v>15</v>
      </c>
      <c r="B22" s="143" t="s">
        <v>377</v>
      </c>
      <c r="C22" s="157">
        <v>3.4952000000000001</v>
      </c>
      <c r="D22" s="138">
        <f>D18</f>
        <v>88</v>
      </c>
      <c r="E22" s="154">
        <f t="shared" si="1"/>
        <v>307.57760000000002</v>
      </c>
    </row>
    <row r="23" spans="1:5" ht="15">
      <c r="A23" s="138">
        <v>16</v>
      </c>
      <c r="B23" s="143" t="s">
        <v>378</v>
      </c>
      <c r="C23" s="158">
        <v>4.95</v>
      </c>
      <c r="D23" s="138">
        <f>D18</f>
        <v>88</v>
      </c>
      <c r="E23" s="154">
        <f t="shared" si="1"/>
        <v>435.6</v>
      </c>
    </row>
    <row r="24" spans="1:5" ht="13.9" hidden="1" customHeight="1">
      <c r="A24" s="138">
        <v>17</v>
      </c>
      <c r="B24" s="144"/>
      <c r="C24" s="159"/>
      <c r="D24" s="138"/>
      <c r="E24" s="154"/>
    </row>
    <row r="25" spans="1:5" ht="13.9" hidden="1" customHeight="1">
      <c r="A25" s="138">
        <v>18</v>
      </c>
      <c r="B25" s="155"/>
      <c r="C25" s="154"/>
      <c r="D25" s="138"/>
      <c r="E25" s="154"/>
    </row>
    <row r="26" spans="1:5" ht="15">
      <c r="A26" s="137">
        <v>19</v>
      </c>
      <c r="B26" s="148"/>
      <c r="C26" s="147"/>
      <c r="D26" s="149"/>
      <c r="E26" s="147"/>
    </row>
    <row r="27" spans="1:5" ht="1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5368</v>
      </c>
    </row>
    <row r="28" spans="1:5" ht="15">
      <c r="A28" s="220"/>
      <c r="B28" s="221"/>
      <c r="C28" s="222"/>
      <c r="D28" s="223"/>
      <c r="E28" s="222"/>
    </row>
    <row r="29" spans="1:5" ht="21" customHeight="1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3" spans="2:2" ht="15" customHeight="1">
      <c r="B33" s="150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B1000"/>
  <sheetViews>
    <sheetView topLeftCell="C6" zoomScale="68" zoomScaleNormal="68" workbookViewId="0">
      <selection activeCell="AN64" sqref="AN63:AN64"/>
    </sheetView>
  </sheetViews>
  <sheetFormatPr defaultColWidth="12.625" defaultRowHeight="15" customHeight="1"/>
  <cols>
    <col min="1" max="1" width="3.25" style="280" customWidth="1"/>
    <col min="2" max="2" width="25.25" style="280" customWidth="1"/>
    <col min="3" max="3" width="7.375" style="280" bestFit="1" customWidth="1"/>
    <col min="4" max="6" width="7.375" style="280" hidden="1" customWidth="1"/>
    <col min="7" max="7" width="6.375" style="280" hidden="1" customWidth="1"/>
    <col min="8" max="9" width="8.375" style="280" hidden="1" customWidth="1"/>
    <col min="10" max="10" width="7.75" style="280" bestFit="1" customWidth="1"/>
    <col min="11" max="11" width="7.375" style="280" hidden="1" customWidth="1"/>
    <col min="12" max="12" width="8.375" style="280" bestFit="1" customWidth="1"/>
    <col min="13" max="14" width="7.375" style="280" customWidth="1"/>
    <col min="15" max="15" width="8.375" style="280" bestFit="1" customWidth="1"/>
    <col min="16" max="16" width="8.375" style="280" customWidth="1"/>
    <col min="17" max="17" width="6.375" style="280" hidden="1" customWidth="1"/>
    <col min="18" max="18" width="8.375" style="280" hidden="1" customWidth="1"/>
    <col min="19" max="19" width="8.625" style="280" bestFit="1" customWidth="1"/>
    <col min="20" max="23" width="8.375" style="280" hidden="1" customWidth="1"/>
    <col min="24" max="24" width="8.375" style="280" bestFit="1" customWidth="1"/>
    <col min="25" max="25" width="7.375" style="280" hidden="1" customWidth="1"/>
    <col min="26" max="26" width="8.375" style="280" hidden="1" customWidth="1"/>
    <col min="27" max="28" width="7.375" style="280" hidden="1" customWidth="1"/>
    <col min="29" max="29" width="8.375" style="280" bestFit="1" customWidth="1"/>
    <col min="30" max="36" width="7.375" style="280" hidden="1" customWidth="1"/>
    <col min="37" max="37" width="7.375" style="280" bestFit="1" customWidth="1"/>
    <col min="38" max="39" width="7.375" style="280" hidden="1" customWidth="1"/>
    <col min="40" max="40" width="7.75" style="280" bestFit="1" customWidth="1"/>
    <col min="41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8" width="7.375" style="280" hidden="1" customWidth="1"/>
    <col min="49" max="49" width="8.375" style="280" customWidth="1"/>
    <col min="50" max="51" width="8.375" style="280" bestFit="1" customWidth="1"/>
    <col min="52" max="52" width="8.375" style="280" hidden="1" customWidth="1"/>
    <col min="53" max="53" width="8.625" style="280" bestFit="1" customWidth="1"/>
    <col min="54" max="58" width="8.375" style="280" hidden="1" customWidth="1"/>
    <col min="59" max="59" width="8.375" style="280" bestFit="1" customWidth="1"/>
    <col min="60" max="61" width="7.375" style="280" hidden="1" customWidth="1"/>
    <col min="62" max="62" width="7.75" style="280" bestFit="1" customWidth="1"/>
    <col min="63" max="63" width="7.375" style="280" bestFit="1" customWidth="1"/>
    <col min="64" max="64" width="7.75" style="280" bestFit="1" customWidth="1"/>
    <col min="65" max="66" width="8.375" style="280" hidden="1" customWidth="1"/>
    <col min="67" max="67" width="7.375" style="280" hidden="1" customWidth="1"/>
    <col min="68" max="68" width="6.375" style="280" hidden="1" customWidth="1"/>
    <col min="69" max="69" width="8.375" style="280" hidden="1" customWidth="1"/>
    <col min="70" max="70" width="8.625" style="280" bestFit="1" customWidth="1"/>
    <col min="71" max="71" width="8.375" style="280" bestFit="1" customWidth="1"/>
    <col min="72" max="73" width="8.375" style="280" hidden="1" customWidth="1"/>
    <col min="74" max="74" width="7.75" style="280" bestFit="1" customWidth="1"/>
    <col min="75" max="75" width="8.625" style="280" bestFit="1" customWidth="1"/>
    <col min="76" max="76" width="7.75" style="280" bestFit="1" customWidth="1"/>
    <col min="77" max="77" width="8.375" style="280" hidden="1" customWidth="1"/>
    <col min="78" max="78" width="6.375" style="280" hidden="1" customWidth="1"/>
    <col min="79" max="79" width="7.625" style="280" customWidth="1"/>
    <col min="80" max="16384" width="12.625" style="280"/>
  </cols>
  <sheetData>
    <row r="1" spans="1:80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  <c r="CA1" s="395"/>
      <c r="CB1" s="395"/>
    </row>
    <row r="2" spans="1:80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L2" s="395"/>
      <c r="BM2" s="395"/>
      <c r="BN2" s="395"/>
      <c r="BO2" s="395"/>
      <c r="BP2" s="395"/>
      <c r="BQ2" s="315"/>
      <c r="BR2" s="315"/>
      <c r="BS2" s="315"/>
      <c r="BT2" s="315"/>
      <c r="BU2" s="315"/>
      <c r="BV2" s="315"/>
      <c r="BW2" s="315"/>
      <c r="BX2" s="395"/>
      <c r="BY2" s="395"/>
      <c r="BZ2" s="395"/>
      <c r="CA2" s="395"/>
      <c r="CB2" s="395"/>
    </row>
    <row r="3" spans="1:80" ht="15.75">
      <c r="A3" s="395"/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L3" s="395"/>
      <c r="BM3" s="395"/>
      <c r="BN3" s="395"/>
      <c r="BO3" s="395"/>
      <c r="BP3" s="395"/>
      <c r="BQ3" s="315"/>
      <c r="BR3" s="315"/>
      <c r="BS3" s="315"/>
      <c r="BT3" s="315"/>
      <c r="BU3" s="315"/>
      <c r="BV3" s="315"/>
      <c r="BW3" s="315"/>
      <c r="BX3" s="395"/>
      <c r="BY3" s="395"/>
      <c r="BZ3" s="395"/>
      <c r="CA3" s="395"/>
      <c r="CB3" s="395"/>
    </row>
    <row r="4" spans="1:80" ht="25.5" customHeight="1">
      <c r="A4" s="395"/>
      <c r="B4" s="316">
        <v>18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  <c r="BY4" s="395"/>
      <c r="BZ4" s="395"/>
      <c r="CA4" s="395"/>
      <c r="CB4" s="395"/>
    </row>
    <row r="5" spans="1:80" ht="24" customHeight="1">
      <c r="A5" s="395"/>
      <c r="B5" s="381" t="s">
        <v>395</v>
      </c>
      <c r="C5" s="315"/>
      <c r="D5" s="315"/>
      <c r="E5" s="315"/>
      <c r="F5" s="315"/>
      <c r="G5" s="315"/>
      <c r="H5" s="315"/>
      <c r="I5" s="315"/>
      <c r="J5" s="315"/>
      <c r="K5" s="318"/>
      <c r="L5" s="607" t="str">
        <f>VLOOKUP(B4,Общее_количество_учащихся,2,FALSE)</f>
        <v>Четверг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C5" s="395"/>
      <c r="AD5" s="396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5"/>
      <c r="BA5" s="395"/>
      <c r="BB5" s="395"/>
      <c r="BC5" s="395"/>
      <c r="BD5" s="395"/>
      <c r="BE5" s="395"/>
      <c r="BF5" s="395"/>
      <c r="BG5" s="395"/>
      <c r="BH5" s="395"/>
      <c r="BI5" s="395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320"/>
      <c r="CB5" s="395"/>
    </row>
    <row r="6" spans="1:80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  <c r="BY6" s="395"/>
      <c r="BZ6" s="395"/>
      <c r="CA6" s="395"/>
      <c r="CB6" s="395"/>
    </row>
    <row r="7" spans="1:80" ht="160.15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320"/>
      <c r="CB7" s="395"/>
    </row>
    <row r="8" spans="1:80">
      <c r="A8" s="595" t="s">
        <v>374</v>
      </c>
      <c r="B8" s="588"/>
      <c r="C8" s="326"/>
      <c r="D8" s="326"/>
      <c r="E8" s="326"/>
      <c r="F8" s="326"/>
      <c r="G8" s="326"/>
      <c r="H8" s="326"/>
      <c r="I8" s="326"/>
      <c r="J8" s="326"/>
      <c r="K8" s="326"/>
      <c r="L8" s="326">
        <v>1.6</v>
      </c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>
        <v>10</v>
      </c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>
        <v>1</v>
      </c>
      <c r="BX8" s="326"/>
      <c r="BY8" s="326"/>
      <c r="BZ8" s="326"/>
      <c r="CA8" s="320"/>
      <c r="CB8" s="395"/>
    </row>
    <row r="9" spans="1:80">
      <c r="A9" s="595" t="s">
        <v>375</v>
      </c>
      <c r="B9" s="639"/>
      <c r="C9" s="326"/>
      <c r="D9" s="326"/>
      <c r="E9" s="326"/>
      <c r="F9" s="326"/>
      <c r="G9" s="326"/>
      <c r="H9" s="326"/>
      <c r="I9" s="326"/>
      <c r="J9" s="326">
        <v>37</v>
      </c>
      <c r="K9" s="326"/>
      <c r="L9" s="326"/>
      <c r="M9" s="326"/>
      <c r="N9" s="326">
        <v>2.1</v>
      </c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>
        <v>5</v>
      </c>
      <c r="AU9" s="326"/>
      <c r="AV9" s="326"/>
      <c r="AW9" s="326"/>
      <c r="AX9" s="326"/>
      <c r="AY9" s="326">
        <v>21</v>
      </c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  <c r="CA9" s="320"/>
      <c r="CB9" s="395"/>
    </row>
    <row r="10" spans="1:80">
      <c r="A10" s="595" t="s">
        <v>86</v>
      </c>
      <c r="B10" s="639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>
        <v>60</v>
      </c>
      <c r="BY10" s="326"/>
      <c r="BZ10" s="326"/>
      <c r="CA10" s="320"/>
      <c r="CB10" s="395"/>
    </row>
    <row r="11" spans="1:80">
      <c r="A11" s="595" t="s">
        <v>363</v>
      </c>
      <c r="B11" s="588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>
        <v>10</v>
      </c>
      <c r="N11" s="326"/>
      <c r="O11" s="326"/>
      <c r="P11" s="326">
        <v>1</v>
      </c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326"/>
      <c r="BZ11" s="326"/>
      <c r="CA11" s="320"/>
      <c r="CB11" s="395"/>
    </row>
    <row r="12" spans="1:80">
      <c r="A12" s="642" t="s">
        <v>376</v>
      </c>
      <c r="B12" s="643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>
        <v>120</v>
      </c>
      <c r="BT12" s="326"/>
      <c r="BU12" s="326"/>
      <c r="BV12" s="326"/>
      <c r="BW12" s="326"/>
      <c r="BX12" s="326"/>
      <c r="BY12" s="326"/>
      <c r="BZ12" s="326"/>
      <c r="CA12" s="320"/>
      <c r="CB12" s="395"/>
    </row>
    <row r="13" spans="1:80" hidden="1">
      <c r="A13" s="595"/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26"/>
      <c r="BW13" s="326"/>
      <c r="BX13" s="326"/>
      <c r="BY13" s="326"/>
      <c r="BZ13" s="326"/>
      <c r="CA13" s="395"/>
      <c r="CB13" s="395"/>
    </row>
    <row r="14" spans="1:80" hidden="1">
      <c r="A14" s="590"/>
      <c r="B14" s="588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325"/>
      <c r="AO14" s="325"/>
      <c r="AP14" s="325"/>
      <c r="AQ14" s="325"/>
      <c r="AR14" s="325"/>
      <c r="AS14" s="325"/>
      <c r="AT14" s="325"/>
      <c r="AU14" s="325"/>
      <c r="AV14" s="325"/>
      <c r="AW14" s="325"/>
      <c r="AX14" s="325"/>
      <c r="AY14" s="325"/>
      <c r="AZ14" s="325"/>
      <c r="BA14" s="325"/>
      <c r="BB14" s="325"/>
      <c r="BC14" s="325"/>
      <c r="BD14" s="325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  <c r="BQ14" s="325"/>
      <c r="BR14" s="325"/>
      <c r="BS14" s="325"/>
      <c r="BT14" s="325"/>
      <c r="BU14" s="325"/>
      <c r="BV14" s="325"/>
      <c r="BW14" s="325"/>
      <c r="BX14" s="325"/>
      <c r="BY14" s="326"/>
      <c r="BZ14" s="326"/>
      <c r="CA14" s="395"/>
      <c r="CB14" s="395"/>
    </row>
    <row r="15" spans="1:80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  <c r="CA15" s="395"/>
      <c r="CB15" s="395"/>
    </row>
    <row r="16" spans="1:80" hidden="1">
      <c r="A16" s="595"/>
      <c r="B16" s="588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37</v>
      </c>
      <c r="K16" s="326">
        <f t="shared" si="0"/>
        <v>0</v>
      </c>
      <c r="L16" s="326">
        <f t="shared" si="0"/>
        <v>1.6</v>
      </c>
      <c r="M16" s="326">
        <f t="shared" si="0"/>
        <v>10</v>
      </c>
      <c r="N16" s="326">
        <f t="shared" si="0"/>
        <v>2.1</v>
      </c>
      <c r="O16" s="326">
        <f t="shared" si="0"/>
        <v>0</v>
      </c>
      <c r="P16" s="326">
        <f t="shared" si="0"/>
        <v>1</v>
      </c>
      <c r="Q16" s="326">
        <f t="shared" si="0"/>
        <v>0</v>
      </c>
      <c r="R16" s="326">
        <f t="shared" si="0"/>
        <v>0</v>
      </c>
      <c r="S16" s="326">
        <f t="shared" si="0"/>
        <v>0</v>
      </c>
      <c r="T16" s="326">
        <f t="shared" si="0"/>
        <v>0</v>
      </c>
      <c r="U16" s="326">
        <f t="shared" si="0"/>
        <v>0</v>
      </c>
      <c r="V16" s="326">
        <f t="shared" si="0"/>
        <v>0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0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5</v>
      </c>
      <c r="AU16" s="326">
        <f t="shared" si="0"/>
        <v>0</v>
      </c>
      <c r="AV16" s="326">
        <f t="shared" si="0"/>
        <v>0</v>
      </c>
      <c r="AW16" s="326">
        <f t="shared" si="0"/>
        <v>10</v>
      </c>
      <c r="AX16" s="326">
        <f t="shared" si="0"/>
        <v>0</v>
      </c>
      <c r="AY16" s="326">
        <f t="shared" si="0"/>
        <v>21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0</v>
      </c>
      <c r="BK16" s="326">
        <f t="shared" si="0"/>
        <v>0</v>
      </c>
      <c r="BL16" s="326">
        <f t="shared" si="0"/>
        <v>0</v>
      </c>
      <c r="BM16" s="326">
        <f t="shared" si="0"/>
        <v>0</v>
      </c>
      <c r="BN16" s="326">
        <f t="shared" si="0"/>
        <v>0</v>
      </c>
      <c r="BO16" s="326">
        <f t="shared" si="0"/>
        <v>0</v>
      </c>
      <c r="BP16" s="326">
        <f t="shared" si="0"/>
        <v>0</v>
      </c>
      <c r="BQ16" s="326">
        <f t="shared" si="0"/>
        <v>0</v>
      </c>
      <c r="BR16" s="326">
        <f t="shared" si="0"/>
        <v>0</v>
      </c>
      <c r="BS16" s="326">
        <f t="shared" si="0"/>
        <v>120</v>
      </c>
      <c r="BT16" s="326">
        <f t="shared" si="0"/>
        <v>0</v>
      </c>
      <c r="BU16" s="326">
        <f t="shared" si="0"/>
        <v>0</v>
      </c>
      <c r="BV16" s="326">
        <f t="shared" si="0"/>
        <v>0</v>
      </c>
      <c r="BW16" s="326">
        <f t="shared" si="0"/>
        <v>1</v>
      </c>
      <c r="BX16" s="326">
        <f t="shared" si="0"/>
        <v>60</v>
      </c>
      <c r="BY16" s="326">
        <f t="shared" si="0"/>
        <v>0</v>
      </c>
      <c r="BZ16" s="326">
        <f t="shared" si="0"/>
        <v>0</v>
      </c>
      <c r="CA16" s="395"/>
      <c r="CB16" s="395"/>
    </row>
    <row r="17" spans="1:80" hidden="1">
      <c r="A17" s="600" t="s">
        <v>74</v>
      </c>
      <c r="B17" s="588"/>
      <c r="C17" s="332">
        <f>C18</f>
        <v>89</v>
      </c>
      <c r="D17" s="332">
        <f t="shared" ref="D17:BO17" si="1">C17</f>
        <v>89</v>
      </c>
      <c r="E17" s="332">
        <f t="shared" si="1"/>
        <v>89</v>
      </c>
      <c r="F17" s="332">
        <f t="shared" si="1"/>
        <v>89</v>
      </c>
      <c r="G17" s="332">
        <f t="shared" si="1"/>
        <v>89</v>
      </c>
      <c r="H17" s="332">
        <f t="shared" si="1"/>
        <v>89</v>
      </c>
      <c r="I17" s="332">
        <f t="shared" si="1"/>
        <v>89</v>
      </c>
      <c r="J17" s="332">
        <f t="shared" si="1"/>
        <v>89</v>
      </c>
      <c r="K17" s="332">
        <f t="shared" si="1"/>
        <v>89</v>
      </c>
      <c r="L17" s="332">
        <f t="shared" si="1"/>
        <v>89</v>
      </c>
      <c r="M17" s="332">
        <f t="shared" si="1"/>
        <v>89</v>
      </c>
      <c r="N17" s="332">
        <f t="shared" si="1"/>
        <v>89</v>
      </c>
      <c r="O17" s="332">
        <f t="shared" si="1"/>
        <v>89</v>
      </c>
      <c r="P17" s="332">
        <f t="shared" si="1"/>
        <v>89</v>
      </c>
      <c r="Q17" s="332">
        <f t="shared" si="1"/>
        <v>89</v>
      </c>
      <c r="R17" s="332">
        <f t="shared" si="1"/>
        <v>89</v>
      </c>
      <c r="S17" s="332">
        <f t="shared" si="1"/>
        <v>89</v>
      </c>
      <c r="T17" s="332">
        <f t="shared" si="1"/>
        <v>89</v>
      </c>
      <c r="U17" s="332">
        <f t="shared" si="1"/>
        <v>89</v>
      </c>
      <c r="V17" s="332">
        <f t="shared" si="1"/>
        <v>89</v>
      </c>
      <c r="W17" s="332">
        <f t="shared" si="1"/>
        <v>89</v>
      </c>
      <c r="X17" s="332">
        <f t="shared" si="1"/>
        <v>89</v>
      </c>
      <c r="Y17" s="332">
        <f t="shared" si="1"/>
        <v>89</v>
      </c>
      <c r="Z17" s="332">
        <f t="shared" si="1"/>
        <v>89</v>
      </c>
      <c r="AA17" s="332">
        <f t="shared" si="1"/>
        <v>89</v>
      </c>
      <c r="AB17" s="332">
        <f t="shared" si="1"/>
        <v>89</v>
      </c>
      <c r="AC17" s="332">
        <f t="shared" si="1"/>
        <v>89</v>
      </c>
      <c r="AD17" s="332">
        <f t="shared" si="1"/>
        <v>89</v>
      </c>
      <c r="AE17" s="332">
        <f t="shared" si="1"/>
        <v>89</v>
      </c>
      <c r="AF17" s="332">
        <f t="shared" si="1"/>
        <v>89</v>
      </c>
      <c r="AG17" s="332">
        <f t="shared" si="1"/>
        <v>89</v>
      </c>
      <c r="AH17" s="332">
        <f t="shared" si="1"/>
        <v>89</v>
      </c>
      <c r="AI17" s="332">
        <f t="shared" si="1"/>
        <v>89</v>
      </c>
      <c r="AJ17" s="332">
        <f t="shared" si="1"/>
        <v>89</v>
      </c>
      <c r="AK17" s="332">
        <f t="shared" si="1"/>
        <v>89</v>
      </c>
      <c r="AL17" s="332">
        <f t="shared" si="1"/>
        <v>89</v>
      </c>
      <c r="AM17" s="332">
        <f t="shared" si="1"/>
        <v>89</v>
      </c>
      <c r="AN17" s="332">
        <f t="shared" si="1"/>
        <v>89</v>
      </c>
      <c r="AO17" s="332">
        <f t="shared" si="1"/>
        <v>89</v>
      </c>
      <c r="AP17" s="332">
        <f t="shared" si="1"/>
        <v>89</v>
      </c>
      <c r="AQ17" s="332">
        <f t="shared" si="1"/>
        <v>89</v>
      </c>
      <c r="AR17" s="332">
        <f t="shared" si="1"/>
        <v>89</v>
      </c>
      <c r="AS17" s="332">
        <f t="shared" si="1"/>
        <v>89</v>
      </c>
      <c r="AT17" s="332">
        <f t="shared" si="1"/>
        <v>89</v>
      </c>
      <c r="AU17" s="332">
        <f t="shared" si="1"/>
        <v>89</v>
      </c>
      <c r="AV17" s="332">
        <f t="shared" si="1"/>
        <v>89</v>
      </c>
      <c r="AW17" s="332">
        <f t="shared" si="1"/>
        <v>89</v>
      </c>
      <c r="AX17" s="332">
        <f t="shared" si="1"/>
        <v>89</v>
      </c>
      <c r="AY17" s="332">
        <f t="shared" si="1"/>
        <v>89</v>
      </c>
      <c r="AZ17" s="332">
        <f t="shared" si="1"/>
        <v>89</v>
      </c>
      <c r="BA17" s="332">
        <f t="shared" si="1"/>
        <v>89</v>
      </c>
      <c r="BB17" s="332">
        <f t="shared" si="1"/>
        <v>89</v>
      </c>
      <c r="BC17" s="332">
        <f t="shared" si="1"/>
        <v>89</v>
      </c>
      <c r="BD17" s="332">
        <f t="shared" si="1"/>
        <v>89</v>
      </c>
      <c r="BE17" s="332">
        <f t="shared" si="1"/>
        <v>89</v>
      </c>
      <c r="BF17" s="332">
        <f t="shared" si="1"/>
        <v>89</v>
      </c>
      <c r="BG17" s="332">
        <f t="shared" si="1"/>
        <v>89</v>
      </c>
      <c r="BH17" s="332">
        <f t="shared" si="1"/>
        <v>89</v>
      </c>
      <c r="BI17" s="332">
        <f t="shared" si="1"/>
        <v>89</v>
      </c>
      <c r="BJ17" s="332">
        <f t="shared" si="1"/>
        <v>89</v>
      </c>
      <c r="BK17" s="332">
        <f t="shared" si="1"/>
        <v>89</v>
      </c>
      <c r="BL17" s="332">
        <f t="shared" si="1"/>
        <v>89</v>
      </c>
      <c r="BM17" s="332">
        <f t="shared" si="1"/>
        <v>89</v>
      </c>
      <c r="BN17" s="332">
        <f t="shared" si="1"/>
        <v>89</v>
      </c>
      <c r="BO17" s="332">
        <f t="shared" si="1"/>
        <v>89</v>
      </c>
      <c r="BP17" s="332">
        <f t="shared" ref="BP17:BZ17" si="2">BO17</f>
        <v>89</v>
      </c>
      <c r="BQ17" s="332">
        <f t="shared" si="2"/>
        <v>89</v>
      </c>
      <c r="BR17" s="332">
        <f t="shared" si="2"/>
        <v>89</v>
      </c>
      <c r="BS17" s="332">
        <f t="shared" si="2"/>
        <v>89</v>
      </c>
      <c r="BT17" s="332">
        <f t="shared" si="2"/>
        <v>89</v>
      </c>
      <c r="BU17" s="332">
        <f t="shared" si="2"/>
        <v>89</v>
      </c>
      <c r="BV17" s="332">
        <f t="shared" si="2"/>
        <v>89</v>
      </c>
      <c r="BW17" s="332">
        <f t="shared" si="2"/>
        <v>89</v>
      </c>
      <c r="BX17" s="332">
        <f t="shared" si="2"/>
        <v>89</v>
      </c>
      <c r="BY17" s="332">
        <f t="shared" si="2"/>
        <v>89</v>
      </c>
      <c r="BZ17" s="332">
        <f t="shared" si="2"/>
        <v>89</v>
      </c>
      <c r="CA17" s="395"/>
      <c r="CB17" s="395"/>
    </row>
    <row r="18" spans="1:80" ht="20.25" thickBot="1">
      <c r="A18" s="593" t="s">
        <v>74</v>
      </c>
      <c r="B18" s="588"/>
      <c r="C18" s="333">
        <f>VLOOKUP(B4, завтрак_факт,3,FALSE)</f>
        <v>89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  <c r="CA18" s="395"/>
      <c r="CB18" s="395"/>
    </row>
    <row r="19" spans="1:80" ht="15.75" thickTop="1">
      <c r="A19" s="593" t="s">
        <v>75</v>
      </c>
      <c r="B19" s="588"/>
      <c r="C19" s="334"/>
      <c r="D19" s="127">
        <f t="shared" ref="D19:BZ19" si="3">D16*D17/1000</f>
        <v>0</v>
      </c>
      <c r="E19" s="127">
        <f t="shared" si="3"/>
        <v>0</v>
      </c>
      <c r="F19" s="127">
        <f t="shared" si="3"/>
        <v>0</v>
      </c>
      <c r="G19" s="127">
        <f t="shared" si="3"/>
        <v>0</v>
      </c>
      <c r="H19" s="127">
        <f t="shared" si="3"/>
        <v>0</v>
      </c>
      <c r="I19" s="127">
        <f t="shared" si="3"/>
        <v>0</v>
      </c>
      <c r="J19" s="122">
        <f t="shared" si="3"/>
        <v>3.2930000000000001</v>
      </c>
      <c r="K19" s="122">
        <f t="shared" si="3"/>
        <v>0</v>
      </c>
      <c r="L19" s="122">
        <f>L16*L17/1000</f>
        <v>0.1424</v>
      </c>
      <c r="M19" s="122">
        <f t="shared" si="3"/>
        <v>0.89</v>
      </c>
      <c r="N19" s="122">
        <f t="shared" si="3"/>
        <v>0.18690000000000001</v>
      </c>
      <c r="O19" s="122">
        <f t="shared" si="3"/>
        <v>0</v>
      </c>
      <c r="P19" s="122">
        <f t="shared" si="3"/>
        <v>8.8999999999999996E-2</v>
      </c>
      <c r="Q19" s="122">
        <f t="shared" si="3"/>
        <v>0</v>
      </c>
      <c r="R19" s="122">
        <f t="shared" si="3"/>
        <v>0</v>
      </c>
      <c r="S19" s="122">
        <f t="shared" si="3"/>
        <v>0</v>
      </c>
      <c r="T19" s="122">
        <f t="shared" si="3"/>
        <v>0</v>
      </c>
      <c r="U19" s="122">
        <f t="shared" si="3"/>
        <v>0</v>
      </c>
      <c r="V19" s="122">
        <f t="shared" si="3"/>
        <v>0</v>
      </c>
      <c r="W19" s="122">
        <f t="shared" si="3"/>
        <v>0</v>
      </c>
      <c r="X19" s="122">
        <f t="shared" si="3"/>
        <v>0</v>
      </c>
      <c r="Y19" s="122">
        <f t="shared" si="3"/>
        <v>0</v>
      </c>
      <c r="Z19" s="122">
        <f t="shared" si="3"/>
        <v>0</v>
      </c>
      <c r="AA19" s="122">
        <f t="shared" si="3"/>
        <v>0</v>
      </c>
      <c r="AB19" s="122">
        <f t="shared" si="3"/>
        <v>0</v>
      </c>
      <c r="AC19" s="122">
        <f t="shared" si="3"/>
        <v>0</v>
      </c>
      <c r="AD19" s="122">
        <f>AD16*AD17</f>
        <v>0</v>
      </c>
      <c r="AE19" s="122">
        <f>AE16*AE17</f>
        <v>0</v>
      </c>
      <c r="AF19" s="122">
        <f t="shared" si="3"/>
        <v>0</v>
      </c>
      <c r="AG19" s="122">
        <f t="shared" si="3"/>
        <v>0</v>
      </c>
      <c r="AH19" s="122">
        <f t="shared" si="3"/>
        <v>0</v>
      </c>
      <c r="AI19" s="122">
        <f t="shared" si="3"/>
        <v>0</v>
      </c>
      <c r="AJ19" s="122">
        <f t="shared" si="3"/>
        <v>0</v>
      </c>
      <c r="AK19" s="122">
        <f t="shared" si="3"/>
        <v>0</v>
      </c>
      <c r="AL19" s="122">
        <f t="shared" si="3"/>
        <v>0</v>
      </c>
      <c r="AM19" s="122">
        <f t="shared" si="3"/>
        <v>0</v>
      </c>
      <c r="AN19" s="122">
        <f t="shared" si="3"/>
        <v>0</v>
      </c>
      <c r="AO19" s="122">
        <f t="shared" si="3"/>
        <v>0</v>
      </c>
      <c r="AP19" s="122">
        <f t="shared" si="3"/>
        <v>0</v>
      </c>
      <c r="AQ19" s="122">
        <f t="shared" si="3"/>
        <v>0</v>
      </c>
      <c r="AR19" s="122">
        <f t="shared" si="3"/>
        <v>0</v>
      </c>
      <c r="AS19" s="122">
        <f t="shared" si="3"/>
        <v>0</v>
      </c>
      <c r="AT19" s="122">
        <f t="shared" si="3"/>
        <v>0.44500000000000001</v>
      </c>
      <c r="AU19" s="122">
        <f t="shared" si="3"/>
        <v>0</v>
      </c>
      <c r="AV19" s="122">
        <f t="shared" si="3"/>
        <v>0</v>
      </c>
      <c r="AW19" s="122">
        <f t="shared" si="3"/>
        <v>0.89</v>
      </c>
      <c r="AX19" s="122">
        <f t="shared" si="3"/>
        <v>0</v>
      </c>
      <c r="AY19" s="122">
        <f t="shared" si="3"/>
        <v>1.869</v>
      </c>
      <c r="AZ19" s="122">
        <f t="shared" si="3"/>
        <v>0</v>
      </c>
      <c r="BA19" s="122">
        <f t="shared" si="3"/>
        <v>0</v>
      </c>
      <c r="BB19" s="122">
        <f t="shared" si="3"/>
        <v>0</v>
      </c>
      <c r="BC19" s="122">
        <f t="shared" si="3"/>
        <v>0</v>
      </c>
      <c r="BD19" s="122">
        <f t="shared" si="3"/>
        <v>0</v>
      </c>
      <c r="BE19" s="122">
        <f t="shared" si="3"/>
        <v>0</v>
      </c>
      <c r="BF19" s="122">
        <f t="shared" si="3"/>
        <v>0</v>
      </c>
      <c r="BG19" s="122">
        <f t="shared" si="3"/>
        <v>0</v>
      </c>
      <c r="BH19" s="122">
        <f t="shared" si="3"/>
        <v>0</v>
      </c>
      <c r="BI19" s="122">
        <f t="shared" si="3"/>
        <v>0</v>
      </c>
      <c r="BJ19" s="122">
        <f t="shared" si="3"/>
        <v>0</v>
      </c>
      <c r="BK19" s="122">
        <f t="shared" si="3"/>
        <v>0</v>
      </c>
      <c r="BL19" s="122">
        <f t="shared" si="3"/>
        <v>0</v>
      </c>
      <c r="BM19" s="122">
        <f t="shared" si="3"/>
        <v>0</v>
      </c>
      <c r="BN19" s="122">
        <f t="shared" si="3"/>
        <v>0</v>
      </c>
      <c r="BO19" s="122">
        <f t="shared" si="3"/>
        <v>0</v>
      </c>
      <c r="BP19" s="122">
        <f t="shared" si="3"/>
        <v>0</v>
      </c>
      <c r="BQ19" s="122">
        <f t="shared" si="3"/>
        <v>0</v>
      </c>
      <c r="BR19" s="122">
        <f t="shared" si="3"/>
        <v>0</v>
      </c>
      <c r="BS19" s="122">
        <f t="shared" si="3"/>
        <v>10.68</v>
      </c>
      <c r="BT19" s="122">
        <f t="shared" si="3"/>
        <v>0</v>
      </c>
      <c r="BU19" s="122">
        <f t="shared" si="3"/>
        <v>0</v>
      </c>
      <c r="BV19" s="122">
        <f t="shared" si="3"/>
        <v>0</v>
      </c>
      <c r="BW19" s="122">
        <f>BW16*BW17</f>
        <v>89</v>
      </c>
      <c r="BX19" s="122">
        <f t="shared" si="3"/>
        <v>5.34</v>
      </c>
      <c r="BY19" s="127">
        <f t="shared" si="3"/>
        <v>0</v>
      </c>
      <c r="BZ19" s="127">
        <f t="shared" si="3"/>
        <v>0</v>
      </c>
      <c r="CA19" s="395"/>
      <c r="CB19" s="395"/>
    </row>
    <row r="20" spans="1:80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  <c r="CA20" s="395"/>
      <c r="CB20" s="395"/>
    </row>
    <row r="21" spans="1:80" ht="15.75" customHeight="1">
      <c r="A21" s="593" t="s">
        <v>76</v>
      </c>
      <c r="B21" s="588"/>
      <c r="C21" s="336">
        <f>SUM(D21:BZ21)</f>
        <v>5429</v>
      </c>
      <c r="D21" s="337">
        <f t="shared" ref="D21:BZ21" si="4">D19*D20</f>
        <v>0</v>
      </c>
      <c r="E21" s="337">
        <f t="shared" si="4"/>
        <v>0</v>
      </c>
      <c r="F21" s="337">
        <f t="shared" si="4"/>
        <v>0</v>
      </c>
      <c r="G21" s="337">
        <f t="shared" si="4"/>
        <v>0</v>
      </c>
      <c r="H21" s="337">
        <f t="shared" si="4"/>
        <v>0</v>
      </c>
      <c r="I21" s="337">
        <f t="shared" si="4"/>
        <v>0</v>
      </c>
      <c r="J21" s="122">
        <f t="shared" si="4"/>
        <v>279.90500000000003</v>
      </c>
      <c r="K21" s="122">
        <f t="shared" si="4"/>
        <v>0</v>
      </c>
      <c r="L21" s="122">
        <f>L19*L20</f>
        <v>19.936</v>
      </c>
      <c r="M21" s="122">
        <f t="shared" si="4"/>
        <v>49.84</v>
      </c>
      <c r="N21" s="122">
        <f t="shared" si="4"/>
        <v>1.8690000000000002</v>
      </c>
      <c r="O21" s="122">
        <f t="shared" si="4"/>
        <v>0</v>
      </c>
      <c r="P21" s="122">
        <f t="shared" si="4"/>
        <v>62.3</v>
      </c>
      <c r="Q21" s="122">
        <f t="shared" si="4"/>
        <v>0</v>
      </c>
      <c r="R21" s="122">
        <f t="shared" si="4"/>
        <v>0</v>
      </c>
      <c r="S21" s="122">
        <f t="shared" si="4"/>
        <v>0</v>
      </c>
      <c r="T21" s="122">
        <f t="shared" si="4"/>
        <v>0</v>
      </c>
      <c r="U21" s="122">
        <f t="shared" si="4"/>
        <v>0</v>
      </c>
      <c r="V21" s="122">
        <f t="shared" si="4"/>
        <v>0</v>
      </c>
      <c r="W21" s="122">
        <f t="shared" si="4"/>
        <v>0</v>
      </c>
      <c r="X21" s="122">
        <f t="shared" si="4"/>
        <v>0</v>
      </c>
      <c r="Y21" s="122">
        <f t="shared" si="4"/>
        <v>0</v>
      </c>
      <c r="Z21" s="122">
        <f t="shared" si="4"/>
        <v>0</v>
      </c>
      <c r="AA21" s="122">
        <f t="shared" si="4"/>
        <v>0</v>
      </c>
      <c r="AB21" s="122">
        <f t="shared" si="4"/>
        <v>0</v>
      </c>
      <c r="AC21" s="122">
        <f t="shared" si="4"/>
        <v>0</v>
      </c>
      <c r="AD21" s="122">
        <f t="shared" si="4"/>
        <v>0</v>
      </c>
      <c r="AE21" s="122">
        <f t="shared" si="4"/>
        <v>0</v>
      </c>
      <c r="AF21" s="122">
        <f t="shared" si="4"/>
        <v>0</v>
      </c>
      <c r="AG21" s="122">
        <f t="shared" si="4"/>
        <v>0</v>
      </c>
      <c r="AH21" s="122">
        <f t="shared" si="4"/>
        <v>0</v>
      </c>
      <c r="AI21" s="122">
        <f t="shared" si="4"/>
        <v>0</v>
      </c>
      <c r="AJ21" s="122">
        <f t="shared" si="4"/>
        <v>0</v>
      </c>
      <c r="AK21" s="122">
        <f t="shared" si="4"/>
        <v>0</v>
      </c>
      <c r="AL21" s="122">
        <f t="shared" si="4"/>
        <v>0</v>
      </c>
      <c r="AM21" s="122">
        <f t="shared" si="4"/>
        <v>0</v>
      </c>
      <c r="AN21" s="122">
        <f t="shared" si="4"/>
        <v>0</v>
      </c>
      <c r="AO21" s="122">
        <f t="shared" si="4"/>
        <v>0</v>
      </c>
      <c r="AP21" s="122">
        <f t="shared" si="4"/>
        <v>0</v>
      </c>
      <c r="AQ21" s="122">
        <f t="shared" si="4"/>
        <v>0</v>
      </c>
      <c r="AR21" s="122">
        <f t="shared" si="4"/>
        <v>0</v>
      </c>
      <c r="AS21" s="122">
        <f t="shared" si="4"/>
        <v>0</v>
      </c>
      <c r="AT21" s="122">
        <f t="shared" si="4"/>
        <v>267</v>
      </c>
      <c r="AU21" s="122">
        <f t="shared" si="4"/>
        <v>0</v>
      </c>
      <c r="AV21" s="122">
        <f t="shared" si="4"/>
        <v>0</v>
      </c>
      <c r="AW21" s="122">
        <f t="shared" si="4"/>
        <v>222.5</v>
      </c>
      <c r="AX21" s="122">
        <f t="shared" si="4"/>
        <v>0</v>
      </c>
      <c r="AY21" s="122">
        <f t="shared" si="4"/>
        <v>841.05</v>
      </c>
      <c r="AZ21" s="122">
        <f t="shared" si="4"/>
        <v>0</v>
      </c>
      <c r="BA21" s="122">
        <f t="shared" si="4"/>
        <v>0</v>
      </c>
      <c r="BB21" s="122">
        <f t="shared" si="4"/>
        <v>0</v>
      </c>
      <c r="BC21" s="122">
        <f t="shared" si="4"/>
        <v>0</v>
      </c>
      <c r="BD21" s="122">
        <f t="shared" si="4"/>
        <v>0</v>
      </c>
      <c r="BE21" s="122">
        <f t="shared" si="4"/>
        <v>0</v>
      </c>
      <c r="BF21" s="122">
        <f t="shared" si="4"/>
        <v>0</v>
      </c>
      <c r="BG21" s="122">
        <f t="shared" si="4"/>
        <v>0</v>
      </c>
      <c r="BH21" s="122">
        <f t="shared" si="4"/>
        <v>0</v>
      </c>
      <c r="BI21" s="122">
        <f t="shared" si="4"/>
        <v>0</v>
      </c>
      <c r="BJ21" s="122">
        <f t="shared" si="4"/>
        <v>0</v>
      </c>
      <c r="BK21" s="122">
        <f t="shared" si="4"/>
        <v>0</v>
      </c>
      <c r="BL21" s="122">
        <f t="shared" si="4"/>
        <v>0</v>
      </c>
      <c r="BM21" s="122">
        <f t="shared" si="4"/>
        <v>0</v>
      </c>
      <c r="BN21" s="122">
        <f t="shared" si="4"/>
        <v>0</v>
      </c>
      <c r="BO21" s="122">
        <f t="shared" si="4"/>
        <v>0</v>
      </c>
      <c r="BP21" s="122">
        <f t="shared" si="4"/>
        <v>0</v>
      </c>
      <c r="BQ21" s="122">
        <f t="shared" si="4"/>
        <v>0</v>
      </c>
      <c r="BR21" s="122">
        <f t="shared" si="4"/>
        <v>0</v>
      </c>
      <c r="BS21" s="122">
        <f t="shared" si="4"/>
        <v>1602</v>
      </c>
      <c r="BT21" s="122">
        <f t="shared" si="4"/>
        <v>0</v>
      </c>
      <c r="BU21" s="122">
        <f t="shared" si="4"/>
        <v>0</v>
      </c>
      <c r="BV21" s="122">
        <f t="shared" si="4"/>
        <v>0</v>
      </c>
      <c r="BW21" s="122">
        <f t="shared" si="4"/>
        <v>1869</v>
      </c>
      <c r="BX21" s="122">
        <f t="shared" si="4"/>
        <v>213.6</v>
      </c>
      <c r="BY21" s="337">
        <f t="shared" si="4"/>
        <v>0</v>
      </c>
      <c r="BZ21" s="337">
        <f t="shared" si="4"/>
        <v>0</v>
      </c>
      <c r="CA21" s="395"/>
      <c r="CB21" s="395"/>
    </row>
    <row r="22" spans="1:80" ht="15.75" customHeight="1">
      <c r="A22" s="593" t="s">
        <v>77</v>
      </c>
      <c r="B22" s="588"/>
      <c r="C22" s="338">
        <f>C21/C18</f>
        <v>61</v>
      </c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  <c r="BY22" s="395"/>
      <c r="BZ22" s="395"/>
      <c r="CA22" s="395"/>
      <c r="CB22" s="395"/>
    </row>
    <row r="23" spans="1:80" ht="15.75" customHeight="1">
      <c r="A23" s="395"/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  <c r="BY23" s="395"/>
      <c r="BZ23" s="395"/>
      <c r="CA23" s="395"/>
      <c r="CB23" s="395"/>
    </row>
    <row r="24" spans="1:80" ht="15.6" hidden="1" customHeight="1">
      <c r="A24" s="395"/>
      <c r="B24" s="271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  <c r="AL24" s="395"/>
      <c r="AM24" s="395"/>
      <c r="AN24" s="395"/>
      <c r="AO24" s="395"/>
      <c r="AP24" s="395"/>
      <c r="AQ24" s="395"/>
      <c r="AR24" s="395"/>
      <c r="AS24" s="395"/>
      <c r="AT24" s="395"/>
      <c r="AU24" s="395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  <c r="BY24" s="395"/>
      <c r="BZ24" s="395"/>
      <c r="CA24" s="395"/>
      <c r="CB24" s="395"/>
    </row>
    <row r="25" spans="1:80" ht="13.9" hidden="1" customHeight="1">
      <c r="A25" s="395"/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  <c r="BY25" s="395"/>
      <c r="BZ25" s="395"/>
      <c r="CA25" s="395"/>
      <c r="CB25" s="395"/>
    </row>
    <row r="26" spans="1:80" ht="15.6" hidden="1" customHeight="1">
      <c r="A26" s="395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  <c r="BY26" s="395"/>
      <c r="BZ26" s="395"/>
      <c r="CA26" s="395"/>
      <c r="CB26" s="395"/>
    </row>
    <row r="27" spans="1:80" ht="14.25" hidden="1">
      <c r="A27" s="395"/>
      <c r="B27" s="395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5"/>
      <c r="AP27" s="395"/>
      <c r="AQ27" s="395"/>
      <c r="AR27" s="395"/>
      <c r="AS27" s="395"/>
      <c r="AT27" s="395"/>
      <c r="AU27" s="395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  <c r="BY27" s="395"/>
      <c r="BZ27" s="395"/>
      <c r="CA27" s="395"/>
      <c r="CB27" s="395"/>
    </row>
    <row r="28" spans="1:80" hidden="1">
      <c r="A28" s="590"/>
      <c r="B28" s="588"/>
      <c r="C28" s="325"/>
      <c r="D28" s="325">
        <f t="shared" ref="D28:BO28" si="5">SUM(D8:D15)</f>
        <v>0</v>
      </c>
      <c r="E28" s="325">
        <f t="shared" si="5"/>
        <v>0</v>
      </c>
      <c r="F28" s="325">
        <f t="shared" si="5"/>
        <v>0</v>
      </c>
      <c r="G28" s="325">
        <f t="shared" si="5"/>
        <v>0</v>
      </c>
      <c r="H28" s="325">
        <f t="shared" si="5"/>
        <v>0</v>
      </c>
      <c r="I28" s="325">
        <f t="shared" si="5"/>
        <v>0</v>
      </c>
      <c r="J28" s="325">
        <f t="shared" si="5"/>
        <v>37</v>
      </c>
      <c r="K28" s="325">
        <f t="shared" si="5"/>
        <v>0</v>
      </c>
      <c r="L28" s="325">
        <f t="shared" si="5"/>
        <v>1.6</v>
      </c>
      <c r="M28" s="325">
        <f t="shared" si="5"/>
        <v>10</v>
      </c>
      <c r="N28" s="325">
        <f t="shared" si="5"/>
        <v>2.1</v>
      </c>
      <c r="O28" s="325">
        <f t="shared" si="5"/>
        <v>0</v>
      </c>
      <c r="P28" s="325">
        <f t="shared" si="5"/>
        <v>1</v>
      </c>
      <c r="Q28" s="325">
        <f t="shared" si="5"/>
        <v>0</v>
      </c>
      <c r="R28" s="325">
        <f t="shared" si="5"/>
        <v>0</v>
      </c>
      <c r="S28" s="325">
        <f t="shared" si="5"/>
        <v>0</v>
      </c>
      <c r="T28" s="325">
        <f t="shared" si="5"/>
        <v>0</v>
      </c>
      <c r="U28" s="325">
        <f t="shared" si="5"/>
        <v>0</v>
      </c>
      <c r="V28" s="325">
        <f t="shared" si="5"/>
        <v>0</v>
      </c>
      <c r="W28" s="325">
        <f t="shared" si="5"/>
        <v>0</v>
      </c>
      <c r="X28" s="325">
        <f t="shared" si="5"/>
        <v>0</v>
      </c>
      <c r="Y28" s="325">
        <f t="shared" si="5"/>
        <v>0</v>
      </c>
      <c r="Z28" s="325">
        <f t="shared" si="5"/>
        <v>0</v>
      </c>
      <c r="AA28" s="325">
        <f t="shared" si="5"/>
        <v>0</v>
      </c>
      <c r="AB28" s="325">
        <f t="shared" si="5"/>
        <v>0</v>
      </c>
      <c r="AC28" s="325">
        <f t="shared" si="5"/>
        <v>0</v>
      </c>
      <c r="AD28" s="325">
        <f t="shared" si="5"/>
        <v>0</v>
      </c>
      <c r="AE28" s="325">
        <f t="shared" si="5"/>
        <v>0</v>
      </c>
      <c r="AF28" s="325">
        <f t="shared" si="5"/>
        <v>0</v>
      </c>
      <c r="AG28" s="325">
        <f t="shared" si="5"/>
        <v>0</v>
      </c>
      <c r="AH28" s="325">
        <f t="shared" si="5"/>
        <v>0</v>
      </c>
      <c r="AI28" s="325">
        <f t="shared" si="5"/>
        <v>0</v>
      </c>
      <c r="AJ28" s="325">
        <f t="shared" si="5"/>
        <v>0</v>
      </c>
      <c r="AK28" s="325">
        <f t="shared" si="5"/>
        <v>0</v>
      </c>
      <c r="AL28" s="325">
        <f t="shared" si="5"/>
        <v>0</v>
      </c>
      <c r="AM28" s="325">
        <f t="shared" si="5"/>
        <v>0</v>
      </c>
      <c r="AN28" s="325">
        <f t="shared" si="5"/>
        <v>0</v>
      </c>
      <c r="AO28" s="325">
        <f t="shared" si="5"/>
        <v>0</v>
      </c>
      <c r="AP28" s="325">
        <f t="shared" si="5"/>
        <v>0</v>
      </c>
      <c r="AQ28" s="325">
        <f t="shared" si="5"/>
        <v>0</v>
      </c>
      <c r="AR28" s="325">
        <f t="shared" si="5"/>
        <v>0</v>
      </c>
      <c r="AS28" s="325">
        <f t="shared" si="5"/>
        <v>0</v>
      </c>
      <c r="AT28" s="325">
        <f t="shared" si="5"/>
        <v>5</v>
      </c>
      <c r="AU28" s="325">
        <f t="shared" si="5"/>
        <v>0</v>
      </c>
      <c r="AV28" s="325">
        <f t="shared" si="5"/>
        <v>0</v>
      </c>
      <c r="AW28" s="325">
        <f t="shared" si="5"/>
        <v>10</v>
      </c>
      <c r="AX28" s="325">
        <f t="shared" si="5"/>
        <v>0</v>
      </c>
      <c r="AY28" s="325">
        <f t="shared" si="5"/>
        <v>21</v>
      </c>
      <c r="AZ28" s="325">
        <f t="shared" si="5"/>
        <v>0</v>
      </c>
      <c r="BA28" s="325">
        <f t="shared" si="5"/>
        <v>0</v>
      </c>
      <c r="BB28" s="325">
        <f t="shared" si="5"/>
        <v>0</v>
      </c>
      <c r="BC28" s="325">
        <f t="shared" si="5"/>
        <v>0</v>
      </c>
      <c r="BD28" s="325">
        <f t="shared" si="5"/>
        <v>0</v>
      </c>
      <c r="BE28" s="325">
        <f t="shared" si="5"/>
        <v>0</v>
      </c>
      <c r="BF28" s="325">
        <f t="shared" si="5"/>
        <v>0</v>
      </c>
      <c r="BG28" s="325">
        <f t="shared" si="5"/>
        <v>0</v>
      </c>
      <c r="BH28" s="325">
        <f t="shared" si="5"/>
        <v>0</v>
      </c>
      <c r="BI28" s="325">
        <f t="shared" si="5"/>
        <v>0</v>
      </c>
      <c r="BJ28" s="325">
        <f t="shared" si="5"/>
        <v>0</v>
      </c>
      <c r="BK28" s="325">
        <f t="shared" si="5"/>
        <v>0</v>
      </c>
      <c r="BL28" s="325">
        <f t="shared" si="5"/>
        <v>0</v>
      </c>
      <c r="BM28" s="325">
        <f t="shared" si="5"/>
        <v>0</v>
      </c>
      <c r="BN28" s="325">
        <f t="shared" si="5"/>
        <v>0</v>
      </c>
      <c r="BO28" s="325">
        <f t="shared" si="5"/>
        <v>0</v>
      </c>
      <c r="BP28" s="325">
        <f t="shared" ref="BP28:BX28" si="6">SUM(BP8:BP15)</f>
        <v>0</v>
      </c>
      <c r="BQ28" s="325">
        <f t="shared" si="6"/>
        <v>0</v>
      </c>
      <c r="BR28" s="325">
        <f t="shared" si="6"/>
        <v>0</v>
      </c>
      <c r="BS28" s="325">
        <f t="shared" si="6"/>
        <v>120</v>
      </c>
      <c r="BT28" s="325">
        <f t="shared" si="6"/>
        <v>0</v>
      </c>
      <c r="BU28" s="325">
        <f t="shared" si="6"/>
        <v>0</v>
      </c>
      <c r="BV28" s="325">
        <f t="shared" si="6"/>
        <v>0</v>
      </c>
      <c r="BW28" s="325">
        <f t="shared" si="6"/>
        <v>1</v>
      </c>
      <c r="BX28" s="325">
        <f t="shared" si="6"/>
        <v>60</v>
      </c>
      <c r="BY28" s="339">
        <f>SUM(BY8:BY15)</f>
        <v>0</v>
      </c>
      <c r="BZ28" s="339">
        <f>SUM(BZ8:BZ15)</f>
        <v>0</v>
      </c>
      <c r="CA28" s="340"/>
      <c r="CB28" s="395"/>
    </row>
    <row r="29" spans="1:80" hidden="1">
      <c r="A29" s="591" t="s">
        <v>74</v>
      </c>
      <c r="B29" s="588"/>
      <c r="C29" s="325">
        <f>C30</f>
        <v>89</v>
      </c>
      <c r="D29" s="341">
        <f>C29</f>
        <v>89</v>
      </c>
      <c r="E29" s="341">
        <f t="shared" ref="E29:BP29" si="7">D29</f>
        <v>89</v>
      </c>
      <c r="F29" s="341">
        <f t="shared" si="7"/>
        <v>89</v>
      </c>
      <c r="G29" s="341">
        <f t="shared" si="7"/>
        <v>89</v>
      </c>
      <c r="H29" s="341">
        <f t="shared" si="7"/>
        <v>89</v>
      </c>
      <c r="I29" s="341">
        <f t="shared" si="7"/>
        <v>89</v>
      </c>
      <c r="J29" s="341">
        <f t="shared" si="7"/>
        <v>89</v>
      </c>
      <c r="K29" s="341">
        <f t="shared" si="7"/>
        <v>89</v>
      </c>
      <c r="L29" s="341">
        <f t="shared" si="7"/>
        <v>89</v>
      </c>
      <c r="M29" s="341">
        <f t="shared" si="7"/>
        <v>89</v>
      </c>
      <c r="N29" s="341">
        <f t="shared" si="7"/>
        <v>89</v>
      </c>
      <c r="O29" s="341">
        <f t="shared" si="7"/>
        <v>89</v>
      </c>
      <c r="P29" s="341">
        <f t="shared" si="7"/>
        <v>89</v>
      </c>
      <c r="Q29" s="341">
        <f t="shared" si="7"/>
        <v>89</v>
      </c>
      <c r="R29" s="341">
        <f t="shared" si="7"/>
        <v>89</v>
      </c>
      <c r="S29" s="341">
        <f t="shared" si="7"/>
        <v>89</v>
      </c>
      <c r="T29" s="341">
        <f t="shared" si="7"/>
        <v>89</v>
      </c>
      <c r="U29" s="341">
        <f t="shared" si="7"/>
        <v>89</v>
      </c>
      <c r="V29" s="341">
        <f t="shared" si="7"/>
        <v>89</v>
      </c>
      <c r="W29" s="341">
        <f t="shared" si="7"/>
        <v>89</v>
      </c>
      <c r="X29" s="341">
        <f t="shared" si="7"/>
        <v>89</v>
      </c>
      <c r="Y29" s="341">
        <f t="shared" si="7"/>
        <v>89</v>
      </c>
      <c r="Z29" s="341">
        <f t="shared" si="7"/>
        <v>89</v>
      </c>
      <c r="AA29" s="341">
        <f t="shared" si="7"/>
        <v>89</v>
      </c>
      <c r="AB29" s="341">
        <f t="shared" si="7"/>
        <v>89</v>
      </c>
      <c r="AC29" s="341">
        <f t="shared" si="7"/>
        <v>89</v>
      </c>
      <c r="AD29" s="341">
        <f t="shared" si="7"/>
        <v>89</v>
      </c>
      <c r="AE29" s="341">
        <f t="shared" si="7"/>
        <v>89</v>
      </c>
      <c r="AF29" s="341">
        <f t="shared" si="7"/>
        <v>89</v>
      </c>
      <c r="AG29" s="341">
        <f t="shared" si="7"/>
        <v>89</v>
      </c>
      <c r="AH29" s="341">
        <f t="shared" si="7"/>
        <v>89</v>
      </c>
      <c r="AI29" s="341">
        <f t="shared" si="7"/>
        <v>89</v>
      </c>
      <c r="AJ29" s="341">
        <f t="shared" si="7"/>
        <v>89</v>
      </c>
      <c r="AK29" s="341">
        <f t="shared" si="7"/>
        <v>89</v>
      </c>
      <c r="AL29" s="341">
        <f t="shared" si="7"/>
        <v>89</v>
      </c>
      <c r="AM29" s="341">
        <f t="shared" si="7"/>
        <v>89</v>
      </c>
      <c r="AN29" s="341">
        <f t="shared" si="7"/>
        <v>89</v>
      </c>
      <c r="AO29" s="341">
        <f t="shared" si="7"/>
        <v>89</v>
      </c>
      <c r="AP29" s="341">
        <f t="shared" si="7"/>
        <v>89</v>
      </c>
      <c r="AQ29" s="341">
        <f t="shared" si="7"/>
        <v>89</v>
      </c>
      <c r="AR29" s="341">
        <f t="shared" si="7"/>
        <v>89</v>
      </c>
      <c r="AS29" s="341">
        <f t="shared" si="7"/>
        <v>89</v>
      </c>
      <c r="AT29" s="341">
        <f t="shared" si="7"/>
        <v>89</v>
      </c>
      <c r="AU29" s="341">
        <f t="shared" si="7"/>
        <v>89</v>
      </c>
      <c r="AV29" s="341">
        <f t="shared" si="7"/>
        <v>89</v>
      </c>
      <c r="AW29" s="341">
        <f t="shared" si="7"/>
        <v>89</v>
      </c>
      <c r="AX29" s="341">
        <f t="shared" si="7"/>
        <v>89</v>
      </c>
      <c r="AY29" s="341">
        <f t="shared" si="7"/>
        <v>89</v>
      </c>
      <c r="AZ29" s="341">
        <f t="shared" si="7"/>
        <v>89</v>
      </c>
      <c r="BA29" s="341">
        <f t="shared" si="7"/>
        <v>89</v>
      </c>
      <c r="BB29" s="341">
        <f t="shared" si="7"/>
        <v>89</v>
      </c>
      <c r="BC29" s="341">
        <f t="shared" si="7"/>
        <v>89</v>
      </c>
      <c r="BD29" s="341">
        <f t="shared" si="7"/>
        <v>89</v>
      </c>
      <c r="BE29" s="341">
        <f t="shared" si="7"/>
        <v>89</v>
      </c>
      <c r="BF29" s="341">
        <f t="shared" si="7"/>
        <v>89</v>
      </c>
      <c r="BG29" s="341">
        <f t="shared" si="7"/>
        <v>89</v>
      </c>
      <c r="BH29" s="341">
        <f t="shared" si="7"/>
        <v>89</v>
      </c>
      <c r="BI29" s="341">
        <f t="shared" si="7"/>
        <v>89</v>
      </c>
      <c r="BJ29" s="341">
        <f t="shared" si="7"/>
        <v>89</v>
      </c>
      <c r="BK29" s="341">
        <f t="shared" si="7"/>
        <v>89</v>
      </c>
      <c r="BL29" s="341">
        <f t="shared" si="7"/>
        <v>89</v>
      </c>
      <c r="BM29" s="341">
        <f t="shared" si="7"/>
        <v>89</v>
      </c>
      <c r="BN29" s="341">
        <f t="shared" si="7"/>
        <v>89</v>
      </c>
      <c r="BO29" s="341">
        <f t="shared" si="7"/>
        <v>89</v>
      </c>
      <c r="BP29" s="341">
        <f t="shared" si="7"/>
        <v>89</v>
      </c>
      <c r="BQ29" s="341">
        <f t="shared" ref="BQ29:BZ29" si="8">BP29</f>
        <v>89</v>
      </c>
      <c r="BR29" s="341">
        <f t="shared" si="8"/>
        <v>89</v>
      </c>
      <c r="BS29" s="341">
        <f t="shared" si="8"/>
        <v>89</v>
      </c>
      <c r="BT29" s="341">
        <f t="shared" si="8"/>
        <v>89</v>
      </c>
      <c r="BU29" s="341">
        <f t="shared" si="8"/>
        <v>89</v>
      </c>
      <c r="BV29" s="341">
        <f t="shared" si="8"/>
        <v>89</v>
      </c>
      <c r="BW29" s="341">
        <f t="shared" si="8"/>
        <v>89</v>
      </c>
      <c r="BX29" s="341">
        <f t="shared" si="8"/>
        <v>89</v>
      </c>
      <c r="BY29" s="342">
        <f t="shared" si="8"/>
        <v>89</v>
      </c>
      <c r="BZ29" s="342">
        <f t="shared" si="8"/>
        <v>89</v>
      </c>
      <c r="CA29" s="340"/>
      <c r="CB29" s="395"/>
    </row>
    <row r="30" spans="1:80" ht="21" hidden="1" thickBot="1">
      <c r="A30" s="579" t="s">
        <v>138</v>
      </c>
      <c r="B30" s="592"/>
      <c r="C30" s="343">
        <f>VLOOKUP(B4,завтрак_общ,3,FALSE)</f>
        <v>89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340"/>
      <c r="CB30" s="395"/>
    </row>
    <row r="31" spans="1:80" hidden="1">
      <c r="A31" s="587" t="s">
        <v>75</v>
      </c>
      <c r="B31" s="588"/>
      <c r="C31" s="346"/>
      <c r="D31" s="347">
        <f>D28*D29/1000</f>
        <v>0</v>
      </c>
      <c r="E31" s="347">
        <f t="shared" ref="E31:BP31" si="9">E28*E29/1000</f>
        <v>0</v>
      </c>
      <c r="F31" s="347">
        <f t="shared" si="9"/>
        <v>0</v>
      </c>
      <c r="G31" s="347">
        <f t="shared" si="9"/>
        <v>0</v>
      </c>
      <c r="H31" s="347">
        <f t="shared" si="9"/>
        <v>0</v>
      </c>
      <c r="I31" s="347">
        <f t="shared" si="9"/>
        <v>0</v>
      </c>
      <c r="J31" s="347">
        <f t="shared" si="9"/>
        <v>3.2930000000000001</v>
      </c>
      <c r="K31" s="348">
        <f>K28*K29</f>
        <v>0</v>
      </c>
      <c r="L31" s="348">
        <f t="shared" si="9"/>
        <v>0.1424</v>
      </c>
      <c r="M31" s="348">
        <f t="shared" si="9"/>
        <v>0.89</v>
      </c>
      <c r="N31" s="348">
        <f t="shared" si="9"/>
        <v>0.18690000000000001</v>
      </c>
      <c r="O31" s="348">
        <f t="shared" si="9"/>
        <v>0</v>
      </c>
      <c r="P31" s="348">
        <f t="shared" si="9"/>
        <v>8.8999999999999996E-2</v>
      </c>
      <c r="Q31" s="348">
        <f>Q28*Q29</f>
        <v>0</v>
      </c>
      <c r="R31" s="348">
        <f t="shared" si="9"/>
        <v>0</v>
      </c>
      <c r="S31" s="348">
        <f>S28*S29</f>
        <v>0</v>
      </c>
      <c r="T31" s="348">
        <f t="shared" si="9"/>
        <v>0</v>
      </c>
      <c r="U31" s="348">
        <f t="shared" si="9"/>
        <v>0</v>
      </c>
      <c r="V31" s="348">
        <f t="shared" si="9"/>
        <v>0</v>
      </c>
      <c r="W31" s="348">
        <f t="shared" si="9"/>
        <v>0</v>
      </c>
      <c r="X31" s="348">
        <f t="shared" si="9"/>
        <v>0</v>
      </c>
      <c r="Y31" s="348">
        <f t="shared" si="9"/>
        <v>0</v>
      </c>
      <c r="Z31" s="348">
        <f t="shared" si="9"/>
        <v>0</v>
      </c>
      <c r="AA31" s="348">
        <f t="shared" si="9"/>
        <v>0</v>
      </c>
      <c r="AB31" s="348">
        <f t="shared" si="9"/>
        <v>0</v>
      </c>
      <c r="AC31" s="348">
        <f t="shared" si="9"/>
        <v>0</v>
      </c>
      <c r="AD31" s="348">
        <f>AD28*AD29</f>
        <v>0</v>
      </c>
      <c r="AE31" s="348">
        <f t="shared" si="9"/>
        <v>0</v>
      </c>
      <c r="AF31" s="348">
        <f t="shared" si="9"/>
        <v>0</v>
      </c>
      <c r="AG31" s="348">
        <f t="shared" si="9"/>
        <v>0</v>
      </c>
      <c r="AH31" s="348">
        <f t="shared" si="9"/>
        <v>0</v>
      </c>
      <c r="AI31" s="348">
        <f t="shared" si="9"/>
        <v>0</v>
      </c>
      <c r="AJ31" s="348">
        <f t="shared" si="9"/>
        <v>0</v>
      </c>
      <c r="AK31" s="348">
        <f t="shared" si="9"/>
        <v>0</v>
      </c>
      <c r="AL31" s="348">
        <f t="shared" si="9"/>
        <v>0</v>
      </c>
      <c r="AM31" s="348">
        <f t="shared" si="9"/>
        <v>0</v>
      </c>
      <c r="AN31" s="348">
        <f t="shared" si="9"/>
        <v>0</v>
      </c>
      <c r="AO31" s="348">
        <f t="shared" si="9"/>
        <v>0</v>
      </c>
      <c r="AP31" s="348">
        <f t="shared" si="9"/>
        <v>0</v>
      </c>
      <c r="AQ31" s="348">
        <f t="shared" si="9"/>
        <v>0</v>
      </c>
      <c r="AR31" s="348">
        <f t="shared" si="9"/>
        <v>0</v>
      </c>
      <c r="AS31" s="348">
        <f t="shared" si="9"/>
        <v>0</v>
      </c>
      <c r="AT31" s="348">
        <f t="shared" si="9"/>
        <v>0.44500000000000001</v>
      </c>
      <c r="AU31" s="348">
        <f t="shared" si="9"/>
        <v>0</v>
      </c>
      <c r="AV31" s="348">
        <f t="shared" si="9"/>
        <v>0</v>
      </c>
      <c r="AW31" s="348">
        <f t="shared" si="9"/>
        <v>0.89</v>
      </c>
      <c r="AX31" s="348">
        <f t="shared" si="9"/>
        <v>0</v>
      </c>
      <c r="AY31" s="348">
        <f t="shared" si="9"/>
        <v>1.869</v>
      </c>
      <c r="AZ31" s="348">
        <f t="shared" si="9"/>
        <v>0</v>
      </c>
      <c r="BA31" s="348">
        <f t="shared" si="9"/>
        <v>0</v>
      </c>
      <c r="BB31" s="348">
        <f t="shared" si="9"/>
        <v>0</v>
      </c>
      <c r="BC31" s="348">
        <f t="shared" si="9"/>
        <v>0</v>
      </c>
      <c r="BD31" s="348">
        <f t="shared" si="9"/>
        <v>0</v>
      </c>
      <c r="BE31" s="348">
        <f t="shared" si="9"/>
        <v>0</v>
      </c>
      <c r="BF31" s="348">
        <f t="shared" si="9"/>
        <v>0</v>
      </c>
      <c r="BG31" s="348">
        <f t="shared" si="9"/>
        <v>0</v>
      </c>
      <c r="BH31" s="348">
        <f>BH28*BH29</f>
        <v>0</v>
      </c>
      <c r="BI31" s="348">
        <f t="shared" si="9"/>
        <v>0</v>
      </c>
      <c r="BJ31" s="348">
        <f t="shared" si="9"/>
        <v>0</v>
      </c>
      <c r="BK31" s="348">
        <f t="shared" si="9"/>
        <v>0</v>
      </c>
      <c r="BL31" s="348">
        <f t="shared" si="9"/>
        <v>0</v>
      </c>
      <c r="BM31" s="348">
        <f t="shared" si="9"/>
        <v>0</v>
      </c>
      <c r="BN31" s="348">
        <f t="shared" si="9"/>
        <v>0</v>
      </c>
      <c r="BO31" s="348">
        <f t="shared" si="9"/>
        <v>0</v>
      </c>
      <c r="BP31" s="348">
        <f t="shared" si="9"/>
        <v>0</v>
      </c>
      <c r="BQ31" s="348">
        <f t="shared" ref="BQ31:BY31" si="10">BQ28*BQ29/1000</f>
        <v>0</v>
      </c>
      <c r="BR31" s="348">
        <f t="shared" si="10"/>
        <v>0</v>
      </c>
      <c r="BS31" s="348">
        <f t="shared" si="10"/>
        <v>10.68</v>
      </c>
      <c r="BT31" s="348">
        <f t="shared" si="10"/>
        <v>0</v>
      </c>
      <c r="BU31" s="348">
        <f t="shared" si="10"/>
        <v>0</v>
      </c>
      <c r="BV31" s="348">
        <f t="shared" si="10"/>
        <v>0</v>
      </c>
      <c r="BW31" s="348">
        <f>BW28*BW29</f>
        <v>89</v>
      </c>
      <c r="BX31" s="348">
        <f t="shared" si="10"/>
        <v>5.34</v>
      </c>
      <c r="BY31" s="348">
        <f t="shared" si="10"/>
        <v>0</v>
      </c>
      <c r="BZ31" s="348">
        <f>BZ28*BZ29</f>
        <v>0</v>
      </c>
      <c r="CA31" s="340"/>
      <c r="CB31" s="395"/>
    </row>
    <row r="32" spans="1:80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340"/>
      <c r="CB32" s="395"/>
    </row>
    <row r="33" spans="1:80" hidden="1">
      <c r="A33" s="587" t="s">
        <v>76</v>
      </c>
      <c r="B33" s="588"/>
      <c r="C33" s="350">
        <f>SUM(D33:BZ33)</f>
        <v>5429</v>
      </c>
      <c r="D33" s="351">
        <f>D31*D32</f>
        <v>0</v>
      </c>
      <c r="E33" s="351">
        <f t="shared" ref="E33:BP33" si="11">E31*E32</f>
        <v>0</v>
      </c>
      <c r="F33" s="351">
        <f t="shared" si="11"/>
        <v>0</v>
      </c>
      <c r="G33" s="351">
        <f t="shared" si="11"/>
        <v>0</v>
      </c>
      <c r="H33" s="351">
        <f t="shared" si="11"/>
        <v>0</v>
      </c>
      <c r="I33" s="351">
        <f t="shared" si="11"/>
        <v>0</v>
      </c>
      <c r="J33" s="352">
        <f t="shared" si="11"/>
        <v>279.90500000000003</v>
      </c>
      <c r="K33" s="353">
        <f t="shared" si="11"/>
        <v>0</v>
      </c>
      <c r="L33" s="353">
        <f t="shared" si="11"/>
        <v>19.936</v>
      </c>
      <c r="M33" s="353">
        <f t="shared" si="11"/>
        <v>49.84</v>
      </c>
      <c r="N33" s="353">
        <f t="shared" si="11"/>
        <v>1.8690000000000002</v>
      </c>
      <c r="O33" s="353">
        <f t="shared" si="11"/>
        <v>0</v>
      </c>
      <c r="P33" s="353">
        <f t="shared" si="11"/>
        <v>62.3</v>
      </c>
      <c r="Q33" s="353">
        <f t="shared" si="11"/>
        <v>0</v>
      </c>
      <c r="R33" s="353">
        <f t="shared" si="11"/>
        <v>0</v>
      </c>
      <c r="S33" s="353">
        <f t="shared" si="11"/>
        <v>0</v>
      </c>
      <c r="T33" s="353">
        <f t="shared" si="11"/>
        <v>0</v>
      </c>
      <c r="U33" s="353">
        <f t="shared" si="11"/>
        <v>0</v>
      </c>
      <c r="V33" s="353">
        <f t="shared" si="11"/>
        <v>0</v>
      </c>
      <c r="W33" s="353">
        <f t="shared" si="11"/>
        <v>0</v>
      </c>
      <c r="X33" s="353">
        <f t="shared" si="11"/>
        <v>0</v>
      </c>
      <c r="Y33" s="353">
        <f t="shared" si="11"/>
        <v>0</v>
      </c>
      <c r="Z33" s="353">
        <f t="shared" si="11"/>
        <v>0</v>
      </c>
      <c r="AA33" s="353">
        <f t="shared" si="11"/>
        <v>0</v>
      </c>
      <c r="AB33" s="353">
        <f t="shared" si="11"/>
        <v>0</v>
      </c>
      <c r="AC33" s="353">
        <f t="shared" si="11"/>
        <v>0</v>
      </c>
      <c r="AD33" s="353">
        <f t="shared" si="11"/>
        <v>0</v>
      </c>
      <c r="AE33" s="353">
        <f t="shared" si="11"/>
        <v>0</v>
      </c>
      <c r="AF33" s="353">
        <f t="shared" si="11"/>
        <v>0</v>
      </c>
      <c r="AG33" s="353">
        <f t="shared" si="11"/>
        <v>0</v>
      </c>
      <c r="AH33" s="353">
        <f t="shared" si="11"/>
        <v>0</v>
      </c>
      <c r="AI33" s="353">
        <f t="shared" si="11"/>
        <v>0</v>
      </c>
      <c r="AJ33" s="353">
        <f t="shared" si="11"/>
        <v>0</v>
      </c>
      <c r="AK33" s="353">
        <f t="shared" si="11"/>
        <v>0</v>
      </c>
      <c r="AL33" s="353">
        <f t="shared" si="11"/>
        <v>0</v>
      </c>
      <c r="AM33" s="353">
        <f t="shared" si="11"/>
        <v>0</v>
      </c>
      <c r="AN33" s="353">
        <f t="shared" si="11"/>
        <v>0</v>
      </c>
      <c r="AO33" s="353">
        <f t="shared" si="11"/>
        <v>0</v>
      </c>
      <c r="AP33" s="353">
        <f t="shared" si="11"/>
        <v>0</v>
      </c>
      <c r="AQ33" s="353">
        <f t="shared" si="11"/>
        <v>0</v>
      </c>
      <c r="AR33" s="353">
        <f t="shared" si="11"/>
        <v>0</v>
      </c>
      <c r="AS33" s="353">
        <f t="shared" si="11"/>
        <v>0</v>
      </c>
      <c r="AT33" s="353">
        <f t="shared" si="11"/>
        <v>267</v>
      </c>
      <c r="AU33" s="353">
        <f t="shared" si="11"/>
        <v>0</v>
      </c>
      <c r="AV33" s="353">
        <f t="shared" si="11"/>
        <v>0</v>
      </c>
      <c r="AW33" s="353">
        <f t="shared" si="11"/>
        <v>222.5</v>
      </c>
      <c r="AX33" s="353">
        <f t="shared" si="11"/>
        <v>0</v>
      </c>
      <c r="AY33" s="353">
        <f t="shared" si="11"/>
        <v>841.05</v>
      </c>
      <c r="AZ33" s="353">
        <f t="shared" si="11"/>
        <v>0</v>
      </c>
      <c r="BA33" s="353">
        <f t="shared" si="11"/>
        <v>0</v>
      </c>
      <c r="BB33" s="353">
        <f t="shared" si="11"/>
        <v>0</v>
      </c>
      <c r="BC33" s="353">
        <f t="shared" si="11"/>
        <v>0</v>
      </c>
      <c r="BD33" s="353">
        <f t="shared" si="11"/>
        <v>0</v>
      </c>
      <c r="BE33" s="353">
        <f t="shared" si="11"/>
        <v>0</v>
      </c>
      <c r="BF33" s="353">
        <f t="shared" si="11"/>
        <v>0</v>
      </c>
      <c r="BG33" s="353">
        <f t="shared" si="11"/>
        <v>0</v>
      </c>
      <c r="BH33" s="353">
        <f t="shared" si="11"/>
        <v>0</v>
      </c>
      <c r="BI33" s="353">
        <f t="shared" si="11"/>
        <v>0</v>
      </c>
      <c r="BJ33" s="353">
        <f t="shared" si="11"/>
        <v>0</v>
      </c>
      <c r="BK33" s="353">
        <f t="shared" si="11"/>
        <v>0</v>
      </c>
      <c r="BL33" s="353">
        <f t="shared" si="11"/>
        <v>0</v>
      </c>
      <c r="BM33" s="353">
        <f t="shared" si="11"/>
        <v>0</v>
      </c>
      <c r="BN33" s="353">
        <f t="shared" si="11"/>
        <v>0</v>
      </c>
      <c r="BO33" s="353">
        <f t="shared" si="11"/>
        <v>0</v>
      </c>
      <c r="BP33" s="353">
        <f t="shared" si="11"/>
        <v>0</v>
      </c>
      <c r="BQ33" s="353">
        <f t="shared" ref="BQ33:BW33" si="12">BQ31*BQ32</f>
        <v>0</v>
      </c>
      <c r="BR33" s="353">
        <f t="shared" si="12"/>
        <v>0</v>
      </c>
      <c r="BS33" s="353">
        <f t="shared" si="12"/>
        <v>1602</v>
      </c>
      <c r="BT33" s="353">
        <f t="shared" si="12"/>
        <v>0</v>
      </c>
      <c r="BU33" s="353">
        <f t="shared" si="12"/>
        <v>0</v>
      </c>
      <c r="BV33" s="353">
        <f>BV31*BV32</f>
        <v>0</v>
      </c>
      <c r="BW33" s="353">
        <f t="shared" si="12"/>
        <v>1869</v>
      </c>
      <c r="BX33" s="353">
        <f>BX31*BX32</f>
        <v>213.6</v>
      </c>
      <c r="BY33" s="353">
        <f>BY31*BY32</f>
        <v>0</v>
      </c>
      <c r="BZ33" s="353">
        <f>BZ31*BZ32</f>
        <v>0</v>
      </c>
      <c r="CA33" s="340"/>
      <c r="CB33" s="395"/>
    </row>
    <row r="34" spans="1:80" hidden="1">
      <c r="A34" s="587" t="s">
        <v>77</v>
      </c>
      <c r="B34" s="58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  <c r="CB34" s="395"/>
    </row>
    <row r="35" spans="1:80" ht="14.25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5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  <c r="BY35" s="395"/>
      <c r="BZ35" s="395"/>
      <c r="CA35" s="395"/>
      <c r="CB35" s="395"/>
    </row>
    <row r="36" spans="1:80" ht="15.75" customHeight="1">
      <c r="A36" s="355"/>
      <c r="B36" s="356" t="s">
        <v>397</v>
      </c>
      <c r="C36" s="357"/>
      <c r="D36" s="357" t="str">
        <f>IF(D33=D50,"x")</f>
        <v>x</v>
      </c>
      <c r="E36" s="357" t="str">
        <f t="shared" ref="E36:I36" si="13">IF(E33=E50,"x")</f>
        <v>x</v>
      </c>
      <c r="F36" s="357" t="str">
        <f t="shared" si="13"/>
        <v>x</v>
      </c>
      <c r="G36" s="357" t="str">
        <f t="shared" si="13"/>
        <v>x</v>
      </c>
      <c r="H36" s="357" t="str">
        <f t="shared" si="13"/>
        <v>x</v>
      </c>
      <c r="I36" s="357" t="str">
        <f t="shared" si="13"/>
        <v>x</v>
      </c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5"/>
      <c r="BZ36" s="355"/>
      <c r="CA36" s="395"/>
      <c r="CB36" s="395"/>
    </row>
    <row r="37" spans="1:80" ht="15.7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  <c r="BY37" s="355"/>
      <c r="BZ37" s="355"/>
      <c r="CA37" s="395"/>
      <c r="CB37" s="395"/>
    </row>
    <row r="38" spans="1:80" ht="151.9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  <c r="BZ38" s="359" t="str">
        <f>ССЫЛКИ!BX2</f>
        <v>Зефир в шоколаде (шт.)</v>
      </c>
      <c r="CA38" s="395"/>
      <c r="CB38" s="395"/>
    </row>
    <row r="39" spans="1:80" s="255" customFormat="1">
      <c r="A39" s="575" t="s">
        <v>70</v>
      </c>
      <c r="B39" s="576"/>
      <c r="C39" s="269"/>
      <c r="D39" s="269"/>
      <c r="E39" s="269"/>
      <c r="F39" s="269"/>
      <c r="G39" s="269"/>
      <c r="H39" s="269"/>
      <c r="I39" s="269"/>
      <c r="J39" s="269"/>
      <c r="K39" s="269"/>
      <c r="L39" s="269">
        <v>3</v>
      </c>
      <c r="M39" s="269"/>
      <c r="N39" s="269">
        <v>1.6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>
        <v>10</v>
      </c>
      <c r="Y39" s="269"/>
      <c r="Z39" s="269"/>
      <c r="AA39" s="269"/>
      <c r="AB39" s="269"/>
      <c r="AC39" s="269">
        <v>8</v>
      </c>
      <c r="AD39" s="269"/>
      <c r="AE39" s="269"/>
      <c r="AF39" s="269"/>
      <c r="AG39" s="269"/>
      <c r="AH39" s="269"/>
      <c r="AI39" s="269"/>
      <c r="AJ39" s="269"/>
      <c r="AK39" s="269">
        <v>5</v>
      </c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>
        <v>50</v>
      </c>
      <c r="BB39" s="269"/>
      <c r="BC39" s="269"/>
      <c r="BD39" s="269"/>
      <c r="BE39" s="269"/>
      <c r="BF39" s="269"/>
      <c r="BG39" s="269">
        <v>1</v>
      </c>
      <c r="BH39" s="269"/>
      <c r="BI39" s="269"/>
      <c r="BJ39" s="269">
        <v>40</v>
      </c>
      <c r="BK39" s="269">
        <v>5</v>
      </c>
      <c r="BL39" s="269">
        <v>10</v>
      </c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362"/>
      <c r="BZ39" s="362"/>
      <c r="CA39" s="390"/>
      <c r="CB39" s="363"/>
    </row>
    <row r="40" spans="1:80" s="255" customFormat="1">
      <c r="A40" s="575" t="s">
        <v>71</v>
      </c>
      <c r="B40" s="576"/>
      <c r="C40" s="269"/>
      <c r="D40" s="269"/>
      <c r="E40" s="269"/>
      <c r="F40" s="269"/>
      <c r="G40" s="269"/>
      <c r="H40" s="269"/>
      <c r="I40" s="269"/>
      <c r="J40" s="269"/>
      <c r="K40" s="269"/>
      <c r="L40" s="269">
        <v>7.6</v>
      </c>
      <c r="M40" s="269"/>
      <c r="N40" s="269">
        <v>3</v>
      </c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>
        <v>30</v>
      </c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>
        <v>61</v>
      </c>
      <c r="BB40" s="269"/>
      <c r="BC40" s="269"/>
      <c r="BD40" s="269"/>
      <c r="BE40" s="269"/>
      <c r="BF40" s="269"/>
      <c r="BG40" s="269"/>
      <c r="BH40" s="269"/>
      <c r="BI40" s="269"/>
      <c r="BJ40" s="269"/>
      <c r="BK40" s="269">
        <v>10</v>
      </c>
      <c r="BL40" s="269">
        <v>10</v>
      </c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362"/>
      <c r="BZ40" s="362"/>
      <c r="CA40" s="390"/>
      <c r="CB40" s="363"/>
    </row>
    <row r="41" spans="1:80" s="255" customFormat="1">
      <c r="A41" s="575" t="s">
        <v>398</v>
      </c>
      <c r="B41" s="576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>
        <v>7</v>
      </c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>
        <v>50</v>
      </c>
      <c r="BM41" s="269"/>
      <c r="BN41" s="269"/>
      <c r="BO41" s="269"/>
      <c r="BP41" s="269"/>
      <c r="BQ41" s="269"/>
      <c r="BR41" s="269"/>
      <c r="BS41" s="269"/>
      <c r="BT41" s="269"/>
      <c r="BU41" s="269"/>
      <c r="BV41" s="420">
        <v>28</v>
      </c>
      <c r="BW41" s="269"/>
      <c r="BX41" s="269"/>
      <c r="BY41" s="362"/>
      <c r="BZ41" s="362"/>
      <c r="CA41" s="390"/>
      <c r="CB41" s="363"/>
    </row>
    <row r="42" spans="1:80" s="255" customFormat="1">
      <c r="A42" s="575" t="s">
        <v>72</v>
      </c>
      <c r="B42" s="576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>
        <v>7</v>
      </c>
      <c r="N42" s="269"/>
      <c r="O42" s="269">
        <v>13</v>
      </c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/>
      <c r="BX42" s="269"/>
      <c r="BY42" s="362"/>
      <c r="BZ42" s="362"/>
      <c r="CA42" s="390"/>
      <c r="CB42" s="363"/>
    </row>
    <row r="43" spans="1:80" s="255" customFormat="1">
      <c r="A43" s="575" t="s">
        <v>61</v>
      </c>
      <c r="B43" s="576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/>
      <c r="BR43" s="269"/>
      <c r="BS43" s="269"/>
      <c r="BT43" s="269"/>
      <c r="BU43" s="269"/>
      <c r="BV43" s="269"/>
      <c r="BW43" s="269">
        <v>0</v>
      </c>
      <c r="BX43" s="269">
        <v>60</v>
      </c>
      <c r="BY43" s="362"/>
      <c r="BZ43" s="362"/>
      <c r="CA43" s="390"/>
      <c r="CB43" s="363"/>
    </row>
    <row r="44" spans="1:80" s="255" customFormat="1">
      <c r="A44" s="575" t="s">
        <v>56</v>
      </c>
      <c r="B44" s="576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>
        <v>100</v>
      </c>
      <c r="BS44" s="269"/>
      <c r="BT44" s="269"/>
      <c r="BU44" s="269"/>
      <c r="BV44" s="269"/>
      <c r="BW44" s="269"/>
      <c r="BX44" s="269"/>
      <c r="BY44" s="362"/>
      <c r="BZ44" s="362"/>
      <c r="CA44" s="390"/>
      <c r="CB44" s="363"/>
    </row>
    <row r="45" spans="1:80" s="255" customFormat="1">
      <c r="A45" s="575" t="s">
        <v>73</v>
      </c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>
        <v>1</v>
      </c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362"/>
      <c r="BZ45" s="362"/>
      <c r="CA45" s="390"/>
      <c r="CB45" s="363"/>
    </row>
    <row r="46" spans="1:80" ht="15.75" customHeight="1">
      <c r="A46" s="398"/>
      <c r="B46" s="401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362"/>
      <c r="BZ46" s="362"/>
      <c r="CA46" s="395"/>
      <c r="CB46" s="395"/>
    </row>
    <row r="47" spans="1:80" ht="15.75" hidden="1" customHeight="1">
      <c r="A47" s="575"/>
      <c r="B47" s="576"/>
      <c r="C47" s="269"/>
      <c r="D47" s="269">
        <f t="shared" ref="D47:AI47" si="14">SUM(D39:D45)</f>
        <v>0</v>
      </c>
      <c r="E47" s="269">
        <f t="shared" si="14"/>
        <v>0</v>
      </c>
      <c r="F47" s="269">
        <f t="shared" si="14"/>
        <v>0</v>
      </c>
      <c r="G47" s="269">
        <f t="shared" si="14"/>
        <v>0</v>
      </c>
      <c r="H47" s="269">
        <f t="shared" si="14"/>
        <v>0</v>
      </c>
      <c r="I47" s="269">
        <f t="shared" si="14"/>
        <v>0</v>
      </c>
      <c r="J47" s="269">
        <f t="shared" si="14"/>
        <v>0</v>
      </c>
      <c r="K47" s="269">
        <f t="shared" si="14"/>
        <v>0</v>
      </c>
      <c r="L47" s="269">
        <f t="shared" si="14"/>
        <v>10.6</v>
      </c>
      <c r="M47" s="269">
        <f t="shared" si="14"/>
        <v>7</v>
      </c>
      <c r="N47" s="269">
        <f t="shared" si="14"/>
        <v>4.5999999999999996</v>
      </c>
      <c r="O47" s="269">
        <f t="shared" si="14"/>
        <v>13</v>
      </c>
      <c r="P47" s="269">
        <f t="shared" si="14"/>
        <v>0</v>
      </c>
      <c r="Q47" s="269">
        <f t="shared" si="14"/>
        <v>0</v>
      </c>
      <c r="R47" s="269">
        <f t="shared" si="14"/>
        <v>0</v>
      </c>
      <c r="S47" s="269">
        <f t="shared" si="14"/>
        <v>1</v>
      </c>
      <c r="T47" s="269">
        <f t="shared" si="14"/>
        <v>0</v>
      </c>
      <c r="U47" s="269">
        <f t="shared" si="14"/>
        <v>0</v>
      </c>
      <c r="V47" s="269">
        <f t="shared" si="14"/>
        <v>0</v>
      </c>
      <c r="W47" s="269">
        <f t="shared" si="14"/>
        <v>0</v>
      </c>
      <c r="X47" s="269">
        <f t="shared" si="14"/>
        <v>10</v>
      </c>
      <c r="Y47" s="269">
        <f t="shared" si="14"/>
        <v>0</v>
      </c>
      <c r="Z47" s="269">
        <f t="shared" si="14"/>
        <v>0</v>
      </c>
      <c r="AA47" s="269">
        <f t="shared" si="14"/>
        <v>0</v>
      </c>
      <c r="AB47" s="269">
        <f t="shared" si="14"/>
        <v>0</v>
      </c>
      <c r="AC47" s="269">
        <f t="shared" si="14"/>
        <v>8</v>
      </c>
      <c r="AD47" s="269">
        <f t="shared" si="14"/>
        <v>0</v>
      </c>
      <c r="AE47" s="269">
        <f t="shared" si="14"/>
        <v>0</v>
      </c>
      <c r="AF47" s="269">
        <f t="shared" si="14"/>
        <v>0</v>
      </c>
      <c r="AG47" s="269">
        <f t="shared" si="14"/>
        <v>0</v>
      </c>
      <c r="AH47" s="269">
        <f t="shared" si="14"/>
        <v>0</v>
      </c>
      <c r="AI47" s="269">
        <f t="shared" si="14"/>
        <v>0</v>
      </c>
      <c r="AJ47" s="269">
        <f t="shared" ref="AJ47:BZ47" si="15">SUM(AJ39:AJ45)</f>
        <v>0</v>
      </c>
      <c r="AK47" s="269">
        <f t="shared" si="15"/>
        <v>5</v>
      </c>
      <c r="AL47" s="269">
        <f t="shared" si="15"/>
        <v>0</v>
      </c>
      <c r="AM47" s="269">
        <f t="shared" si="15"/>
        <v>0</v>
      </c>
      <c r="AN47" s="269">
        <f t="shared" si="15"/>
        <v>30</v>
      </c>
      <c r="AO47" s="269">
        <f t="shared" si="15"/>
        <v>0</v>
      </c>
      <c r="AP47" s="269">
        <f t="shared" si="15"/>
        <v>0</v>
      </c>
      <c r="AQ47" s="269">
        <f t="shared" si="15"/>
        <v>0</v>
      </c>
      <c r="AR47" s="269">
        <f t="shared" si="15"/>
        <v>0</v>
      </c>
      <c r="AS47" s="269">
        <f t="shared" si="15"/>
        <v>0</v>
      </c>
      <c r="AT47" s="269">
        <f t="shared" si="15"/>
        <v>0</v>
      </c>
      <c r="AU47" s="269">
        <f t="shared" si="15"/>
        <v>0</v>
      </c>
      <c r="AV47" s="269">
        <f t="shared" si="15"/>
        <v>0</v>
      </c>
      <c r="AW47" s="269">
        <f t="shared" si="15"/>
        <v>0</v>
      </c>
      <c r="AX47" s="269">
        <f t="shared" si="15"/>
        <v>7</v>
      </c>
      <c r="AY47" s="269">
        <f t="shared" si="15"/>
        <v>0</v>
      </c>
      <c r="AZ47" s="269">
        <f t="shared" si="15"/>
        <v>0</v>
      </c>
      <c r="BA47" s="269">
        <f t="shared" si="15"/>
        <v>111</v>
      </c>
      <c r="BB47" s="269">
        <f t="shared" si="15"/>
        <v>0</v>
      </c>
      <c r="BC47" s="269">
        <f t="shared" si="15"/>
        <v>0</v>
      </c>
      <c r="BD47" s="269">
        <f t="shared" si="15"/>
        <v>0</v>
      </c>
      <c r="BE47" s="269">
        <f t="shared" si="15"/>
        <v>0</v>
      </c>
      <c r="BF47" s="269">
        <f t="shared" si="15"/>
        <v>0</v>
      </c>
      <c r="BG47" s="269">
        <f t="shared" si="15"/>
        <v>1</v>
      </c>
      <c r="BH47" s="269">
        <f t="shared" si="15"/>
        <v>0</v>
      </c>
      <c r="BI47" s="269">
        <f t="shared" si="15"/>
        <v>0</v>
      </c>
      <c r="BJ47" s="269">
        <f t="shared" si="15"/>
        <v>40</v>
      </c>
      <c r="BK47" s="269">
        <f t="shared" si="15"/>
        <v>15</v>
      </c>
      <c r="BL47" s="269">
        <f t="shared" si="15"/>
        <v>70</v>
      </c>
      <c r="BM47" s="269">
        <f t="shared" si="15"/>
        <v>0</v>
      </c>
      <c r="BN47" s="269">
        <f t="shared" si="15"/>
        <v>0</v>
      </c>
      <c r="BO47" s="269">
        <f t="shared" si="15"/>
        <v>0</v>
      </c>
      <c r="BP47" s="269">
        <f t="shared" si="15"/>
        <v>0</v>
      </c>
      <c r="BQ47" s="269">
        <f t="shared" si="15"/>
        <v>0</v>
      </c>
      <c r="BR47" s="269">
        <f t="shared" si="15"/>
        <v>100</v>
      </c>
      <c r="BS47" s="269">
        <f t="shared" si="15"/>
        <v>0</v>
      </c>
      <c r="BT47" s="269">
        <f t="shared" si="15"/>
        <v>0</v>
      </c>
      <c r="BU47" s="269">
        <f t="shared" si="15"/>
        <v>0</v>
      </c>
      <c r="BV47" s="269">
        <f t="shared" si="15"/>
        <v>28</v>
      </c>
      <c r="BW47" s="269">
        <f t="shared" si="15"/>
        <v>0</v>
      </c>
      <c r="BX47" s="269">
        <f t="shared" si="15"/>
        <v>60</v>
      </c>
      <c r="BY47" s="362">
        <f t="shared" si="15"/>
        <v>0</v>
      </c>
      <c r="BZ47" s="362">
        <f t="shared" si="15"/>
        <v>0</v>
      </c>
      <c r="CA47" s="395"/>
      <c r="CB47" s="395"/>
    </row>
    <row r="48" spans="1:80" ht="15.75" hidden="1" customHeight="1">
      <c r="A48" s="577" t="s">
        <v>74</v>
      </c>
      <c r="B48" s="578"/>
      <c r="C48" s="269">
        <f>C49</f>
        <v>42</v>
      </c>
      <c r="D48" s="269">
        <f t="shared" ref="D48:BO48" si="16">C48</f>
        <v>42</v>
      </c>
      <c r="E48" s="269">
        <f t="shared" si="16"/>
        <v>42</v>
      </c>
      <c r="F48" s="269">
        <f t="shared" si="16"/>
        <v>42</v>
      </c>
      <c r="G48" s="269">
        <f t="shared" si="16"/>
        <v>42</v>
      </c>
      <c r="H48" s="269">
        <f t="shared" si="16"/>
        <v>42</v>
      </c>
      <c r="I48" s="269">
        <f t="shared" si="16"/>
        <v>42</v>
      </c>
      <c r="J48" s="269">
        <f t="shared" si="16"/>
        <v>42</v>
      </c>
      <c r="K48" s="269">
        <f t="shared" si="16"/>
        <v>42</v>
      </c>
      <c r="L48" s="269">
        <f t="shared" si="16"/>
        <v>42</v>
      </c>
      <c r="M48" s="269">
        <f t="shared" si="16"/>
        <v>42</v>
      </c>
      <c r="N48" s="269">
        <f t="shared" si="16"/>
        <v>42</v>
      </c>
      <c r="O48" s="269">
        <f t="shared" si="16"/>
        <v>42</v>
      </c>
      <c r="P48" s="269">
        <f t="shared" si="16"/>
        <v>42</v>
      </c>
      <c r="Q48" s="269">
        <f t="shared" si="16"/>
        <v>42</v>
      </c>
      <c r="R48" s="269">
        <f t="shared" si="16"/>
        <v>42</v>
      </c>
      <c r="S48" s="269">
        <f t="shared" si="16"/>
        <v>42</v>
      </c>
      <c r="T48" s="269">
        <f t="shared" si="16"/>
        <v>42</v>
      </c>
      <c r="U48" s="269">
        <f t="shared" si="16"/>
        <v>42</v>
      </c>
      <c r="V48" s="269">
        <f t="shared" si="16"/>
        <v>42</v>
      </c>
      <c r="W48" s="269">
        <f t="shared" si="16"/>
        <v>42</v>
      </c>
      <c r="X48" s="269">
        <f t="shared" si="16"/>
        <v>42</v>
      </c>
      <c r="Y48" s="269">
        <f t="shared" si="16"/>
        <v>42</v>
      </c>
      <c r="Z48" s="269">
        <f t="shared" si="16"/>
        <v>42</v>
      </c>
      <c r="AA48" s="269">
        <f t="shared" si="16"/>
        <v>42</v>
      </c>
      <c r="AB48" s="269">
        <f t="shared" si="16"/>
        <v>42</v>
      </c>
      <c r="AC48" s="269">
        <f t="shared" si="16"/>
        <v>42</v>
      </c>
      <c r="AD48" s="269">
        <f t="shared" si="16"/>
        <v>42</v>
      </c>
      <c r="AE48" s="269">
        <f t="shared" si="16"/>
        <v>42</v>
      </c>
      <c r="AF48" s="269">
        <f t="shared" si="16"/>
        <v>42</v>
      </c>
      <c r="AG48" s="269">
        <f t="shared" si="16"/>
        <v>42</v>
      </c>
      <c r="AH48" s="269">
        <f t="shared" si="16"/>
        <v>42</v>
      </c>
      <c r="AI48" s="269">
        <f t="shared" si="16"/>
        <v>42</v>
      </c>
      <c r="AJ48" s="269">
        <f t="shared" si="16"/>
        <v>42</v>
      </c>
      <c r="AK48" s="269">
        <f t="shared" si="16"/>
        <v>42</v>
      </c>
      <c r="AL48" s="269">
        <f t="shared" si="16"/>
        <v>42</v>
      </c>
      <c r="AM48" s="269">
        <f t="shared" si="16"/>
        <v>42</v>
      </c>
      <c r="AN48" s="269">
        <f t="shared" si="16"/>
        <v>42</v>
      </c>
      <c r="AO48" s="269">
        <f t="shared" si="16"/>
        <v>42</v>
      </c>
      <c r="AP48" s="269">
        <f t="shared" si="16"/>
        <v>42</v>
      </c>
      <c r="AQ48" s="269">
        <f t="shared" si="16"/>
        <v>42</v>
      </c>
      <c r="AR48" s="269">
        <f t="shared" si="16"/>
        <v>42</v>
      </c>
      <c r="AS48" s="269">
        <f t="shared" si="16"/>
        <v>42</v>
      </c>
      <c r="AT48" s="269">
        <f t="shared" si="16"/>
        <v>42</v>
      </c>
      <c r="AU48" s="269">
        <f t="shared" si="16"/>
        <v>42</v>
      </c>
      <c r="AV48" s="269">
        <f t="shared" si="16"/>
        <v>42</v>
      </c>
      <c r="AW48" s="269">
        <f t="shared" si="16"/>
        <v>42</v>
      </c>
      <c r="AX48" s="269">
        <f t="shared" si="16"/>
        <v>42</v>
      </c>
      <c r="AY48" s="269">
        <f t="shared" si="16"/>
        <v>42</v>
      </c>
      <c r="AZ48" s="269">
        <f t="shared" si="16"/>
        <v>42</v>
      </c>
      <c r="BA48" s="269">
        <f t="shared" si="16"/>
        <v>42</v>
      </c>
      <c r="BB48" s="269">
        <f t="shared" si="16"/>
        <v>42</v>
      </c>
      <c r="BC48" s="269">
        <f t="shared" si="16"/>
        <v>42</v>
      </c>
      <c r="BD48" s="269">
        <f t="shared" si="16"/>
        <v>42</v>
      </c>
      <c r="BE48" s="269">
        <f t="shared" si="16"/>
        <v>42</v>
      </c>
      <c r="BF48" s="269">
        <f t="shared" si="16"/>
        <v>42</v>
      </c>
      <c r="BG48" s="269">
        <f t="shared" si="16"/>
        <v>42</v>
      </c>
      <c r="BH48" s="269">
        <f t="shared" si="16"/>
        <v>42</v>
      </c>
      <c r="BI48" s="269">
        <f t="shared" si="16"/>
        <v>42</v>
      </c>
      <c r="BJ48" s="269">
        <f t="shared" si="16"/>
        <v>42</v>
      </c>
      <c r="BK48" s="269">
        <f t="shared" si="16"/>
        <v>42</v>
      </c>
      <c r="BL48" s="269">
        <f t="shared" si="16"/>
        <v>42</v>
      </c>
      <c r="BM48" s="269">
        <f t="shared" si="16"/>
        <v>42</v>
      </c>
      <c r="BN48" s="269">
        <f t="shared" si="16"/>
        <v>42</v>
      </c>
      <c r="BO48" s="269">
        <f t="shared" si="16"/>
        <v>42</v>
      </c>
      <c r="BP48" s="269">
        <f t="shared" ref="BP48:BZ48" si="17">BO48</f>
        <v>42</v>
      </c>
      <c r="BQ48" s="269">
        <f t="shared" si="17"/>
        <v>42</v>
      </c>
      <c r="BR48" s="269">
        <f t="shared" si="17"/>
        <v>42</v>
      </c>
      <c r="BS48" s="269">
        <f t="shared" si="17"/>
        <v>42</v>
      </c>
      <c r="BT48" s="269">
        <f t="shared" si="17"/>
        <v>42</v>
      </c>
      <c r="BU48" s="269">
        <f t="shared" si="17"/>
        <v>42</v>
      </c>
      <c r="BV48" s="269">
        <f t="shared" si="17"/>
        <v>42</v>
      </c>
      <c r="BW48" s="269">
        <f t="shared" si="17"/>
        <v>42</v>
      </c>
      <c r="BX48" s="269">
        <f t="shared" si="17"/>
        <v>42</v>
      </c>
      <c r="BY48" s="416">
        <f t="shared" si="17"/>
        <v>42</v>
      </c>
      <c r="BZ48" s="416">
        <f t="shared" si="17"/>
        <v>42</v>
      </c>
      <c r="CA48" s="395"/>
      <c r="CB48" s="395"/>
    </row>
    <row r="49" spans="1:80" ht="15.75" customHeight="1" thickBot="1">
      <c r="A49" s="572" t="s">
        <v>74</v>
      </c>
      <c r="B49" s="573"/>
      <c r="C49" s="365">
        <f>VLOOKUP(B4,Фактически_присутствующих,3,FALSE)</f>
        <v>42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362"/>
      <c r="BZ49" s="362"/>
      <c r="CA49" s="395"/>
      <c r="CB49" s="395"/>
    </row>
    <row r="50" spans="1:80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W50" si="18">L47*L48/1000</f>
        <v>0.44519999999999998</v>
      </c>
      <c r="M50" s="368">
        <f t="shared" si="18"/>
        <v>0.29399999999999998</v>
      </c>
      <c r="N50" s="368">
        <f t="shared" si="18"/>
        <v>0.19319999999999998</v>
      </c>
      <c r="O50" s="368">
        <f t="shared" si="18"/>
        <v>0.54600000000000004</v>
      </c>
      <c r="P50" s="368">
        <f t="shared" si="18"/>
        <v>0</v>
      </c>
      <c r="Q50" s="368">
        <f t="shared" si="18"/>
        <v>0</v>
      </c>
      <c r="R50" s="368">
        <f t="shared" si="18"/>
        <v>0</v>
      </c>
      <c r="S50" s="368">
        <f>S47*S48</f>
        <v>42</v>
      </c>
      <c r="T50" s="368">
        <f t="shared" si="18"/>
        <v>0</v>
      </c>
      <c r="U50" s="368">
        <f t="shared" si="18"/>
        <v>0</v>
      </c>
      <c r="V50" s="368">
        <f t="shared" si="18"/>
        <v>0</v>
      </c>
      <c r="W50" s="368">
        <f t="shared" si="18"/>
        <v>0</v>
      </c>
      <c r="X50" s="368">
        <f t="shared" si="18"/>
        <v>0.42</v>
      </c>
      <c r="Y50" s="368">
        <f t="shared" si="18"/>
        <v>0</v>
      </c>
      <c r="Z50" s="368">
        <f t="shared" si="18"/>
        <v>0</v>
      </c>
      <c r="AA50" s="368">
        <f t="shared" si="18"/>
        <v>0</v>
      </c>
      <c r="AB50" s="368">
        <f t="shared" si="18"/>
        <v>0</v>
      </c>
      <c r="AC50" s="368">
        <f t="shared" si="18"/>
        <v>0.33600000000000002</v>
      </c>
      <c r="AD50" s="368">
        <f t="shared" si="18"/>
        <v>0</v>
      </c>
      <c r="AE50" s="368">
        <f t="shared" si="18"/>
        <v>0</v>
      </c>
      <c r="AF50" s="368">
        <f t="shared" si="18"/>
        <v>0</v>
      </c>
      <c r="AG50" s="368">
        <f t="shared" si="18"/>
        <v>0</v>
      </c>
      <c r="AH50" s="368">
        <f t="shared" si="18"/>
        <v>0</v>
      </c>
      <c r="AI50" s="368">
        <f t="shared" si="18"/>
        <v>0</v>
      </c>
      <c r="AJ50" s="368">
        <f t="shared" si="18"/>
        <v>0</v>
      </c>
      <c r="AK50" s="368">
        <f t="shared" si="18"/>
        <v>0.21</v>
      </c>
      <c r="AL50" s="368">
        <f t="shared" si="18"/>
        <v>0</v>
      </c>
      <c r="AM50" s="368">
        <f t="shared" si="18"/>
        <v>0</v>
      </c>
      <c r="AN50" s="368">
        <f t="shared" si="18"/>
        <v>1.26</v>
      </c>
      <c r="AO50" s="368">
        <f t="shared" si="18"/>
        <v>0</v>
      </c>
      <c r="AP50" s="368">
        <f t="shared" si="18"/>
        <v>0</v>
      </c>
      <c r="AQ50" s="368">
        <f t="shared" si="18"/>
        <v>0</v>
      </c>
      <c r="AR50" s="368">
        <f t="shared" si="18"/>
        <v>0</v>
      </c>
      <c r="AS50" s="368">
        <f t="shared" si="18"/>
        <v>0</v>
      </c>
      <c r="AT50" s="368">
        <f t="shared" si="18"/>
        <v>0</v>
      </c>
      <c r="AU50" s="368">
        <f t="shared" si="18"/>
        <v>0</v>
      </c>
      <c r="AV50" s="368">
        <f t="shared" si="18"/>
        <v>0</v>
      </c>
      <c r="AW50" s="368">
        <f t="shared" si="18"/>
        <v>0</v>
      </c>
      <c r="AX50" s="368">
        <f t="shared" si="18"/>
        <v>0.29399999999999998</v>
      </c>
      <c r="AY50" s="368">
        <f t="shared" si="18"/>
        <v>0</v>
      </c>
      <c r="AZ50" s="368">
        <f t="shared" si="18"/>
        <v>0</v>
      </c>
      <c r="BA50" s="368">
        <f t="shared" si="18"/>
        <v>4.6619999999999999</v>
      </c>
      <c r="BB50" s="368">
        <f t="shared" si="18"/>
        <v>0</v>
      </c>
      <c r="BC50" s="368">
        <f t="shared" si="18"/>
        <v>0</v>
      </c>
      <c r="BD50" s="368">
        <f t="shared" si="18"/>
        <v>0</v>
      </c>
      <c r="BE50" s="368">
        <f t="shared" si="18"/>
        <v>0</v>
      </c>
      <c r="BF50" s="368">
        <f t="shared" si="18"/>
        <v>0</v>
      </c>
      <c r="BG50" s="368">
        <f t="shared" si="18"/>
        <v>4.2000000000000003E-2</v>
      </c>
      <c r="BH50" s="368">
        <f t="shared" si="18"/>
        <v>0</v>
      </c>
      <c r="BI50" s="368">
        <f t="shared" si="18"/>
        <v>0</v>
      </c>
      <c r="BJ50" s="368">
        <f t="shared" si="18"/>
        <v>1.68</v>
      </c>
      <c r="BK50" s="368">
        <f t="shared" si="18"/>
        <v>0.63</v>
      </c>
      <c r="BL50" s="368">
        <f t="shared" si="18"/>
        <v>2.94</v>
      </c>
      <c r="BM50" s="368">
        <f t="shared" si="18"/>
        <v>0</v>
      </c>
      <c r="BN50" s="368">
        <f t="shared" si="18"/>
        <v>0</v>
      </c>
      <c r="BO50" s="368">
        <f t="shared" si="18"/>
        <v>0</v>
      </c>
      <c r="BP50" s="368">
        <f t="shared" si="18"/>
        <v>0</v>
      </c>
      <c r="BQ50" s="368">
        <f t="shared" si="18"/>
        <v>0</v>
      </c>
      <c r="BR50" s="368">
        <f t="shared" si="18"/>
        <v>4.2</v>
      </c>
      <c r="BS50" s="368">
        <f t="shared" si="18"/>
        <v>0</v>
      </c>
      <c r="BT50" s="368">
        <f t="shared" si="18"/>
        <v>0</v>
      </c>
      <c r="BU50" s="368">
        <f t="shared" si="18"/>
        <v>0</v>
      </c>
      <c r="BV50" s="368">
        <f t="shared" si="18"/>
        <v>1.1759999999999999</v>
      </c>
      <c r="BW50" s="368">
        <f t="shared" si="18"/>
        <v>0</v>
      </c>
      <c r="BX50" s="368">
        <f t="shared" ref="BX50:BZ50" si="19">BX47*BX48/1000</f>
        <v>2.52</v>
      </c>
      <c r="BY50" s="367">
        <f t="shared" si="19"/>
        <v>0</v>
      </c>
      <c r="BZ50" s="367">
        <f t="shared" si="19"/>
        <v>0</v>
      </c>
      <c r="CA50" s="395"/>
      <c r="CB50" s="395"/>
    </row>
    <row r="51" spans="1:80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  <c r="BZ51" s="369">
        <f>ССЫЛКИ!BX3</f>
        <v>8</v>
      </c>
      <c r="CA51" s="395"/>
      <c r="CB51" s="395"/>
    </row>
    <row r="52" spans="1:80" ht="15.75" customHeight="1">
      <c r="A52" s="572" t="s">
        <v>76</v>
      </c>
      <c r="B52" s="573"/>
      <c r="C52" s="370">
        <f>SUM(D52:BZ52)</f>
        <v>2562</v>
      </c>
      <c r="D52" s="371">
        <f t="shared" ref="D52:BZ52" si="20">D50*D51</f>
        <v>0</v>
      </c>
      <c r="E52" s="371">
        <f t="shared" si="20"/>
        <v>0</v>
      </c>
      <c r="F52" s="368">
        <f t="shared" si="20"/>
        <v>0</v>
      </c>
      <c r="G52" s="368">
        <f t="shared" si="20"/>
        <v>0</v>
      </c>
      <c r="H52" s="368">
        <f t="shared" si="20"/>
        <v>0</v>
      </c>
      <c r="I52" s="368">
        <f t="shared" si="20"/>
        <v>0</v>
      </c>
      <c r="J52" s="368">
        <f t="shared" si="20"/>
        <v>0</v>
      </c>
      <c r="K52" s="368">
        <f t="shared" si="20"/>
        <v>0</v>
      </c>
      <c r="L52" s="368">
        <f t="shared" si="20"/>
        <v>62.327999999999996</v>
      </c>
      <c r="M52" s="368">
        <f t="shared" si="20"/>
        <v>16.463999999999999</v>
      </c>
      <c r="N52" s="368">
        <f t="shared" si="20"/>
        <v>1.9319999999999999</v>
      </c>
      <c r="O52" s="368">
        <f t="shared" si="20"/>
        <v>131.04000000000002</v>
      </c>
      <c r="P52" s="368">
        <f t="shared" si="20"/>
        <v>0</v>
      </c>
      <c r="Q52" s="368">
        <f t="shared" si="20"/>
        <v>0</v>
      </c>
      <c r="R52" s="368">
        <f t="shared" si="20"/>
        <v>0</v>
      </c>
      <c r="S52" s="368">
        <f t="shared" si="20"/>
        <v>420</v>
      </c>
      <c r="T52" s="368">
        <f t="shared" si="20"/>
        <v>0</v>
      </c>
      <c r="U52" s="368">
        <f t="shared" si="20"/>
        <v>0</v>
      </c>
      <c r="V52" s="368">
        <f t="shared" si="20"/>
        <v>0</v>
      </c>
      <c r="W52" s="368">
        <f t="shared" si="20"/>
        <v>0</v>
      </c>
      <c r="X52" s="368">
        <f t="shared" si="20"/>
        <v>63</v>
      </c>
      <c r="Y52" s="368">
        <f t="shared" si="20"/>
        <v>0</v>
      </c>
      <c r="Z52" s="368">
        <f t="shared" si="20"/>
        <v>0</v>
      </c>
      <c r="AA52" s="368">
        <f t="shared" si="20"/>
        <v>0</v>
      </c>
      <c r="AB52" s="368">
        <f t="shared" si="20"/>
        <v>0</v>
      </c>
      <c r="AC52" s="368">
        <f t="shared" si="20"/>
        <v>55.440000000000005</v>
      </c>
      <c r="AD52" s="368">
        <f t="shared" si="20"/>
        <v>0</v>
      </c>
      <c r="AE52" s="368">
        <f t="shared" si="20"/>
        <v>0</v>
      </c>
      <c r="AF52" s="368">
        <f t="shared" si="20"/>
        <v>0</v>
      </c>
      <c r="AG52" s="368">
        <f t="shared" si="20"/>
        <v>0</v>
      </c>
      <c r="AH52" s="368">
        <f t="shared" si="20"/>
        <v>0</v>
      </c>
      <c r="AI52" s="368">
        <f t="shared" si="20"/>
        <v>0</v>
      </c>
      <c r="AJ52" s="368">
        <f t="shared" si="20"/>
        <v>0</v>
      </c>
      <c r="AK52" s="368">
        <f t="shared" si="20"/>
        <v>10.5</v>
      </c>
      <c r="AL52" s="368">
        <f t="shared" si="20"/>
        <v>0</v>
      </c>
      <c r="AM52" s="368">
        <f t="shared" si="20"/>
        <v>0</v>
      </c>
      <c r="AN52" s="368">
        <f t="shared" si="20"/>
        <v>75.599999999999994</v>
      </c>
      <c r="AO52" s="368">
        <f t="shared" si="20"/>
        <v>0</v>
      </c>
      <c r="AP52" s="368">
        <f t="shared" si="20"/>
        <v>0</v>
      </c>
      <c r="AQ52" s="368">
        <f t="shared" si="20"/>
        <v>0</v>
      </c>
      <c r="AR52" s="368">
        <f t="shared" si="20"/>
        <v>0</v>
      </c>
      <c r="AS52" s="368">
        <f t="shared" si="20"/>
        <v>0</v>
      </c>
      <c r="AT52" s="368">
        <f t="shared" si="20"/>
        <v>0</v>
      </c>
      <c r="AU52" s="368">
        <f t="shared" si="20"/>
        <v>0</v>
      </c>
      <c r="AV52" s="368">
        <f t="shared" si="20"/>
        <v>0</v>
      </c>
      <c r="AW52" s="368">
        <f t="shared" si="20"/>
        <v>0</v>
      </c>
      <c r="AX52" s="368">
        <f t="shared" si="20"/>
        <v>80.555999999999997</v>
      </c>
      <c r="AY52" s="368">
        <f t="shared" si="20"/>
        <v>0</v>
      </c>
      <c r="AZ52" s="368">
        <f t="shared" si="20"/>
        <v>0</v>
      </c>
      <c r="BA52" s="368">
        <f t="shared" si="20"/>
        <v>839.16</v>
      </c>
      <c r="BB52" s="368">
        <f t="shared" si="20"/>
        <v>0</v>
      </c>
      <c r="BC52" s="368">
        <f t="shared" si="20"/>
        <v>0</v>
      </c>
      <c r="BD52" s="368">
        <f t="shared" si="20"/>
        <v>0</v>
      </c>
      <c r="BE52" s="368">
        <f t="shared" si="20"/>
        <v>0</v>
      </c>
      <c r="BF52" s="368">
        <f t="shared" si="20"/>
        <v>0</v>
      </c>
      <c r="BG52" s="368">
        <f t="shared" si="20"/>
        <v>12.600000000000001</v>
      </c>
      <c r="BH52" s="368">
        <f t="shared" si="20"/>
        <v>0</v>
      </c>
      <c r="BI52" s="368">
        <f t="shared" si="20"/>
        <v>0</v>
      </c>
      <c r="BJ52" s="368">
        <f t="shared" si="20"/>
        <v>58.8</v>
      </c>
      <c r="BK52" s="368">
        <f t="shared" si="20"/>
        <v>13.86</v>
      </c>
      <c r="BL52" s="368">
        <f t="shared" si="20"/>
        <v>94.08</v>
      </c>
      <c r="BM52" s="368">
        <f t="shared" si="20"/>
        <v>0</v>
      </c>
      <c r="BN52" s="368">
        <f t="shared" si="20"/>
        <v>0</v>
      </c>
      <c r="BO52" s="368">
        <f t="shared" si="20"/>
        <v>0</v>
      </c>
      <c r="BP52" s="368">
        <f t="shared" si="20"/>
        <v>0</v>
      </c>
      <c r="BQ52" s="368">
        <f t="shared" si="20"/>
        <v>0</v>
      </c>
      <c r="BR52" s="368">
        <f t="shared" si="20"/>
        <v>420</v>
      </c>
      <c r="BS52" s="368">
        <f t="shared" si="20"/>
        <v>0</v>
      </c>
      <c r="BT52" s="368">
        <f t="shared" si="20"/>
        <v>0</v>
      </c>
      <c r="BU52" s="368">
        <f t="shared" si="20"/>
        <v>0</v>
      </c>
      <c r="BV52" s="368">
        <f t="shared" si="20"/>
        <v>105.83999999999999</v>
      </c>
      <c r="BW52" s="368">
        <f t="shared" si="20"/>
        <v>0</v>
      </c>
      <c r="BX52" s="368">
        <f t="shared" si="20"/>
        <v>100.8</v>
      </c>
      <c r="BY52" s="371">
        <f t="shared" si="20"/>
        <v>0</v>
      </c>
      <c r="BZ52" s="371">
        <f t="shared" si="20"/>
        <v>0</v>
      </c>
      <c r="CA52" s="395"/>
      <c r="CB52" s="395"/>
    </row>
    <row r="53" spans="1:80" ht="15.75" customHeight="1">
      <c r="A53" s="572" t="s">
        <v>77</v>
      </c>
      <c r="B53" s="573"/>
      <c r="C53" s="372">
        <f>C52/C49</f>
        <v>61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  <c r="BY53" s="355"/>
      <c r="BZ53" s="355"/>
      <c r="CA53" s="395"/>
      <c r="CB53" s="395"/>
    </row>
    <row r="54" spans="1:80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  <c r="CA54" s="395"/>
      <c r="CB54" s="395"/>
    </row>
    <row r="55" spans="1:80" ht="13.9" hidden="1" customHeight="1">
      <c r="A55" s="575"/>
      <c r="B55" s="576"/>
      <c r="C55" s="269"/>
      <c r="D55" s="269">
        <f t="shared" ref="D55:K55" si="21">SUM(D39:D45)</f>
        <v>0</v>
      </c>
      <c r="E55" s="269">
        <f t="shared" si="21"/>
        <v>0</v>
      </c>
      <c r="F55" s="269">
        <f t="shared" si="21"/>
        <v>0</v>
      </c>
      <c r="G55" s="269">
        <f t="shared" si="21"/>
        <v>0</v>
      </c>
      <c r="H55" s="269">
        <f t="shared" si="21"/>
        <v>0</v>
      </c>
      <c r="I55" s="269">
        <f t="shared" si="21"/>
        <v>0</v>
      </c>
      <c r="J55" s="269">
        <f t="shared" si="21"/>
        <v>0</v>
      </c>
      <c r="K55" s="269">
        <f t="shared" si="21"/>
        <v>0</v>
      </c>
      <c r="L55" s="269">
        <f>SUM(L39:L45)</f>
        <v>10.6</v>
      </c>
      <c r="M55" s="269">
        <f t="shared" ref="M55:BX55" si="22">SUM(M39:M45)</f>
        <v>7</v>
      </c>
      <c r="N55" s="269">
        <f t="shared" si="22"/>
        <v>4.5999999999999996</v>
      </c>
      <c r="O55" s="269">
        <f t="shared" si="22"/>
        <v>13</v>
      </c>
      <c r="P55" s="269">
        <f t="shared" si="22"/>
        <v>0</v>
      </c>
      <c r="Q55" s="269">
        <f t="shared" si="22"/>
        <v>0</v>
      </c>
      <c r="R55" s="269">
        <f t="shared" si="22"/>
        <v>0</v>
      </c>
      <c r="S55" s="269">
        <f t="shared" si="22"/>
        <v>1</v>
      </c>
      <c r="T55" s="269">
        <f t="shared" si="22"/>
        <v>0</v>
      </c>
      <c r="U55" s="269">
        <f t="shared" si="22"/>
        <v>0</v>
      </c>
      <c r="V55" s="269">
        <f t="shared" si="22"/>
        <v>0</v>
      </c>
      <c r="W55" s="269">
        <f t="shared" si="22"/>
        <v>0</v>
      </c>
      <c r="X55" s="269">
        <f t="shared" si="22"/>
        <v>10</v>
      </c>
      <c r="Y55" s="269">
        <f t="shared" si="22"/>
        <v>0</v>
      </c>
      <c r="Z55" s="269">
        <f t="shared" si="22"/>
        <v>0</v>
      </c>
      <c r="AA55" s="269">
        <f t="shared" si="22"/>
        <v>0</v>
      </c>
      <c r="AB55" s="269">
        <f t="shared" si="22"/>
        <v>0</v>
      </c>
      <c r="AC55" s="269">
        <f t="shared" si="22"/>
        <v>8</v>
      </c>
      <c r="AD55" s="269">
        <f t="shared" si="22"/>
        <v>0</v>
      </c>
      <c r="AE55" s="269">
        <f t="shared" si="22"/>
        <v>0</v>
      </c>
      <c r="AF55" s="269">
        <f t="shared" si="22"/>
        <v>0</v>
      </c>
      <c r="AG55" s="269">
        <f t="shared" si="22"/>
        <v>0</v>
      </c>
      <c r="AH55" s="269">
        <f t="shared" si="22"/>
        <v>0</v>
      </c>
      <c r="AI55" s="269">
        <f t="shared" si="22"/>
        <v>0</v>
      </c>
      <c r="AJ55" s="269">
        <f t="shared" si="22"/>
        <v>0</v>
      </c>
      <c r="AK55" s="269">
        <f t="shared" si="22"/>
        <v>5</v>
      </c>
      <c r="AL55" s="269">
        <f t="shared" si="22"/>
        <v>0</v>
      </c>
      <c r="AM55" s="269">
        <f t="shared" si="22"/>
        <v>0</v>
      </c>
      <c r="AN55" s="269">
        <f t="shared" si="22"/>
        <v>30</v>
      </c>
      <c r="AO55" s="269">
        <f t="shared" si="22"/>
        <v>0</v>
      </c>
      <c r="AP55" s="269">
        <f t="shared" si="22"/>
        <v>0</v>
      </c>
      <c r="AQ55" s="269">
        <f t="shared" si="22"/>
        <v>0</v>
      </c>
      <c r="AR55" s="269">
        <f t="shared" si="22"/>
        <v>0</v>
      </c>
      <c r="AS55" s="269">
        <f t="shared" si="22"/>
        <v>0</v>
      </c>
      <c r="AT55" s="269">
        <f t="shared" si="22"/>
        <v>0</v>
      </c>
      <c r="AU55" s="269">
        <f t="shared" si="22"/>
        <v>0</v>
      </c>
      <c r="AV55" s="269">
        <f t="shared" si="22"/>
        <v>0</v>
      </c>
      <c r="AW55" s="269">
        <f t="shared" si="22"/>
        <v>0</v>
      </c>
      <c r="AX55" s="269">
        <f t="shared" si="22"/>
        <v>7</v>
      </c>
      <c r="AY55" s="269">
        <f t="shared" si="22"/>
        <v>0</v>
      </c>
      <c r="AZ55" s="269">
        <f t="shared" si="22"/>
        <v>0</v>
      </c>
      <c r="BA55" s="269">
        <f t="shared" si="22"/>
        <v>111</v>
      </c>
      <c r="BB55" s="269">
        <f t="shared" si="22"/>
        <v>0</v>
      </c>
      <c r="BC55" s="269">
        <f t="shared" si="22"/>
        <v>0</v>
      </c>
      <c r="BD55" s="269">
        <f t="shared" si="22"/>
        <v>0</v>
      </c>
      <c r="BE55" s="269">
        <f t="shared" si="22"/>
        <v>0</v>
      </c>
      <c r="BF55" s="269">
        <f t="shared" si="22"/>
        <v>0</v>
      </c>
      <c r="BG55" s="269">
        <f t="shared" si="22"/>
        <v>1</v>
      </c>
      <c r="BH55" s="269">
        <f t="shared" si="22"/>
        <v>0</v>
      </c>
      <c r="BI55" s="269">
        <f t="shared" si="22"/>
        <v>0</v>
      </c>
      <c r="BJ55" s="269">
        <f t="shared" si="22"/>
        <v>40</v>
      </c>
      <c r="BK55" s="269">
        <f t="shared" si="22"/>
        <v>15</v>
      </c>
      <c r="BL55" s="269">
        <f t="shared" si="22"/>
        <v>70</v>
      </c>
      <c r="BM55" s="269">
        <f t="shared" si="22"/>
        <v>0</v>
      </c>
      <c r="BN55" s="269">
        <f t="shared" si="22"/>
        <v>0</v>
      </c>
      <c r="BO55" s="269">
        <f t="shared" si="22"/>
        <v>0</v>
      </c>
      <c r="BP55" s="269">
        <f t="shared" si="22"/>
        <v>0</v>
      </c>
      <c r="BQ55" s="269">
        <f t="shared" si="22"/>
        <v>0</v>
      </c>
      <c r="BR55" s="269">
        <f t="shared" si="22"/>
        <v>100</v>
      </c>
      <c r="BS55" s="269">
        <f t="shared" si="22"/>
        <v>0</v>
      </c>
      <c r="BT55" s="269">
        <f t="shared" si="22"/>
        <v>0</v>
      </c>
      <c r="BU55" s="269">
        <f t="shared" si="22"/>
        <v>0</v>
      </c>
      <c r="BV55" s="269">
        <f t="shared" si="22"/>
        <v>28</v>
      </c>
      <c r="BW55" s="269">
        <f t="shared" si="22"/>
        <v>0</v>
      </c>
      <c r="BX55" s="269">
        <f t="shared" si="22"/>
        <v>60</v>
      </c>
      <c r="BY55" s="362">
        <f>SUM(BY35:BY43)</f>
        <v>0</v>
      </c>
      <c r="BZ55" s="362">
        <f>SUM(BZ35:BZ43)</f>
        <v>0</v>
      </c>
      <c r="CA55" s="395"/>
      <c r="CB55" s="395"/>
    </row>
    <row r="56" spans="1:80" ht="13.9" hidden="1" customHeight="1">
      <c r="A56" s="577" t="s">
        <v>74</v>
      </c>
      <c r="B56" s="578"/>
      <c r="C56" s="269">
        <f>C57</f>
        <v>42</v>
      </c>
      <c r="D56" s="374">
        <f>C56</f>
        <v>42</v>
      </c>
      <c r="E56" s="374">
        <f t="shared" ref="E56:BP56" si="23">D56</f>
        <v>42</v>
      </c>
      <c r="F56" s="374">
        <f t="shared" si="23"/>
        <v>42</v>
      </c>
      <c r="G56" s="374">
        <f t="shared" si="23"/>
        <v>42</v>
      </c>
      <c r="H56" s="374">
        <f t="shared" si="23"/>
        <v>42</v>
      </c>
      <c r="I56" s="374">
        <f t="shared" si="23"/>
        <v>42</v>
      </c>
      <c r="J56" s="374">
        <f t="shared" si="23"/>
        <v>42</v>
      </c>
      <c r="K56" s="374">
        <f t="shared" si="23"/>
        <v>42</v>
      </c>
      <c r="L56" s="374">
        <f t="shared" si="23"/>
        <v>42</v>
      </c>
      <c r="M56" s="374">
        <f t="shared" si="23"/>
        <v>42</v>
      </c>
      <c r="N56" s="374">
        <f t="shared" si="23"/>
        <v>42</v>
      </c>
      <c r="O56" s="374">
        <f t="shared" si="23"/>
        <v>42</v>
      </c>
      <c r="P56" s="374">
        <f t="shared" si="23"/>
        <v>42</v>
      </c>
      <c r="Q56" s="374">
        <f t="shared" si="23"/>
        <v>42</v>
      </c>
      <c r="R56" s="374">
        <f t="shared" si="23"/>
        <v>42</v>
      </c>
      <c r="S56" s="374">
        <f t="shared" si="23"/>
        <v>42</v>
      </c>
      <c r="T56" s="374">
        <f t="shared" si="23"/>
        <v>42</v>
      </c>
      <c r="U56" s="374">
        <f t="shared" si="23"/>
        <v>42</v>
      </c>
      <c r="V56" s="374">
        <f t="shared" si="23"/>
        <v>42</v>
      </c>
      <c r="W56" s="374">
        <f t="shared" si="23"/>
        <v>42</v>
      </c>
      <c r="X56" s="374">
        <f t="shared" si="23"/>
        <v>42</v>
      </c>
      <c r="Y56" s="374">
        <f t="shared" si="23"/>
        <v>42</v>
      </c>
      <c r="Z56" s="374">
        <f t="shared" si="23"/>
        <v>42</v>
      </c>
      <c r="AA56" s="374">
        <f t="shared" si="23"/>
        <v>42</v>
      </c>
      <c r="AB56" s="374">
        <f t="shared" si="23"/>
        <v>42</v>
      </c>
      <c r="AC56" s="374">
        <f t="shared" si="23"/>
        <v>42</v>
      </c>
      <c r="AD56" s="374">
        <f t="shared" si="23"/>
        <v>42</v>
      </c>
      <c r="AE56" s="374">
        <f t="shared" si="23"/>
        <v>42</v>
      </c>
      <c r="AF56" s="374">
        <f t="shared" si="23"/>
        <v>42</v>
      </c>
      <c r="AG56" s="374">
        <f t="shared" si="23"/>
        <v>42</v>
      </c>
      <c r="AH56" s="374">
        <f t="shared" si="23"/>
        <v>42</v>
      </c>
      <c r="AI56" s="374">
        <f t="shared" si="23"/>
        <v>42</v>
      </c>
      <c r="AJ56" s="374">
        <f t="shared" si="23"/>
        <v>42</v>
      </c>
      <c r="AK56" s="374">
        <f t="shared" si="23"/>
        <v>42</v>
      </c>
      <c r="AL56" s="374">
        <f t="shared" si="23"/>
        <v>42</v>
      </c>
      <c r="AM56" s="374">
        <f t="shared" si="23"/>
        <v>42</v>
      </c>
      <c r="AN56" s="374">
        <f t="shared" si="23"/>
        <v>42</v>
      </c>
      <c r="AO56" s="374">
        <f t="shared" si="23"/>
        <v>42</v>
      </c>
      <c r="AP56" s="374">
        <f t="shared" si="23"/>
        <v>42</v>
      </c>
      <c r="AQ56" s="374">
        <f t="shared" si="23"/>
        <v>42</v>
      </c>
      <c r="AR56" s="374">
        <f t="shared" si="23"/>
        <v>42</v>
      </c>
      <c r="AS56" s="374">
        <f t="shared" si="23"/>
        <v>42</v>
      </c>
      <c r="AT56" s="374">
        <f t="shared" si="23"/>
        <v>42</v>
      </c>
      <c r="AU56" s="374">
        <f t="shared" si="23"/>
        <v>42</v>
      </c>
      <c r="AV56" s="374">
        <f t="shared" si="23"/>
        <v>42</v>
      </c>
      <c r="AW56" s="374">
        <f t="shared" si="23"/>
        <v>42</v>
      </c>
      <c r="AX56" s="374">
        <f t="shared" si="23"/>
        <v>42</v>
      </c>
      <c r="AY56" s="374">
        <f t="shared" si="23"/>
        <v>42</v>
      </c>
      <c r="AZ56" s="374">
        <f t="shared" si="23"/>
        <v>42</v>
      </c>
      <c r="BA56" s="374">
        <f t="shared" si="23"/>
        <v>42</v>
      </c>
      <c r="BB56" s="374">
        <f t="shared" si="23"/>
        <v>42</v>
      </c>
      <c r="BC56" s="374">
        <f t="shared" si="23"/>
        <v>42</v>
      </c>
      <c r="BD56" s="374">
        <f t="shared" si="23"/>
        <v>42</v>
      </c>
      <c r="BE56" s="374">
        <f t="shared" si="23"/>
        <v>42</v>
      </c>
      <c r="BF56" s="374">
        <f t="shared" si="23"/>
        <v>42</v>
      </c>
      <c r="BG56" s="374">
        <f t="shared" si="23"/>
        <v>42</v>
      </c>
      <c r="BH56" s="374">
        <f t="shared" si="23"/>
        <v>42</v>
      </c>
      <c r="BI56" s="374">
        <f t="shared" si="23"/>
        <v>42</v>
      </c>
      <c r="BJ56" s="374">
        <f t="shared" si="23"/>
        <v>42</v>
      </c>
      <c r="BK56" s="374">
        <f t="shared" si="23"/>
        <v>42</v>
      </c>
      <c r="BL56" s="374">
        <f t="shared" si="23"/>
        <v>42</v>
      </c>
      <c r="BM56" s="374">
        <f t="shared" si="23"/>
        <v>42</v>
      </c>
      <c r="BN56" s="374">
        <f t="shared" si="23"/>
        <v>42</v>
      </c>
      <c r="BO56" s="374">
        <f t="shared" si="23"/>
        <v>42</v>
      </c>
      <c r="BP56" s="374">
        <f t="shared" si="23"/>
        <v>42</v>
      </c>
      <c r="BQ56" s="374">
        <f t="shared" ref="BQ56:BZ56" si="24">BP56</f>
        <v>42</v>
      </c>
      <c r="BR56" s="374">
        <f t="shared" si="24"/>
        <v>42</v>
      </c>
      <c r="BS56" s="374">
        <f t="shared" si="24"/>
        <v>42</v>
      </c>
      <c r="BT56" s="374">
        <f t="shared" si="24"/>
        <v>42</v>
      </c>
      <c r="BU56" s="374">
        <f t="shared" si="24"/>
        <v>42</v>
      </c>
      <c r="BV56" s="374">
        <f t="shared" si="24"/>
        <v>42</v>
      </c>
      <c r="BW56" s="374">
        <f t="shared" si="24"/>
        <v>42</v>
      </c>
      <c r="BX56" s="374">
        <f t="shared" si="24"/>
        <v>42</v>
      </c>
      <c r="BY56" s="416">
        <f t="shared" si="24"/>
        <v>42</v>
      </c>
      <c r="BZ56" s="416">
        <f t="shared" si="24"/>
        <v>42</v>
      </c>
      <c r="CA56" s="395"/>
      <c r="CB56" s="395"/>
    </row>
    <row r="57" spans="1:80" ht="21" hidden="1" customHeight="1" thickBot="1">
      <c r="A57" s="579" t="s">
        <v>138</v>
      </c>
      <c r="B57" s="580"/>
      <c r="C57" s="343">
        <f>VLOOKUP(B4,Общее_количество_учащихся,3,FALSE)</f>
        <v>42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417"/>
      <c r="BZ57" s="362"/>
      <c r="CA57" s="395"/>
      <c r="CB57" s="395"/>
    </row>
    <row r="58" spans="1:80" ht="14.45" hidden="1" customHeight="1" thickTop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5">H55*H56/1000</f>
        <v>0</v>
      </c>
      <c r="I58" s="376">
        <f t="shared" si="25"/>
        <v>0</v>
      </c>
      <c r="J58" s="377">
        <f t="shared" si="25"/>
        <v>0</v>
      </c>
      <c r="K58" s="377">
        <f>K55*K56</f>
        <v>0</v>
      </c>
      <c r="L58" s="377">
        <f>L55*L56/1000</f>
        <v>0.44519999999999998</v>
      </c>
      <c r="M58" s="377">
        <f t="shared" si="25"/>
        <v>0.29399999999999998</v>
      </c>
      <c r="N58" s="377">
        <f t="shared" si="25"/>
        <v>0.19319999999999998</v>
      </c>
      <c r="O58" s="377">
        <f t="shared" si="25"/>
        <v>0.54600000000000004</v>
      </c>
      <c r="P58" s="377">
        <f t="shared" si="25"/>
        <v>0</v>
      </c>
      <c r="Q58" s="377">
        <f>Q55*Q56</f>
        <v>0</v>
      </c>
      <c r="R58" s="377">
        <f t="shared" si="25"/>
        <v>0</v>
      </c>
      <c r="S58" s="377">
        <f>S55*S56</f>
        <v>42</v>
      </c>
      <c r="T58" s="377">
        <f t="shared" si="25"/>
        <v>0</v>
      </c>
      <c r="U58" s="377">
        <f t="shared" si="25"/>
        <v>0</v>
      </c>
      <c r="V58" s="377">
        <f t="shared" si="25"/>
        <v>0</v>
      </c>
      <c r="W58" s="377">
        <f t="shared" si="25"/>
        <v>0</v>
      </c>
      <c r="X58" s="377">
        <f t="shared" si="25"/>
        <v>0.42</v>
      </c>
      <c r="Y58" s="377">
        <f t="shared" si="25"/>
        <v>0</v>
      </c>
      <c r="Z58" s="377">
        <f t="shared" si="25"/>
        <v>0</v>
      </c>
      <c r="AA58" s="377">
        <f t="shared" si="25"/>
        <v>0</v>
      </c>
      <c r="AB58" s="377">
        <f t="shared" si="25"/>
        <v>0</v>
      </c>
      <c r="AC58" s="377">
        <f t="shared" si="25"/>
        <v>0.33600000000000002</v>
      </c>
      <c r="AD58" s="377">
        <f t="shared" si="25"/>
        <v>0</v>
      </c>
      <c r="AE58" s="377">
        <f t="shared" si="25"/>
        <v>0</v>
      </c>
      <c r="AF58" s="377">
        <f t="shared" si="25"/>
        <v>0</v>
      </c>
      <c r="AG58" s="377">
        <f t="shared" si="25"/>
        <v>0</v>
      </c>
      <c r="AH58" s="377">
        <f t="shared" si="25"/>
        <v>0</v>
      </c>
      <c r="AI58" s="377">
        <f t="shared" si="25"/>
        <v>0</v>
      </c>
      <c r="AJ58" s="377">
        <f t="shared" si="25"/>
        <v>0</v>
      </c>
      <c r="AK58" s="377">
        <f t="shared" si="25"/>
        <v>0.21</v>
      </c>
      <c r="AL58" s="377">
        <f t="shared" si="25"/>
        <v>0</v>
      </c>
      <c r="AM58" s="377">
        <f t="shared" si="25"/>
        <v>0</v>
      </c>
      <c r="AN58" s="377">
        <f t="shared" si="25"/>
        <v>1.26</v>
      </c>
      <c r="AO58" s="377">
        <f t="shared" si="25"/>
        <v>0</v>
      </c>
      <c r="AP58" s="377">
        <f t="shared" si="25"/>
        <v>0</v>
      </c>
      <c r="AQ58" s="377">
        <f t="shared" si="25"/>
        <v>0</v>
      </c>
      <c r="AR58" s="377">
        <f t="shared" si="25"/>
        <v>0</v>
      </c>
      <c r="AS58" s="377">
        <f t="shared" si="25"/>
        <v>0</v>
      </c>
      <c r="AT58" s="377">
        <f t="shared" si="25"/>
        <v>0</v>
      </c>
      <c r="AU58" s="377">
        <f t="shared" si="25"/>
        <v>0</v>
      </c>
      <c r="AV58" s="377">
        <f t="shared" si="25"/>
        <v>0</v>
      </c>
      <c r="AW58" s="377">
        <f t="shared" si="25"/>
        <v>0</v>
      </c>
      <c r="AX58" s="377">
        <f t="shared" si="25"/>
        <v>0.29399999999999998</v>
      </c>
      <c r="AY58" s="377">
        <f t="shared" si="25"/>
        <v>0</v>
      </c>
      <c r="AZ58" s="377">
        <f t="shared" si="25"/>
        <v>0</v>
      </c>
      <c r="BA58" s="377">
        <f t="shared" si="25"/>
        <v>4.6619999999999999</v>
      </c>
      <c r="BB58" s="377">
        <f t="shared" si="25"/>
        <v>0</v>
      </c>
      <c r="BC58" s="377">
        <f t="shared" si="25"/>
        <v>0</v>
      </c>
      <c r="BD58" s="377">
        <f t="shared" si="25"/>
        <v>0</v>
      </c>
      <c r="BE58" s="377">
        <f t="shared" si="25"/>
        <v>0</v>
      </c>
      <c r="BF58" s="377">
        <f t="shared" si="25"/>
        <v>0</v>
      </c>
      <c r="BG58" s="377">
        <f t="shared" si="25"/>
        <v>4.2000000000000003E-2</v>
      </c>
      <c r="BH58" s="377">
        <f>BH55*BH56</f>
        <v>0</v>
      </c>
      <c r="BI58" s="377">
        <f t="shared" si="25"/>
        <v>0</v>
      </c>
      <c r="BJ58" s="377">
        <f t="shared" si="25"/>
        <v>1.68</v>
      </c>
      <c r="BK58" s="377">
        <f t="shared" si="25"/>
        <v>0.63</v>
      </c>
      <c r="BL58" s="377">
        <f t="shared" si="25"/>
        <v>2.94</v>
      </c>
      <c r="BM58" s="377">
        <f t="shared" si="25"/>
        <v>0</v>
      </c>
      <c r="BN58" s="377">
        <f t="shared" si="25"/>
        <v>0</v>
      </c>
      <c r="BO58" s="377">
        <f t="shared" si="25"/>
        <v>0</v>
      </c>
      <c r="BP58" s="377">
        <f t="shared" si="25"/>
        <v>0</v>
      </c>
      <c r="BQ58" s="377">
        <f t="shared" si="25"/>
        <v>0</v>
      </c>
      <c r="BR58" s="377">
        <f t="shared" si="25"/>
        <v>4.2</v>
      </c>
      <c r="BS58" s="377">
        <f t="shared" si="25"/>
        <v>0</v>
      </c>
      <c r="BT58" s="377">
        <f t="shared" ref="BT58:BY58" si="26">BT55*BT56/1000</f>
        <v>0</v>
      </c>
      <c r="BU58" s="377">
        <f t="shared" si="26"/>
        <v>0</v>
      </c>
      <c r="BV58" s="377">
        <f t="shared" si="26"/>
        <v>1.1759999999999999</v>
      </c>
      <c r="BW58" s="377">
        <f t="shared" si="26"/>
        <v>0</v>
      </c>
      <c r="BX58" s="377">
        <f t="shared" si="26"/>
        <v>2.52</v>
      </c>
      <c r="BY58" s="377">
        <f t="shared" si="26"/>
        <v>0</v>
      </c>
      <c r="BZ58" s="377">
        <f>BZ55*BZ56</f>
        <v>0</v>
      </c>
      <c r="CA58" s="395"/>
      <c r="CB58" s="395"/>
    </row>
    <row r="59" spans="1:80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369">
        <f>ССЫЛКИ!BW3</f>
        <v>210</v>
      </c>
      <c r="BZ59" s="369">
        <f>ССЫЛКИ!BX3</f>
        <v>8</v>
      </c>
      <c r="CA59" s="395"/>
      <c r="CB59" s="395"/>
    </row>
    <row r="60" spans="1:80" ht="13.9" hidden="1" customHeight="1">
      <c r="A60" s="572" t="s">
        <v>76</v>
      </c>
      <c r="B60" s="573"/>
      <c r="C60" s="378">
        <f>SUM(D60:BZ60)</f>
        <v>2562</v>
      </c>
      <c r="D60" s="371">
        <f>D58*D59</f>
        <v>0</v>
      </c>
      <c r="E60" s="371">
        <f t="shared" ref="E60:BP60" si="27">E58*E59</f>
        <v>0</v>
      </c>
      <c r="F60" s="368">
        <f>F58*F59</f>
        <v>0</v>
      </c>
      <c r="G60" s="368">
        <f t="shared" si="27"/>
        <v>0</v>
      </c>
      <c r="H60" s="368">
        <f t="shared" si="27"/>
        <v>0</v>
      </c>
      <c r="I60" s="368">
        <f t="shared" si="27"/>
        <v>0</v>
      </c>
      <c r="J60" s="368">
        <f t="shared" si="27"/>
        <v>0</v>
      </c>
      <c r="K60" s="379">
        <f t="shared" si="27"/>
        <v>0</v>
      </c>
      <c r="L60" s="379">
        <f t="shared" si="27"/>
        <v>62.327999999999996</v>
      </c>
      <c r="M60" s="379">
        <f t="shared" si="27"/>
        <v>16.463999999999999</v>
      </c>
      <c r="N60" s="379">
        <f t="shared" si="27"/>
        <v>1.9319999999999999</v>
      </c>
      <c r="O60" s="379">
        <f t="shared" si="27"/>
        <v>131.04000000000002</v>
      </c>
      <c r="P60" s="379">
        <f t="shared" si="27"/>
        <v>0</v>
      </c>
      <c r="Q60" s="379">
        <f t="shared" si="27"/>
        <v>0</v>
      </c>
      <c r="R60" s="379">
        <f t="shared" si="27"/>
        <v>0</v>
      </c>
      <c r="S60" s="379">
        <f t="shared" si="27"/>
        <v>420</v>
      </c>
      <c r="T60" s="379">
        <f t="shared" si="27"/>
        <v>0</v>
      </c>
      <c r="U60" s="379">
        <f t="shared" si="27"/>
        <v>0</v>
      </c>
      <c r="V60" s="379">
        <f t="shared" si="27"/>
        <v>0</v>
      </c>
      <c r="W60" s="379">
        <f t="shared" si="27"/>
        <v>0</v>
      </c>
      <c r="X60" s="379">
        <f t="shared" si="27"/>
        <v>63</v>
      </c>
      <c r="Y60" s="379">
        <f t="shared" si="27"/>
        <v>0</v>
      </c>
      <c r="Z60" s="379">
        <f t="shared" si="27"/>
        <v>0</v>
      </c>
      <c r="AA60" s="379">
        <f t="shared" si="27"/>
        <v>0</v>
      </c>
      <c r="AB60" s="379">
        <f t="shared" si="27"/>
        <v>0</v>
      </c>
      <c r="AC60" s="379">
        <f t="shared" si="27"/>
        <v>55.440000000000005</v>
      </c>
      <c r="AD60" s="379">
        <f t="shared" si="27"/>
        <v>0</v>
      </c>
      <c r="AE60" s="379">
        <f t="shared" si="27"/>
        <v>0</v>
      </c>
      <c r="AF60" s="379">
        <f t="shared" si="27"/>
        <v>0</v>
      </c>
      <c r="AG60" s="379">
        <f t="shared" si="27"/>
        <v>0</v>
      </c>
      <c r="AH60" s="379">
        <f t="shared" si="27"/>
        <v>0</v>
      </c>
      <c r="AI60" s="379">
        <f t="shared" si="27"/>
        <v>0</v>
      </c>
      <c r="AJ60" s="379">
        <f t="shared" si="27"/>
        <v>0</v>
      </c>
      <c r="AK60" s="379">
        <f t="shared" si="27"/>
        <v>10.5</v>
      </c>
      <c r="AL60" s="379">
        <f t="shared" si="27"/>
        <v>0</v>
      </c>
      <c r="AM60" s="379">
        <f t="shared" si="27"/>
        <v>0</v>
      </c>
      <c r="AN60" s="379">
        <f t="shared" si="27"/>
        <v>75.599999999999994</v>
      </c>
      <c r="AO60" s="379">
        <f t="shared" si="27"/>
        <v>0</v>
      </c>
      <c r="AP60" s="379">
        <f t="shared" si="27"/>
        <v>0</v>
      </c>
      <c r="AQ60" s="379">
        <f t="shared" si="27"/>
        <v>0</v>
      </c>
      <c r="AR60" s="379">
        <f t="shared" si="27"/>
        <v>0</v>
      </c>
      <c r="AS60" s="379">
        <f t="shared" si="27"/>
        <v>0</v>
      </c>
      <c r="AT60" s="379">
        <f t="shared" si="27"/>
        <v>0</v>
      </c>
      <c r="AU60" s="379">
        <f t="shared" si="27"/>
        <v>0</v>
      </c>
      <c r="AV60" s="379">
        <f t="shared" si="27"/>
        <v>0</v>
      </c>
      <c r="AW60" s="379">
        <f t="shared" si="27"/>
        <v>0</v>
      </c>
      <c r="AX60" s="379">
        <f t="shared" si="27"/>
        <v>80.555999999999997</v>
      </c>
      <c r="AY60" s="379">
        <f t="shared" si="27"/>
        <v>0</v>
      </c>
      <c r="AZ60" s="379">
        <f t="shared" si="27"/>
        <v>0</v>
      </c>
      <c r="BA60" s="379">
        <f t="shared" si="27"/>
        <v>839.16</v>
      </c>
      <c r="BB60" s="379">
        <f t="shared" si="27"/>
        <v>0</v>
      </c>
      <c r="BC60" s="379">
        <f t="shared" si="27"/>
        <v>0</v>
      </c>
      <c r="BD60" s="379">
        <f t="shared" si="27"/>
        <v>0</v>
      </c>
      <c r="BE60" s="379">
        <f t="shared" si="27"/>
        <v>0</v>
      </c>
      <c r="BF60" s="379">
        <f t="shared" si="27"/>
        <v>0</v>
      </c>
      <c r="BG60" s="379">
        <f t="shared" si="27"/>
        <v>12.600000000000001</v>
      </c>
      <c r="BH60" s="379">
        <f t="shared" si="27"/>
        <v>0</v>
      </c>
      <c r="BI60" s="379">
        <f t="shared" si="27"/>
        <v>0</v>
      </c>
      <c r="BJ60" s="379">
        <f t="shared" si="27"/>
        <v>58.8</v>
      </c>
      <c r="BK60" s="379">
        <f t="shared" si="27"/>
        <v>13.86</v>
      </c>
      <c r="BL60" s="379">
        <f t="shared" si="27"/>
        <v>94.08</v>
      </c>
      <c r="BM60" s="379">
        <f t="shared" si="27"/>
        <v>0</v>
      </c>
      <c r="BN60" s="379">
        <f t="shared" si="27"/>
        <v>0</v>
      </c>
      <c r="BO60" s="379">
        <f t="shared" si="27"/>
        <v>0</v>
      </c>
      <c r="BP60" s="379">
        <f t="shared" si="27"/>
        <v>0</v>
      </c>
      <c r="BQ60" s="379">
        <f t="shared" ref="BQ60:BW60" si="28">BQ58*BQ59</f>
        <v>0</v>
      </c>
      <c r="BR60" s="379">
        <f t="shared" si="28"/>
        <v>420</v>
      </c>
      <c r="BS60" s="379">
        <f t="shared" si="28"/>
        <v>0</v>
      </c>
      <c r="BT60" s="379">
        <f t="shared" si="28"/>
        <v>0</v>
      </c>
      <c r="BU60" s="379">
        <f t="shared" si="28"/>
        <v>0</v>
      </c>
      <c r="BV60" s="379">
        <f>BV58*BV59</f>
        <v>105.83999999999999</v>
      </c>
      <c r="BW60" s="379">
        <f t="shared" si="28"/>
        <v>0</v>
      </c>
      <c r="BX60" s="379">
        <f>BX58*BX59</f>
        <v>100.8</v>
      </c>
      <c r="BY60" s="379">
        <f>BY58*BY59</f>
        <v>0</v>
      </c>
      <c r="BZ60" s="379">
        <f>BZ58*BZ59</f>
        <v>0</v>
      </c>
      <c r="CA60" s="395"/>
      <c r="CB60" s="395"/>
    </row>
    <row r="61" spans="1:80" ht="13.9" hidden="1" customHeight="1">
      <c r="A61" s="572" t="s">
        <v>77</v>
      </c>
      <c r="B61" s="574"/>
      <c r="C61" s="380">
        <f>C60/C57</f>
        <v>61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  <c r="BY61" s="355"/>
      <c r="BZ61" s="355"/>
      <c r="CA61" s="395"/>
      <c r="CB61" s="395"/>
    </row>
    <row r="62" spans="1:80" ht="15.75" customHeight="1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  <c r="BY62" s="340"/>
      <c r="BZ62" s="340"/>
      <c r="CA62" s="395"/>
      <c r="CB62" s="395"/>
    </row>
    <row r="63" spans="1:80" ht="15.75" customHeight="1">
      <c r="A63" s="340"/>
      <c r="B63" s="271" t="s">
        <v>78</v>
      </c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  <c r="BY63" s="340"/>
      <c r="BZ63" s="340"/>
      <c r="CA63" s="395"/>
      <c r="CB63" s="395"/>
    </row>
    <row r="64" spans="1:80" ht="15.75" customHeight="1">
      <c r="A64" s="340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  <c r="BY64" s="340"/>
      <c r="BZ64" s="340"/>
      <c r="CA64" s="395"/>
      <c r="CB64" s="395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topLeftCell="A8" zoomScale="80" zoomScaleNormal="80" workbookViewId="0">
      <selection activeCell="U69" sqref="U69"/>
    </sheetView>
  </sheetViews>
  <sheetFormatPr defaultColWidth="12.625" defaultRowHeight="15" customHeight="1"/>
  <cols>
    <col min="1" max="1" width="29" style="280" customWidth="1"/>
    <col min="2" max="2" width="6.25" style="280" customWidth="1"/>
    <col min="3" max="3" width="7.375" style="280" bestFit="1" customWidth="1"/>
    <col min="4" max="6" width="7.375" style="280" hidden="1" customWidth="1"/>
    <col min="7" max="7" width="6.375" style="280" hidden="1" customWidth="1"/>
    <col min="8" max="9" width="8.375" style="280" hidden="1" customWidth="1"/>
    <col min="10" max="10" width="7.375" style="280" bestFit="1" customWidth="1"/>
    <col min="11" max="11" width="7.375" style="280" hidden="1" customWidth="1"/>
    <col min="12" max="12" width="8.375" style="280" bestFit="1" customWidth="1"/>
    <col min="13" max="13" width="7.375" style="280" bestFit="1" customWidth="1"/>
    <col min="14" max="14" width="7.375" style="280" customWidth="1"/>
    <col min="15" max="15" width="8.375" style="280" bestFit="1" customWidth="1"/>
    <col min="16" max="16" width="8.375" style="280" hidden="1" customWidth="1"/>
    <col min="17" max="17" width="7.75" style="280" bestFit="1" customWidth="1"/>
    <col min="18" max="18" width="8.375" style="280" hidden="1" customWidth="1"/>
    <col min="19" max="19" width="7.375" style="280" hidden="1" customWidth="1"/>
    <col min="20" max="20" width="8.375" style="280" hidden="1" customWidth="1"/>
    <col min="21" max="23" width="8.375" style="280" bestFit="1" customWidth="1"/>
    <col min="24" max="24" width="8.375" style="280" hidden="1" customWidth="1"/>
    <col min="25" max="25" width="7.375" style="280" hidden="1" customWidth="1"/>
    <col min="26" max="26" width="8.375" style="280" hidden="1" customWidth="1"/>
    <col min="27" max="27" width="8.625" style="280" bestFit="1" customWidth="1"/>
    <col min="28" max="28" width="7.375" style="280" hidden="1" customWidth="1"/>
    <col min="29" max="29" width="8.375" style="280" hidden="1" customWidth="1"/>
    <col min="30" max="33" width="7.375" style="280" hidden="1" customWidth="1"/>
    <col min="34" max="34" width="7.75" style="280" bestFit="1" customWidth="1"/>
    <col min="35" max="37" width="7.375" style="280" hidden="1" customWidth="1"/>
    <col min="38" max="38" width="7.75" style="280" customWidth="1"/>
    <col min="39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8" width="7.375" style="280" hidden="1" customWidth="1"/>
    <col min="49" max="49" width="8.375" style="280" hidden="1" customWidth="1"/>
    <col min="50" max="50" width="8.375" style="280" bestFit="1" customWidth="1"/>
    <col min="51" max="52" width="8.375" style="280" hidden="1" customWidth="1"/>
    <col min="53" max="53" width="8.375" style="280" bestFit="1" customWidth="1"/>
    <col min="54" max="58" width="8.375" style="280" hidden="1" customWidth="1"/>
    <col min="59" max="59" width="8.375" style="280" bestFit="1" customWidth="1"/>
    <col min="60" max="60" width="8.625" style="280" bestFit="1" customWidth="1"/>
    <col min="61" max="61" width="7.375" style="280" bestFit="1" customWidth="1"/>
    <col min="62" max="62" width="7.75" style="280" bestFit="1" customWidth="1"/>
    <col min="63" max="64" width="7.375" style="280" bestFit="1" customWidth="1"/>
    <col min="65" max="65" width="8.375" style="280" bestFit="1" customWidth="1"/>
    <col min="66" max="66" width="8.375" style="280" hidden="1" customWidth="1"/>
    <col min="67" max="67" width="7.375" style="280" hidden="1" customWidth="1"/>
    <col min="68" max="68" width="6.375" style="280" hidden="1" customWidth="1"/>
    <col min="69" max="69" width="8.625" style="280" bestFit="1" customWidth="1"/>
    <col min="70" max="73" width="8.375" style="280" hidden="1" customWidth="1"/>
    <col min="74" max="75" width="7.375" style="280" hidden="1" customWidth="1"/>
    <col min="76" max="76" width="7.75" style="280" bestFit="1" customWidth="1"/>
    <col min="77" max="77" width="8.375" style="280" hidden="1" customWidth="1"/>
    <col min="78" max="78" width="6.375" style="280" hidden="1" customWidth="1"/>
    <col min="79" max="79" width="7.625" style="280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</row>
    <row r="2" spans="1:79" ht="15.75">
      <c r="A2" s="565" t="s">
        <v>65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Q3" s="36"/>
      <c r="BR3" s="36"/>
      <c r="BS3" s="36"/>
      <c r="BT3" s="36"/>
      <c r="BU3" s="36"/>
      <c r="BV3" s="36"/>
      <c r="BW3" s="36"/>
    </row>
    <row r="4" spans="1:79" ht="15.75">
      <c r="A4" s="395"/>
      <c r="B4" s="316">
        <v>19</v>
      </c>
      <c r="C4" s="606" t="str">
        <f>ССЫЛКИ!A5</f>
        <v>Март 2021 г.</v>
      </c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  <c r="R4" s="606"/>
      <c r="S4" s="606"/>
      <c r="T4" s="606"/>
      <c r="U4" s="606"/>
      <c r="V4" s="606"/>
      <c r="W4" s="606"/>
      <c r="X4" s="606"/>
      <c r="Y4" s="606"/>
      <c r="Z4" s="606"/>
      <c r="AA4" s="606"/>
      <c r="AB4" s="606"/>
      <c r="AC4" s="606"/>
      <c r="AD4" s="606"/>
      <c r="AE4" s="606"/>
      <c r="AF4" s="606"/>
      <c r="AG4" s="606"/>
      <c r="AH4" s="606"/>
      <c r="AI4" s="606"/>
      <c r="AJ4" s="606"/>
      <c r="AK4" s="606"/>
      <c r="AL4" s="606"/>
      <c r="AM4" s="606"/>
      <c r="AN4" s="606"/>
      <c r="AO4" s="606"/>
      <c r="AP4" s="606"/>
      <c r="AQ4" s="606"/>
      <c r="AR4" s="606"/>
      <c r="AS4" s="606"/>
      <c r="AT4" s="606"/>
      <c r="AU4" s="606"/>
      <c r="AV4" s="606"/>
      <c r="AW4" s="606"/>
      <c r="AX4" s="606"/>
      <c r="AY4" s="606"/>
      <c r="AZ4" s="606"/>
      <c r="BA4" s="606"/>
      <c r="BB4" s="606"/>
      <c r="BC4" s="606"/>
      <c r="BD4" s="606"/>
      <c r="BE4" s="606"/>
      <c r="BF4" s="606"/>
      <c r="BG4" s="606"/>
      <c r="BH4" s="606"/>
      <c r="BI4" s="606"/>
      <c r="BJ4" s="606"/>
      <c r="BK4" s="606"/>
      <c r="BL4" s="606"/>
      <c r="BM4" s="606"/>
      <c r="BN4" s="606"/>
      <c r="BO4" s="606"/>
      <c r="BP4" s="606"/>
      <c r="BQ4" s="606"/>
      <c r="BR4" s="606"/>
      <c r="BS4" s="606"/>
      <c r="BT4" s="606"/>
      <c r="BU4" s="606"/>
      <c r="BV4" s="606"/>
      <c r="BW4" s="606"/>
      <c r="BX4" s="606"/>
    </row>
    <row r="5" spans="1:79" ht="23.25">
      <c r="A5" s="317" t="s">
        <v>395</v>
      </c>
      <c r="B5" s="315"/>
      <c r="C5" s="315"/>
      <c r="D5" s="315"/>
      <c r="E5" s="315"/>
      <c r="F5" s="315"/>
      <c r="G5" s="315"/>
      <c r="H5" s="315"/>
      <c r="I5" s="315"/>
      <c r="J5" s="315"/>
      <c r="K5" s="318"/>
      <c r="L5" s="607" t="str">
        <f>VLOOKUP(B4,Общее_количество_учащихся,2,FALSE)</f>
        <v>Пятница</v>
      </c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395"/>
      <c r="AD5" s="396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5"/>
      <c r="BA5" s="395"/>
      <c r="BB5" s="395"/>
      <c r="BC5" s="395"/>
      <c r="BD5" s="395"/>
      <c r="BE5" s="395"/>
      <c r="BF5" s="395"/>
      <c r="BG5" s="395"/>
      <c r="BH5" s="395"/>
      <c r="BI5" s="395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17"/>
      <c r="BZ5" s="17"/>
      <c r="CA5" s="17"/>
    </row>
    <row r="6" spans="1:79" ht="13.9" customHeight="1">
      <c r="A6" s="596" t="s">
        <v>68</v>
      </c>
      <c r="B6" s="634"/>
      <c r="C6" s="322"/>
      <c r="D6" s="601" t="s">
        <v>69</v>
      </c>
      <c r="E6" s="637"/>
      <c r="F6" s="637"/>
      <c r="G6" s="637"/>
      <c r="H6" s="637"/>
      <c r="I6" s="637"/>
      <c r="J6" s="637"/>
      <c r="K6" s="637"/>
      <c r="L6" s="637"/>
      <c r="M6" s="637"/>
      <c r="N6" s="637"/>
      <c r="O6" s="637"/>
      <c r="P6" s="637"/>
      <c r="Q6" s="637"/>
      <c r="R6" s="637"/>
      <c r="S6" s="637"/>
      <c r="T6" s="637"/>
      <c r="U6" s="637"/>
      <c r="V6" s="637"/>
      <c r="W6" s="637"/>
      <c r="X6" s="637"/>
      <c r="Y6" s="637"/>
      <c r="Z6" s="637"/>
      <c r="AA6" s="637"/>
      <c r="AB6" s="637"/>
      <c r="AC6" s="637"/>
      <c r="AD6" s="637"/>
      <c r="AE6" s="637"/>
      <c r="AF6" s="637"/>
      <c r="AG6" s="637"/>
      <c r="AH6" s="637"/>
      <c r="AI6" s="637"/>
      <c r="AJ6" s="637"/>
      <c r="AK6" s="637"/>
      <c r="AL6" s="637"/>
      <c r="AM6" s="637"/>
      <c r="AN6" s="637"/>
      <c r="AO6" s="637"/>
      <c r="AP6" s="637"/>
      <c r="AQ6" s="637"/>
      <c r="AR6" s="637"/>
      <c r="AS6" s="637"/>
      <c r="AT6" s="637"/>
      <c r="AU6" s="637"/>
      <c r="AV6" s="637"/>
      <c r="AW6" s="637"/>
      <c r="AX6" s="637"/>
      <c r="AY6" s="637"/>
      <c r="AZ6" s="637"/>
      <c r="BA6" s="637"/>
      <c r="BB6" s="637"/>
      <c r="BC6" s="637"/>
      <c r="BD6" s="637"/>
      <c r="BE6" s="637"/>
      <c r="BF6" s="637"/>
      <c r="BG6" s="637"/>
      <c r="BH6" s="637"/>
      <c r="BI6" s="637"/>
      <c r="BJ6" s="637"/>
      <c r="BK6" s="637"/>
      <c r="BL6" s="637"/>
      <c r="BM6" s="637"/>
      <c r="BN6" s="637"/>
      <c r="BO6" s="637"/>
      <c r="BP6" s="637"/>
      <c r="BQ6" s="637"/>
      <c r="BR6" s="637"/>
      <c r="BS6" s="637"/>
      <c r="BT6" s="637"/>
      <c r="BU6" s="637"/>
      <c r="BV6" s="637"/>
      <c r="BW6" s="637"/>
      <c r="BX6" s="637"/>
    </row>
    <row r="7" spans="1:79" ht="184.15" customHeight="1">
      <c r="A7" s="635"/>
      <c r="B7" s="636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75" t="s">
        <v>417</v>
      </c>
      <c r="B8" s="576"/>
      <c r="C8" s="324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>
        <v>1.8</v>
      </c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>
        <v>25</v>
      </c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>
        <v>3</v>
      </c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  <c r="BH8" s="325">
        <v>1</v>
      </c>
      <c r="BI8" s="325"/>
      <c r="BJ8" s="325"/>
      <c r="BK8" s="325"/>
      <c r="BL8" s="325"/>
      <c r="BM8" s="325"/>
      <c r="BN8" s="325"/>
      <c r="BO8" s="325"/>
      <c r="BP8" s="325"/>
      <c r="BQ8" s="325"/>
      <c r="BR8" s="325"/>
      <c r="BS8" s="325"/>
      <c r="BT8" s="325"/>
      <c r="BU8" s="325"/>
      <c r="BV8" s="325"/>
      <c r="BW8" s="325"/>
      <c r="BX8" s="325"/>
      <c r="BY8" s="41"/>
      <c r="BZ8" s="41"/>
    </row>
    <row r="9" spans="1:79">
      <c r="A9" s="398" t="s">
        <v>103</v>
      </c>
      <c r="B9" s="397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>
        <v>1.58</v>
      </c>
      <c r="O9" s="325"/>
      <c r="P9" s="325"/>
      <c r="Q9" s="325"/>
      <c r="R9" s="325"/>
      <c r="S9" s="325"/>
      <c r="T9" s="325"/>
      <c r="U9" s="325"/>
      <c r="V9" s="325">
        <v>6</v>
      </c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>
        <v>5</v>
      </c>
      <c r="AY9" s="325"/>
      <c r="AZ9" s="325"/>
      <c r="BA9" s="325"/>
      <c r="BB9" s="325"/>
      <c r="BC9" s="325"/>
      <c r="BD9" s="325"/>
      <c r="BE9" s="325"/>
      <c r="BF9" s="325"/>
      <c r="BG9" s="325"/>
      <c r="BH9" s="325"/>
      <c r="BI9" s="325">
        <v>30</v>
      </c>
      <c r="BJ9" s="325"/>
      <c r="BK9" s="325"/>
      <c r="BL9" s="325">
        <v>13</v>
      </c>
      <c r="BM9" s="325">
        <v>10</v>
      </c>
      <c r="BN9" s="325"/>
      <c r="BO9" s="325"/>
      <c r="BP9" s="325"/>
      <c r="BQ9" s="325"/>
      <c r="BR9" s="325"/>
      <c r="BS9" s="325"/>
      <c r="BT9" s="325"/>
      <c r="BU9" s="325"/>
      <c r="BV9" s="325"/>
      <c r="BW9" s="325"/>
      <c r="BX9" s="325"/>
      <c r="BY9" s="41"/>
      <c r="BZ9" s="41"/>
    </row>
    <row r="10" spans="1:79">
      <c r="A10" s="400" t="s">
        <v>61</v>
      </c>
      <c r="B10" s="397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  <c r="AU10" s="325"/>
      <c r="AV10" s="325"/>
      <c r="AW10" s="325"/>
      <c r="AX10" s="325"/>
      <c r="AY10" s="325"/>
      <c r="AZ10" s="325"/>
      <c r="BA10" s="325"/>
      <c r="BB10" s="325"/>
      <c r="BC10" s="325"/>
      <c r="BD10" s="325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5"/>
      <c r="BR10" s="325"/>
      <c r="BS10" s="325"/>
      <c r="BT10" s="325"/>
      <c r="BU10" s="325"/>
      <c r="BV10" s="325"/>
      <c r="BW10" s="325"/>
      <c r="BX10" s="325">
        <v>60</v>
      </c>
      <c r="BY10" s="41"/>
      <c r="BZ10" s="41"/>
    </row>
    <row r="11" spans="1:79">
      <c r="A11" s="400" t="s">
        <v>145</v>
      </c>
      <c r="B11" s="397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>
        <v>135</v>
      </c>
      <c r="BR11" s="325"/>
      <c r="BS11" s="325"/>
      <c r="BT11" s="325"/>
      <c r="BU11" s="325"/>
      <c r="BV11" s="325"/>
      <c r="BW11" s="325"/>
      <c r="BX11" s="325"/>
      <c r="BY11" s="41"/>
      <c r="BZ11" s="41"/>
    </row>
    <row r="12" spans="1:79">
      <c r="A12" s="575" t="s">
        <v>377</v>
      </c>
      <c r="B12" s="576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>
        <v>6.7</v>
      </c>
      <c r="N12" s="325"/>
      <c r="O12" s="325">
        <v>13</v>
      </c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5"/>
      <c r="AI12" s="325"/>
      <c r="AJ12" s="325"/>
      <c r="AK12" s="325"/>
      <c r="AL12" s="325"/>
      <c r="AM12" s="325"/>
      <c r="AN12" s="325"/>
      <c r="AO12" s="325"/>
      <c r="AP12" s="325"/>
      <c r="AQ12" s="325"/>
      <c r="AR12" s="325"/>
      <c r="AS12" s="325"/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D12" s="325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  <c r="BQ12" s="325"/>
      <c r="BR12" s="325"/>
      <c r="BS12" s="325"/>
      <c r="BT12" s="325"/>
      <c r="BU12" s="325"/>
      <c r="BV12" s="325"/>
      <c r="BW12" s="325"/>
      <c r="BX12" s="325"/>
      <c r="BY12" s="41"/>
      <c r="BZ12" s="41"/>
    </row>
    <row r="13" spans="1:79">
      <c r="A13" s="594" t="s">
        <v>378</v>
      </c>
      <c r="B13" s="641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>
        <v>45</v>
      </c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26"/>
      <c r="BW13" s="326"/>
      <c r="BX13" s="326"/>
      <c r="BY13" s="41"/>
      <c r="BZ13" s="41"/>
    </row>
    <row r="14" spans="1:79">
      <c r="A14" s="595"/>
      <c r="B14" s="639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41"/>
      <c r="BZ14" s="41"/>
    </row>
    <row r="15" spans="1:79" hidden="1">
      <c r="A15" s="595"/>
      <c r="B15" s="639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41"/>
      <c r="BZ15" s="41"/>
    </row>
    <row r="16" spans="1:79" hidden="1">
      <c r="A16" s="595"/>
      <c r="B16" s="639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0</v>
      </c>
      <c r="M16" s="326">
        <f t="shared" si="0"/>
        <v>6.7</v>
      </c>
      <c r="N16" s="326">
        <f t="shared" si="0"/>
        <v>3.38</v>
      </c>
      <c r="O16" s="326">
        <f t="shared" si="0"/>
        <v>13</v>
      </c>
      <c r="P16" s="326">
        <f t="shared" si="0"/>
        <v>0</v>
      </c>
      <c r="Q16" s="326">
        <f t="shared" si="0"/>
        <v>0</v>
      </c>
      <c r="R16" s="326">
        <f t="shared" si="0"/>
        <v>0</v>
      </c>
      <c r="S16" s="326">
        <f t="shared" si="0"/>
        <v>0</v>
      </c>
      <c r="T16" s="326">
        <f t="shared" si="0"/>
        <v>0</v>
      </c>
      <c r="U16" s="326">
        <f t="shared" si="0"/>
        <v>45</v>
      </c>
      <c r="V16" s="326">
        <f t="shared" si="0"/>
        <v>6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0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25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3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5</v>
      </c>
      <c r="AY16" s="326">
        <f t="shared" si="0"/>
        <v>0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1</v>
      </c>
      <c r="BI16" s="326">
        <f t="shared" si="0"/>
        <v>30</v>
      </c>
      <c r="BJ16" s="326">
        <f t="shared" si="0"/>
        <v>0</v>
      </c>
      <c r="BK16" s="326">
        <f t="shared" si="0"/>
        <v>0</v>
      </c>
      <c r="BL16" s="326">
        <f t="shared" si="0"/>
        <v>13</v>
      </c>
      <c r="BM16" s="326">
        <f t="shared" si="0"/>
        <v>10</v>
      </c>
      <c r="BN16" s="326">
        <f t="shared" si="0"/>
        <v>0</v>
      </c>
      <c r="BO16" s="326">
        <f t="shared" si="0"/>
        <v>0</v>
      </c>
      <c r="BP16" s="326">
        <f t="shared" si="0"/>
        <v>0</v>
      </c>
      <c r="BQ16" s="326">
        <f t="shared" si="0"/>
        <v>135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0</v>
      </c>
      <c r="BV16" s="326">
        <f t="shared" si="0"/>
        <v>0</v>
      </c>
      <c r="BW16" s="326">
        <f t="shared" si="0"/>
        <v>0</v>
      </c>
      <c r="BX16" s="326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600" t="s">
        <v>74</v>
      </c>
      <c r="B17" s="640"/>
      <c r="C17" s="332">
        <f>C18</f>
        <v>88</v>
      </c>
      <c r="D17" s="332">
        <f t="shared" ref="D17:BO17" si="1">C17</f>
        <v>88</v>
      </c>
      <c r="E17" s="332">
        <f t="shared" si="1"/>
        <v>88</v>
      </c>
      <c r="F17" s="332">
        <f t="shared" si="1"/>
        <v>88</v>
      </c>
      <c r="G17" s="332">
        <f t="shared" si="1"/>
        <v>88</v>
      </c>
      <c r="H17" s="332">
        <f t="shared" si="1"/>
        <v>88</v>
      </c>
      <c r="I17" s="332">
        <f t="shared" si="1"/>
        <v>88</v>
      </c>
      <c r="J17" s="332">
        <f t="shared" si="1"/>
        <v>88</v>
      </c>
      <c r="K17" s="332">
        <f t="shared" si="1"/>
        <v>88</v>
      </c>
      <c r="L17" s="332">
        <f t="shared" si="1"/>
        <v>88</v>
      </c>
      <c r="M17" s="332">
        <f t="shared" si="1"/>
        <v>88</v>
      </c>
      <c r="N17" s="332">
        <f t="shared" si="1"/>
        <v>88</v>
      </c>
      <c r="O17" s="332">
        <f t="shared" si="1"/>
        <v>88</v>
      </c>
      <c r="P17" s="332">
        <f t="shared" si="1"/>
        <v>88</v>
      </c>
      <c r="Q17" s="332">
        <f t="shared" si="1"/>
        <v>88</v>
      </c>
      <c r="R17" s="332">
        <f t="shared" si="1"/>
        <v>88</v>
      </c>
      <c r="S17" s="332">
        <f t="shared" si="1"/>
        <v>88</v>
      </c>
      <c r="T17" s="332">
        <f t="shared" si="1"/>
        <v>88</v>
      </c>
      <c r="U17" s="332">
        <f t="shared" si="1"/>
        <v>88</v>
      </c>
      <c r="V17" s="332">
        <f t="shared" si="1"/>
        <v>88</v>
      </c>
      <c r="W17" s="332">
        <f t="shared" si="1"/>
        <v>88</v>
      </c>
      <c r="X17" s="332">
        <f t="shared" si="1"/>
        <v>88</v>
      </c>
      <c r="Y17" s="332">
        <f t="shared" si="1"/>
        <v>88</v>
      </c>
      <c r="Z17" s="332">
        <f t="shared" si="1"/>
        <v>88</v>
      </c>
      <c r="AA17" s="332">
        <f t="shared" si="1"/>
        <v>88</v>
      </c>
      <c r="AB17" s="332">
        <f t="shared" si="1"/>
        <v>88</v>
      </c>
      <c r="AC17" s="332">
        <f t="shared" si="1"/>
        <v>88</v>
      </c>
      <c r="AD17" s="332">
        <f t="shared" si="1"/>
        <v>88</v>
      </c>
      <c r="AE17" s="332">
        <f t="shared" si="1"/>
        <v>88</v>
      </c>
      <c r="AF17" s="332">
        <f t="shared" si="1"/>
        <v>88</v>
      </c>
      <c r="AG17" s="332">
        <f t="shared" si="1"/>
        <v>88</v>
      </c>
      <c r="AH17" s="332">
        <f t="shared" si="1"/>
        <v>88</v>
      </c>
      <c r="AI17" s="332">
        <f t="shared" si="1"/>
        <v>88</v>
      </c>
      <c r="AJ17" s="332">
        <f t="shared" si="1"/>
        <v>88</v>
      </c>
      <c r="AK17" s="332">
        <f t="shared" si="1"/>
        <v>88</v>
      </c>
      <c r="AL17" s="332">
        <f t="shared" si="1"/>
        <v>88</v>
      </c>
      <c r="AM17" s="332">
        <f t="shared" si="1"/>
        <v>88</v>
      </c>
      <c r="AN17" s="332">
        <f t="shared" si="1"/>
        <v>88</v>
      </c>
      <c r="AO17" s="332">
        <f t="shared" si="1"/>
        <v>88</v>
      </c>
      <c r="AP17" s="332">
        <f t="shared" si="1"/>
        <v>88</v>
      </c>
      <c r="AQ17" s="332">
        <f t="shared" si="1"/>
        <v>88</v>
      </c>
      <c r="AR17" s="332">
        <f t="shared" si="1"/>
        <v>88</v>
      </c>
      <c r="AS17" s="332">
        <f t="shared" si="1"/>
        <v>88</v>
      </c>
      <c r="AT17" s="332">
        <f t="shared" si="1"/>
        <v>88</v>
      </c>
      <c r="AU17" s="332">
        <f t="shared" si="1"/>
        <v>88</v>
      </c>
      <c r="AV17" s="332">
        <f t="shared" si="1"/>
        <v>88</v>
      </c>
      <c r="AW17" s="332">
        <f t="shared" si="1"/>
        <v>88</v>
      </c>
      <c r="AX17" s="332">
        <f t="shared" si="1"/>
        <v>88</v>
      </c>
      <c r="AY17" s="332">
        <f t="shared" si="1"/>
        <v>88</v>
      </c>
      <c r="AZ17" s="332">
        <f t="shared" si="1"/>
        <v>88</v>
      </c>
      <c r="BA17" s="332">
        <f t="shared" si="1"/>
        <v>88</v>
      </c>
      <c r="BB17" s="332">
        <f t="shared" si="1"/>
        <v>88</v>
      </c>
      <c r="BC17" s="332">
        <f t="shared" si="1"/>
        <v>88</v>
      </c>
      <c r="BD17" s="332">
        <f t="shared" si="1"/>
        <v>88</v>
      </c>
      <c r="BE17" s="332">
        <f t="shared" si="1"/>
        <v>88</v>
      </c>
      <c r="BF17" s="332">
        <f t="shared" si="1"/>
        <v>88</v>
      </c>
      <c r="BG17" s="332">
        <f t="shared" si="1"/>
        <v>88</v>
      </c>
      <c r="BH17" s="332">
        <f t="shared" si="1"/>
        <v>88</v>
      </c>
      <c r="BI17" s="332">
        <f t="shared" si="1"/>
        <v>88</v>
      </c>
      <c r="BJ17" s="332">
        <f t="shared" si="1"/>
        <v>88</v>
      </c>
      <c r="BK17" s="332">
        <f t="shared" si="1"/>
        <v>88</v>
      </c>
      <c r="BL17" s="332">
        <f t="shared" si="1"/>
        <v>88</v>
      </c>
      <c r="BM17" s="332">
        <f t="shared" si="1"/>
        <v>88</v>
      </c>
      <c r="BN17" s="332">
        <f t="shared" si="1"/>
        <v>88</v>
      </c>
      <c r="BO17" s="332">
        <f t="shared" si="1"/>
        <v>88</v>
      </c>
      <c r="BP17" s="332">
        <f t="shared" ref="BP17:BZ17" si="2">BO17</f>
        <v>88</v>
      </c>
      <c r="BQ17" s="332">
        <f t="shared" si="2"/>
        <v>88</v>
      </c>
      <c r="BR17" s="332">
        <f t="shared" si="2"/>
        <v>88</v>
      </c>
      <c r="BS17" s="332">
        <f t="shared" si="2"/>
        <v>88</v>
      </c>
      <c r="BT17" s="332">
        <f t="shared" si="2"/>
        <v>88</v>
      </c>
      <c r="BU17" s="332">
        <f t="shared" si="2"/>
        <v>88</v>
      </c>
      <c r="BV17" s="332">
        <f t="shared" si="2"/>
        <v>88</v>
      </c>
      <c r="BW17" s="332">
        <f t="shared" si="2"/>
        <v>88</v>
      </c>
      <c r="BX17" s="332">
        <f t="shared" si="2"/>
        <v>88</v>
      </c>
      <c r="BY17" s="42">
        <f t="shared" si="2"/>
        <v>88</v>
      </c>
      <c r="BZ17" s="42">
        <f t="shared" si="2"/>
        <v>88</v>
      </c>
    </row>
    <row r="18" spans="1:79" ht="20.25" thickBot="1">
      <c r="A18" s="593" t="s">
        <v>74</v>
      </c>
      <c r="B18" s="633"/>
      <c r="C18" s="333">
        <f>VLOOKUP(B4, завтрак_факт,3,FALSE)</f>
        <v>88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41"/>
      <c r="BZ18" s="41"/>
    </row>
    <row r="19" spans="1:79" ht="15.75" thickTop="1">
      <c r="A19" s="593" t="s">
        <v>75</v>
      </c>
      <c r="B19" s="633"/>
      <c r="C19" s="334"/>
      <c r="D19" s="127">
        <f t="shared" ref="D19" si="3">D16*D17/1000</f>
        <v>0</v>
      </c>
      <c r="E19" s="127">
        <f>E16*E17</f>
        <v>0</v>
      </c>
      <c r="F19" s="122">
        <f t="shared" ref="F19:G19" si="4">F16*F17</f>
        <v>0</v>
      </c>
      <c r="G19" s="122">
        <f t="shared" si="4"/>
        <v>0</v>
      </c>
      <c r="H19" s="122">
        <f t="shared" ref="H19:BZ19" si="5">H16*H17/1000</f>
        <v>0</v>
      </c>
      <c r="I19" s="122">
        <f t="shared" si="5"/>
        <v>0</v>
      </c>
      <c r="J19" s="122">
        <f t="shared" si="5"/>
        <v>0</v>
      </c>
      <c r="K19" s="122">
        <f t="shared" si="5"/>
        <v>0</v>
      </c>
      <c r="L19" s="122">
        <f t="shared" si="5"/>
        <v>0</v>
      </c>
      <c r="M19" s="122">
        <f t="shared" si="5"/>
        <v>0.58960000000000001</v>
      </c>
      <c r="N19" s="122">
        <f t="shared" si="5"/>
        <v>0.29743999999999998</v>
      </c>
      <c r="O19" s="122">
        <f t="shared" si="5"/>
        <v>1.1439999999999999</v>
      </c>
      <c r="P19" s="122">
        <f t="shared" si="5"/>
        <v>0</v>
      </c>
      <c r="Q19" s="122">
        <f t="shared" si="5"/>
        <v>0</v>
      </c>
      <c r="R19" s="122">
        <f t="shared" si="5"/>
        <v>0</v>
      </c>
      <c r="S19" s="122">
        <f t="shared" si="5"/>
        <v>0</v>
      </c>
      <c r="T19" s="122">
        <f t="shared" si="5"/>
        <v>0</v>
      </c>
      <c r="U19" s="122">
        <f t="shared" si="5"/>
        <v>3.96</v>
      </c>
      <c r="V19" s="122">
        <f t="shared" si="5"/>
        <v>0.52800000000000002</v>
      </c>
      <c r="W19" s="122">
        <f t="shared" si="5"/>
        <v>0</v>
      </c>
      <c r="X19" s="122">
        <f t="shared" si="5"/>
        <v>0</v>
      </c>
      <c r="Y19" s="122">
        <f t="shared" si="5"/>
        <v>0</v>
      </c>
      <c r="Z19" s="122">
        <f t="shared" si="5"/>
        <v>0</v>
      </c>
      <c r="AA19" s="122">
        <f t="shared" si="5"/>
        <v>0</v>
      </c>
      <c r="AB19" s="122">
        <f t="shared" si="5"/>
        <v>0</v>
      </c>
      <c r="AC19" s="122">
        <f t="shared" si="5"/>
        <v>0</v>
      </c>
      <c r="AD19" s="122">
        <f t="shared" si="5"/>
        <v>0</v>
      </c>
      <c r="AE19" s="122">
        <f t="shared" si="5"/>
        <v>0</v>
      </c>
      <c r="AF19" s="122">
        <f t="shared" si="5"/>
        <v>0</v>
      </c>
      <c r="AG19" s="122">
        <f t="shared" si="5"/>
        <v>0</v>
      </c>
      <c r="AH19" s="122">
        <f t="shared" si="5"/>
        <v>2.2000000000000002</v>
      </c>
      <c r="AI19" s="122">
        <f t="shared" si="5"/>
        <v>0</v>
      </c>
      <c r="AJ19" s="122">
        <f t="shared" si="5"/>
        <v>0</v>
      </c>
      <c r="AK19" s="122">
        <f t="shared" si="5"/>
        <v>0</v>
      </c>
      <c r="AL19" s="122">
        <f t="shared" si="5"/>
        <v>0</v>
      </c>
      <c r="AM19" s="122">
        <f t="shared" si="5"/>
        <v>0</v>
      </c>
      <c r="AN19" s="122">
        <f t="shared" si="5"/>
        <v>0</v>
      </c>
      <c r="AO19" s="122">
        <f t="shared" si="5"/>
        <v>0</v>
      </c>
      <c r="AP19" s="122">
        <f t="shared" si="5"/>
        <v>0</v>
      </c>
      <c r="AQ19" s="122">
        <f t="shared" si="5"/>
        <v>0</v>
      </c>
      <c r="AR19" s="122">
        <f t="shared" si="5"/>
        <v>0</v>
      </c>
      <c r="AS19" s="122">
        <f t="shared" si="5"/>
        <v>0</v>
      </c>
      <c r="AT19" s="122">
        <f t="shared" si="5"/>
        <v>0.26400000000000001</v>
      </c>
      <c r="AU19" s="122">
        <f t="shared" si="5"/>
        <v>0</v>
      </c>
      <c r="AV19" s="122">
        <f t="shared" si="5"/>
        <v>0</v>
      </c>
      <c r="AW19" s="122">
        <f t="shared" si="5"/>
        <v>0</v>
      </c>
      <c r="AX19" s="122">
        <f t="shared" si="5"/>
        <v>0.44</v>
      </c>
      <c r="AY19" s="122">
        <f t="shared" si="5"/>
        <v>0</v>
      </c>
      <c r="AZ19" s="122">
        <f t="shared" si="5"/>
        <v>0</v>
      </c>
      <c r="BA19" s="122">
        <f t="shared" si="5"/>
        <v>0</v>
      </c>
      <c r="BB19" s="122">
        <f t="shared" si="5"/>
        <v>0</v>
      </c>
      <c r="BC19" s="122">
        <f t="shared" si="5"/>
        <v>0</v>
      </c>
      <c r="BD19" s="122">
        <f t="shared" si="5"/>
        <v>0</v>
      </c>
      <c r="BE19" s="122">
        <f t="shared" si="5"/>
        <v>0</v>
      </c>
      <c r="BF19" s="122">
        <f t="shared" si="5"/>
        <v>0</v>
      </c>
      <c r="BG19" s="122">
        <f t="shared" si="5"/>
        <v>0</v>
      </c>
      <c r="BH19" s="122">
        <f>BH16*BH17</f>
        <v>88</v>
      </c>
      <c r="BI19" s="122">
        <f t="shared" si="5"/>
        <v>2.64</v>
      </c>
      <c r="BJ19" s="122">
        <f t="shared" si="5"/>
        <v>0</v>
      </c>
      <c r="BK19" s="122">
        <f t="shared" si="5"/>
        <v>0</v>
      </c>
      <c r="BL19" s="122">
        <f t="shared" si="5"/>
        <v>1.1439999999999999</v>
      </c>
      <c r="BM19" s="122">
        <f t="shared" si="5"/>
        <v>0.88</v>
      </c>
      <c r="BN19" s="122">
        <f t="shared" si="5"/>
        <v>0</v>
      </c>
      <c r="BO19" s="122">
        <f t="shared" si="5"/>
        <v>0</v>
      </c>
      <c r="BP19" s="122">
        <f t="shared" si="5"/>
        <v>0</v>
      </c>
      <c r="BQ19" s="122">
        <f t="shared" si="5"/>
        <v>11.88</v>
      </c>
      <c r="BR19" s="122">
        <f t="shared" si="5"/>
        <v>0</v>
      </c>
      <c r="BS19" s="122">
        <f t="shared" si="5"/>
        <v>0</v>
      </c>
      <c r="BT19" s="122">
        <f t="shared" si="5"/>
        <v>0</v>
      </c>
      <c r="BU19" s="122">
        <f t="shared" si="5"/>
        <v>0</v>
      </c>
      <c r="BV19" s="122">
        <f t="shared" si="5"/>
        <v>0</v>
      </c>
      <c r="BW19" s="122">
        <f t="shared" si="5"/>
        <v>0</v>
      </c>
      <c r="BX19" s="122">
        <f t="shared" si="5"/>
        <v>5.28</v>
      </c>
      <c r="BY19" s="44">
        <f t="shared" si="5"/>
        <v>0</v>
      </c>
      <c r="BZ19" s="44">
        <f t="shared" si="5"/>
        <v>0</v>
      </c>
    </row>
    <row r="20" spans="1:79">
      <c r="A20" s="593" t="s">
        <v>64</v>
      </c>
      <c r="B20" s="633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93" t="s">
        <v>76</v>
      </c>
      <c r="B21" s="633"/>
      <c r="C21" s="336">
        <f>SUM(D21:BZ21)</f>
        <v>5368</v>
      </c>
      <c r="D21" s="337">
        <f t="shared" ref="D21:BZ21" si="6">D19*D20</f>
        <v>0</v>
      </c>
      <c r="E21" s="337">
        <f t="shared" si="6"/>
        <v>0</v>
      </c>
      <c r="F21" s="122">
        <f t="shared" si="6"/>
        <v>0</v>
      </c>
      <c r="G21" s="122">
        <f t="shared" si="6"/>
        <v>0</v>
      </c>
      <c r="H21" s="122">
        <f t="shared" si="6"/>
        <v>0</v>
      </c>
      <c r="I21" s="122">
        <f t="shared" si="6"/>
        <v>0</v>
      </c>
      <c r="J21" s="122">
        <f t="shared" si="6"/>
        <v>0</v>
      </c>
      <c r="K21" s="122">
        <f t="shared" si="6"/>
        <v>0</v>
      </c>
      <c r="L21" s="122">
        <f t="shared" si="6"/>
        <v>0</v>
      </c>
      <c r="M21" s="122">
        <f t="shared" si="6"/>
        <v>33.017600000000002</v>
      </c>
      <c r="N21" s="122">
        <f t="shared" si="6"/>
        <v>2.9743999999999997</v>
      </c>
      <c r="O21" s="122">
        <f t="shared" si="6"/>
        <v>274.56</v>
      </c>
      <c r="P21" s="122">
        <f t="shared" si="6"/>
        <v>0</v>
      </c>
      <c r="Q21" s="122">
        <f t="shared" si="6"/>
        <v>0</v>
      </c>
      <c r="R21" s="122">
        <f t="shared" si="6"/>
        <v>0</v>
      </c>
      <c r="S21" s="122">
        <f t="shared" si="6"/>
        <v>0</v>
      </c>
      <c r="T21" s="122">
        <f t="shared" si="6"/>
        <v>0</v>
      </c>
      <c r="U21" s="122">
        <f t="shared" si="6"/>
        <v>435.6</v>
      </c>
      <c r="V21" s="122">
        <f t="shared" si="6"/>
        <v>68.64</v>
      </c>
      <c r="W21" s="122">
        <f t="shared" si="6"/>
        <v>0</v>
      </c>
      <c r="X21" s="122">
        <f t="shared" si="6"/>
        <v>0</v>
      </c>
      <c r="Y21" s="122">
        <f t="shared" si="6"/>
        <v>0</v>
      </c>
      <c r="Z21" s="122">
        <f t="shared" si="6"/>
        <v>0</v>
      </c>
      <c r="AA21" s="122">
        <f t="shared" si="6"/>
        <v>0</v>
      </c>
      <c r="AB21" s="122">
        <f t="shared" si="6"/>
        <v>0</v>
      </c>
      <c r="AC21" s="122">
        <f t="shared" si="6"/>
        <v>0</v>
      </c>
      <c r="AD21" s="122">
        <f t="shared" si="6"/>
        <v>0</v>
      </c>
      <c r="AE21" s="122">
        <f t="shared" si="6"/>
        <v>0</v>
      </c>
      <c r="AF21" s="122">
        <f t="shared" si="6"/>
        <v>0</v>
      </c>
      <c r="AG21" s="122">
        <f t="shared" si="6"/>
        <v>0</v>
      </c>
      <c r="AH21" s="122">
        <f t="shared" si="6"/>
        <v>99.000000000000014</v>
      </c>
      <c r="AI21" s="122">
        <f t="shared" si="6"/>
        <v>0</v>
      </c>
      <c r="AJ21" s="122">
        <f t="shared" si="6"/>
        <v>0</v>
      </c>
      <c r="AK21" s="122">
        <f t="shared" si="6"/>
        <v>0</v>
      </c>
      <c r="AL21" s="122">
        <f t="shared" si="6"/>
        <v>0</v>
      </c>
      <c r="AM21" s="122">
        <f t="shared" si="6"/>
        <v>0</v>
      </c>
      <c r="AN21" s="122">
        <f t="shared" si="6"/>
        <v>0</v>
      </c>
      <c r="AO21" s="122">
        <f t="shared" si="6"/>
        <v>0</v>
      </c>
      <c r="AP21" s="122">
        <f t="shared" si="6"/>
        <v>0</v>
      </c>
      <c r="AQ21" s="122">
        <f t="shared" si="6"/>
        <v>0</v>
      </c>
      <c r="AR21" s="122">
        <f t="shared" si="6"/>
        <v>0</v>
      </c>
      <c r="AS21" s="122">
        <f t="shared" si="6"/>
        <v>0</v>
      </c>
      <c r="AT21" s="122">
        <f t="shared" si="6"/>
        <v>158.4</v>
      </c>
      <c r="AU21" s="122">
        <f t="shared" si="6"/>
        <v>0</v>
      </c>
      <c r="AV21" s="122">
        <f t="shared" si="6"/>
        <v>0</v>
      </c>
      <c r="AW21" s="122">
        <f t="shared" si="6"/>
        <v>0</v>
      </c>
      <c r="AX21" s="122">
        <f t="shared" si="6"/>
        <v>120.56</v>
      </c>
      <c r="AY21" s="122">
        <f t="shared" si="6"/>
        <v>0</v>
      </c>
      <c r="AZ21" s="122">
        <f t="shared" si="6"/>
        <v>0</v>
      </c>
      <c r="BA21" s="122">
        <f t="shared" si="6"/>
        <v>0</v>
      </c>
      <c r="BB21" s="122">
        <f t="shared" si="6"/>
        <v>0</v>
      </c>
      <c r="BC21" s="122">
        <f t="shared" si="6"/>
        <v>0</v>
      </c>
      <c r="BD21" s="122">
        <f t="shared" si="6"/>
        <v>0</v>
      </c>
      <c r="BE21" s="122">
        <f t="shared" si="6"/>
        <v>0</v>
      </c>
      <c r="BF21" s="122">
        <f t="shared" si="6"/>
        <v>0</v>
      </c>
      <c r="BG21" s="122">
        <f t="shared" si="6"/>
        <v>0</v>
      </c>
      <c r="BH21" s="122">
        <f t="shared" si="6"/>
        <v>1848</v>
      </c>
      <c r="BI21" s="122">
        <f t="shared" si="6"/>
        <v>55.440000000000005</v>
      </c>
      <c r="BJ21" s="122">
        <f t="shared" si="6"/>
        <v>0</v>
      </c>
      <c r="BK21" s="122">
        <f t="shared" si="6"/>
        <v>0</v>
      </c>
      <c r="BL21" s="122">
        <f t="shared" si="6"/>
        <v>36.607999999999997</v>
      </c>
      <c r="BM21" s="122">
        <f t="shared" si="6"/>
        <v>123.2</v>
      </c>
      <c r="BN21" s="122">
        <f t="shared" si="6"/>
        <v>0</v>
      </c>
      <c r="BO21" s="122">
        <f t="shared" si="6"/>
        <v>0</v>
      </c>
      <c r="BP21" s="122">
        <f t="shared" si="6"/>
        <v>0</v>
      </c>
      <c r="BQ21" s="122">
        <f t="shared" si="6"/>
        <v>1900.8000000000002</v>
      </c>
      <c r="BR21" s="122">
        <f t="shared" si="6"/>
        <v>0</v>
      </c>
      <c r="BS21" s="122">
        <f t="shared" si="6"/>
        <v>0</v>
      </c>
      <c r="BT21" s="122">
        <f t="shared" si="6"/>
        <v>0</v>
      </c>
      <c r="BU21" s="122">
        <f t="shared" si="6"/>
        <v>0</v>
      </c>
      <c r="BV21" s="122">
        <f t="shared" si="6"/>
        <v>0</v>
      </c>
      <c r="BW21" s="122">
        <f t="shared" si="6"/>
        <v>0</v>
      </c>
      <c r="BX21" s="122">
        <f t="shared" si="6"/>
        <v>211.20000000000002</v>
      </c>
      <c r="BY21" s="49">
        <f t="shared" si="6"/>
        <v>0</v>
      </c>
      <c r="BZ21" s="49">
        <f t="shared" si="6"/>
        <v>0</v>
      </c>
    </row>
    <row r="22" spans="1:79" ht="15.75" customHeight="1">
      <c r="A22" s="593" t="s">
        <v>77</v>
      </c>
      <c r="B22" s="633"/>
      <c r="C22" s="338">
        <f>C21/C18</f>
        <v>61</v>
      </c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</row>
    <row r="23" spans="1:79" ht="15.6" customHeight="1">
      <c r="A23" s="395"/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  <c r="BY23" s="280" t="str">
        <f t="shared" ref="BY23:BZ23" si="7">IF(BY21=BY52,"х",FALSE)</f>
        <v>х</v>
      </c>
      <c r="BZ23" s="280" t="str">
        <f t="shared" si="7"/>
        <v>х</v>
      </c>
    </row>
    <row r="24" spans="1:79" ht="15.6" hidden="1" customHeight="1">
      <c r="A24" s="395"/>
      <c r="B24" s="271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  <c r="AL24" s="395"/>
      <c r="AM24" s="395"/>
      <c r="AN24" s="395"/>
      <c r="AO24" s="395"/>
      <c r="AP24" s="395"/>
      <c r="AQ24" s="395"/>
      <c r="AR24" s="395"/>
      <c r="AS24" s="395"/>
      <c r="AT24" s="395"/>
      <c r="AU24" s="395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</row>
    <row r="25" spans="1:79" ht="13.9" hidden="1" customHeight="1">
      <c r="A25" s="395"/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</row>
    <row r="26" spans="1:79" ht="15.6" hidden="1" customHeight="1">
      <c r="A26" s="395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</row>
    <row r="27" spans="1:79" ht="14.25" hidden="1">
      <c r="A27" s="395"/>
      <c r="B27" s="395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5"/>
      <c r="AP27" s="395"/>
      <c r="AQ27" s="395"/>
      <c r="AR27" s="395"/>
      <c r="AS27" s="395"/>
      <c r="AT27" s="395"/>
      <c r="AU27" s="395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</row>
    <row r="28" spans="1:79" hidden="1">
      <c r="A28" s="590"/>
      <c r="B28" s="617"/>
      <c r="C28" s="325"/>
      <c r="D28" s="325">
        <f t="shared" ref="D28:BO28" si="8">SUM(D8:D15)</f>
        <v>0</v>
      </c>
      <c r="E28" s="325">
        <f t="shared" si="8"/>
        <v>0</v>
      </c>
      <c r="F28" s="325">
        <f t="shared" si="8"/>
        <v>0</v>
      </c>
      <c r="G28" s="325">
        <f t="shared" si="8"/>
        <v>0</v>
      </c>
      <c r="H28" s="325">
        <f t="shared" si="8"/>
        <v>0</v>
      </c>
      <c r="I28" s="325">
        <f t="shared" si="8"/>
        <v>0</v>
      </c>
      <c r="J28" s="325">
        <f t="shared" si="8"/>
        <v>0</v>
      </c>
      <c r="K28" s="325">
        <f t="shared" si="8"/>
        <v>0</v>
      </c>
      <c r="L28" s="325">
        <f t="shared" si="8"/>
        <v>0</v>
      </c>
      <c r="M28" s="325">
        <f t="shared" si="8"/>
        <v>6.7</v>
      </c>
      <c r="N28" s="325">
        <f t="shared" si="8"/>
        <v>3.38</v>
      </c>
      <c r="O28" s="325">
        <f t="shared" si="8"/>
        <v>13</v>
      </c>
      <c r="P28" s="325">
        <f t="shared" si="8"/>
        <v>0</v>
      </c>
      <c r="Q28" s="325">
        <f t="shared" si="8"/>
        <v>0</v>
      </c>
      <c r="R28" s="325">
        <f t="shared" si="8"/>
        <v>0</v>
      </c>
      <c r="S28" s="325">
        <f t="shared" si="8"/>
        <v>0</v>
      </c>
      <c r="T28" s="325">
        <f t="shared" si="8"/>
        <v>0</v>
      </c>
      <c r="U28" s="325">
        <f t="shared" si="8"/>
        <v>45</v>
      </c>
      <c r="V28" s="325">
        <f t="shared" si="8"/>
        <v>6</v>
      </c>
      <c r="W28" s="325">
        <f t="shared" si="8"/>
        <v>0</v>
      </c>
      <c r="X28" s="325">
        <f t="shared" si="8"/>
        <v>0</v>
      </c>
      <c r="Y28" s="325">
        <f t="shared" si="8"/>
        <v>0</v>
      </c>
      <c r="Z28" s="325">
        <f t="shared" si="8"/>
        <v>0</v>
      </c>
      <c r="AA28" s="325">
        <f t="shared" si="8"/>
        <v>0</v>
      </c>
      <c r="AB28" s="325">
        <f t="shared" si="8"/>
        <v>0</v>
      </c>
      <c r="AC28" s="325">
        <f t="shared" si="8"/>
        <v>0</v>
      </c>
      <c r="AD28" s="325">
        <f t="shared" si="8"/>
        <v>0</v>
      </c>
      <c r="AE28" s="325">
        <f t="shared" si="8"/>
        <v>0</v>
      </c>
      <c r="AF28" s="325">
        <f t="shared" si="8"/>
        <v>0</v>
      </c>
      <c r="AG28" s="325">
        <f t="shared" si="8"/>
        <v>0</v>
      </c>
      <c r="AH28" s="325">
        <f t="shared" si="8"/>
        <v>25</v>
      </c>
      <c r="AI28" s="325">
        <f t="shared" si="8"/>
        <v>0</v>
      </c>
      <c r="AJ28" s="325">
        <f t="shared" si="8"/>
        <v>0</v>
      </c>
      <c r="AK28" s="325">
        <f t="shared" si="8"/>
        <v>0</v>
      </c>
      <c r="AL28" s="325">
        <f t="shared" si="8"/>
        <v>0</v>
      </c>
      <c r="AM28" s="325">
        <f t="shared" si="8"/>
        <v>0</v>
      </c>
      <c r="AN28" s="325">
        <f t="shared" si="8"/>
        <v>0</v>
      </c>
      <c r="AO28" s="325">
        <f t="shared" si="8"/>
        <v>0</v>
      </c>
      <c r="AP28" s="325">
        <f t="shared" si="8"/>
        <v>0</v>
      </c>
      <c r="AQ28" s="325">
        <f t="shared" si="8"/>
        <v>0</v>
      </c>
      <c r="AR28" s="325">
        <f t="shared" si="8"/>
        <v>0</v>
      </c>
      <c r="AS28" s="325">
        <f t="shared" si="8"/>
        <v>0</v>
      </c>
      <c r="AT28" s="325">
        <f t="shared" si="8"/>
        <v>3</v>
      </c>
      <c r="AU28" s="325">
        <f t="shared" si="8"/>
        <v>0</v>
      </c>
      <c r="AV28" s="325">
        <f t="shared" si="8"/>
        <v>0</v>
      </c>
      <c r="AW28" s="325">
        <f t="shared" si="8"/>
        <v>0</v>
      </c>
      <c r="AX28" s="325">
        <f t="shared" si="8"/>
        <v>5</v>
      </c>
      <c r="AY28" s="325">
        <f t="shared" si="8"/>
        <v>0</v>
      </c>
      <c r="AZ28" s="325">
        <f t="shared" si="8"/>
        <v>0</v>
      </c>
      <c r="BA28" s="325">
        <f t="shared" si="8"/>
        <v>0</v>
      </c>
      <c r="BB28" s="325">
        <f t="shared" si="8"/>
        <v>0</v>
      </c>
      <c r="BC28" s="325">
        <f t="shared" si="8"/>
        <v>0</v>
      </c>
      <c r="BD28" s="325">
        <f t="shared" si="8"/>
        <v>0</v>
      </c>
      <c r="BE28" s="325">
        <f t="shared" si="8"/>
        <v>0</v>
      </c>
      <c r="BF28" s="325">
        <f t="shared" si="8"/>
        <v>0</v>
      </c>
      <c r="BG28" s="325">
        <f t="shared" si="8"/>
        <v>0</v>
      </c>
      <c r="BH28" s="325">
        <f t="shared" si="8"/>
        <v>1</v>
      </c>
      <c r="BI28" s="325">
        <f t="shared" si="8"/>
        <v>30</v>
      </c>
      <c r="BJ28" s="325">
        <f t="shared" si="8"/>
        <v>0</v>
      </c>
      <c r="BK28" s="325">
        <f t="shared" si="8"/>
        <v>0</v>
      </c>
      <c r="BL28" s="325">
        <f t="shared" si="8"/>
        <v>13</v>
      </c>
      <c r="BM28" s="325">
        <f t="shared" si="8"/>
        <v>10</v>
      </c>
      <c r="BN28" s="325">
        <f t="shared" si="8"/>
        <v>0</v>
      </c>
      <c r="BO28" s="325">
        <f t="shared" si="8"/>
        <v>0</v>
      </c>
      <c r="BP28" s="325">
        <f t="shared" ref="BP28:BX28" si="9">SUM(BP8:BP15)</f>
        <v>0</v>
      </c>
      <c r="BQ28" s="325">
        <f t="shared" si="9"/>
        <v>135</v>
      </c>
      <c r="BR28" s="325">
        <f t="shared" si="9"/>
        <v>0</v>
      </c>
      <c r="BS28" s="325">
        <f t="shared" si="9"/>
        <v>0</v>
      </c>
      <c r="BT28" s="325">
        <f t="shared" si="9"/>
        <v>0</v>
      </c>
      <c r="BU28" s="325">
        <f t="shared" si="9"/>
        <v>0</v>
      </c>
      <c r="BV28" s="325">
        <f t="shared" si="9"/>
        <v>0</v>
      </c>
      <c r="BW28" s="325">
        <f t="shared" si="9"/>
        <v>0</v>
      </c>
      <c r="BX28" s="32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591" t="s">
        <v>74</v>
      </c>
      <c r="B29" s="620"/>
      <c r="C29" s="325">
        <f>C30</f>
        <v>88</v>
      </c>
      <c r="D29" s="341">
        <f>C29</f>
        <v>88</v>
      </c>
      <c r="E29" s="341">
        <f t="shared" ref="E29:BP29" si="10">D29</f>
        <v>88</v>
      </c>
      <c r="F29" s="341">
        <f t="shared" si="10"/>
        <v>88</v>
      </c>
      <c r="G29" s="341">
        <f t="shared" si="10"/>
        <v>88</v>
      </c>
      <c r="H29" s="341">
        <f t="shared" si="10"/>
        <v>88</v>
      </c>
      <c r="I29" s="341">
        <f t="shared" si="10"/>
        <v>88</v>
      </c>
      <c r="J29" s="341">
        <f t="shared" si="10"/>
        <v>88</v>
      </c>
      <c r="K29" s="341">
        <f t="shared" si="10"/>
        <v>88</v>
      </c>
      <c r="L29" s="341">
        <f t="shared" si="10"/>
        <v>88</v>
      </c>
      <c r="M29" s="341">
        <f t="shared" si="10"/>
        <v>88</v>
      </c>
      <c r="N29" s="341">
        <f t="shared" si="10"/>
        <v>88</v>
      </c>
      <c r="O29" s="341">
        <f t="shared" si="10"/>
        <v>88</v>
      </c>
      <c r="P29" s="341">
        <f t="shared" si="10"/>
        <v>88</v>
      </c>
      <c r="Q29" s="341">
        <f t="shared" si="10"/>
        <v>88</v>
      </c>
      <c r="R29" s="341">
        <f t="shared" si="10"/>
        <v>88</v>
      </c>
      <c r="S29" s="341">
        <f t="shared" si="10"/>
        <v>88</v>
      </c>
      <c r="T29" s="341">
        <f t="shared" si="10"/>
        <v>88</v>
      </c>
      <c r="U29" s="341">
        <f t="shared" si="10"/>
        <v>88</v>
      </c>
      <c r="V29" s="341">
        <f t="shared" si="10"/>
        <v>88</v>
      </c>
      <c r="W29" s="341">
        <f t="shared" si="10"/>
        <v>88</v>
      </c>
      <c r="X29" s="341">
        <f t="shared" si="10"/>
        <v>88</v>
      </c>
      <c r="Y29" s="341">
        <f t="shared" si="10"/>
        <v>88</v>
      </c>
      <c r="Z29" s="341">
        <f t="shared" si="10"/>
        <v>88</v>
      </c>
      <c r="AA29" s="341">
        <f t="shared" si="10"/>
        <v>88</v>
      </c>
      <c r="AB29" s="341">
        <f t="shared" si="10"/>
        <v>88</v>
      </c>
      <c r="AC29" s="341">
        <f t="shared" si="10"/>
        <v>88</v>
      </c>
      <c r="AD29" s="341">
        <f t="shared" si="10"/>
        <v>88</v>
      </c>
      <c r="AE29" s="341">
        <f t="shared" si="10"/>
        <v>88</v>
      </c>
      <c r="AF29" s="341">
        <f t="shared" si="10"/>
        <v>88</v>
      </c>
      <c r="AG29" s="341">
        <f t="shared" si="10"/>
        <v>88</v>
      </c>
      <c r="AH29" s="341">
        <f t="shared" si="10"/>
        <v>88</v>
      </c>
      <c r="AI29" s="341">
        <f t="shared" si="10"/>
        <v>88</v>
      </c>
      <c r="AJ29" s="341">
        <f t="shared" si="10"/>
        <v>88</v>
      </c>
      <c r="AK29" s="341">
        <f t="shared" si="10"/>
        <v>88</v>
      </c>
      <c r="AL29" s="341">
        <f t="shared" si="10"/>
        <v>88</v>
      </c>
      <c r="AM29" s="341">
        <f t="shared" si="10"/>
        <v>88</v>
      </c>
      <c r="AN29" s="341">
        <f t="shared" si="10"/>
        <v>88</v>
      </c>
      <c r="AO29" s="341">
        <f t="shared" si="10"/>
        <v>88</v>
      </c>
      <c r="AP29" s="341">
        <f t="shared" si="10"/>
        <v>88</v>
      </c>
      <c r="AQ29" s="341">
        <f t="shared" si="10"/>
        <v>88</v>
      </c>
      <c r="AR29" s="341">
        <f t="shared" si="10"/>
        <v>88</v>
      </c>
      <c r="AS29" s="341">
        <f t="shared" si="10"/>
        <v>88</v>
      </c>
      <c r="AT29" s="341">
        <f t="shared" si="10"/>
        <v>88</v>
      </c>
      <c r="AU29" s="341">
        <f t="shared" si="10"/>
        <v>88</v>
      </c>
      <c r="AV29" s="341">
        <f t="shared" si="10"/>
        <v>88</v>
      </c>
      <c r="AW29" s="341">
        <f t="shared" si="10"/>
        <v>88</v>
      </c>
      <c r="AX29" s="341">
        <f t="shared" si="10"/>
        <v>88</v>
      </c>
      <c r="AY29" s="341">
        <f t="shared" si="10"/>
        <v>88</v>
      </c>
      <c r="AZ29" s="341">
        <f t="shared" si="10"/>
        <v>88</v>
      </c>
      <c r="BA29" s="341">
        <f t="shared" si="10"/>
        <v>88</v>
      </c>
      <c r="BB29" s="341">
        <f t="shared" si="10"/>
        <v>88</v>
      </c>
      <c r="BC29" s="341">
        <f t="shared" si="10"/>
        <v>88</v>
      </c>
      <c r="BD29" s="341">
        <f t="shared" si="10"/>
        <v>88</v>
      </c>
      <c r="BE29" s="341">
        <f t="shared" si="10"/>
        <v>88</v>
      </c>
      <c r="BF29" s="341">
        <f t="shared" si="10"/>
        <v>88</v>
      </c>
      <c r="BG29" s="341">
        <f t="shared" si="10"/>
        <v>88</v>
      </c>
      <c r="BH29" s="341">
        <f t="shared" si="10"/>
        <v>88</v>
      </c>
      <c r="BI29" s="341">
        <f t="shared" si="10"/>
        <v>88</v>
      </c>
      <c r="BJ29" s="341">
        <f t="shared" si="10"/>
        <v>88</v>
      </c>
      <c r="BK29" s="341">
        <f t="shared" si="10"/>
        <v>88</v>
      </c>
      <c r="BL29" s="341">
        <f t="shared" si="10"/>
        <v>88</v>
      </c>
      <c r="BM29" s="341">
        <f t="shared" si="10"/>
        <v>88</v>
      </c>
      <c r="BN29" s="341">
        <f t="shared" si="10"/>
        <v>88</v>
      </c>
      <c r="BO29" s="341">
        <f t="shared" si="10"/>
        <v>88</v>
      </c>
      <c r="BP29" s="341">
        <f t="shared" si="10"/>
        <v>88</v>
      </c>
      <c r="BQ29" s="341">
        <f t="shared" ref="BQ29:BZ29" si="11">BP29</f>
        <v>88</v>
      </c>
      <c r="BR29" s="341">
        <f t="shared" si="11"/>
        <v>88</v>
      </c>
      <c r="BS29" s="341">
        <f t="shared" si="11"/>
        <v>88</v>
      </c>
      <c r="BT29" s="341">
        <f t="shared" si="11"/>
        <v>88</v>
      </c>
      <c r="BU29" s="341">
        <f t="shared" si="11"/>
        <v>88</v>
      </c>
      <c r="BV29" s="341">
        <f t="shared" si="11"/>
        <v>88</v>
      </c>
      <c r="BW29" s="341">
        <f t="shared" si="11"/>
        <v>88</v>
      </c>
      <c r="BX29" s="341">
        <f t="shared" si="11"/>
        <v>88</v>
      </c>
      <c r="BY29" s="18">
        <f t="shared" si="11"/>
        <v>88</v>
      </c>
      <c r="BZ29" s="18">
        <f t="shared" si="11"/>
        <v>88</v>
      </c>
      <c r="CA29" s="1"/>
    </row>
    <row r="30" spans="1:79" ht="21" hidden="1" thickBot="1">
      <c r="A30" s="579" t="s">
        <v>138</v>
      </c>
      <c r="B30" s="580"/>
      <c r="C30" s="343">
        <f>VLOOKUP(B4,завтрак_общ,3,FALSE)</f>
        <v>88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112"/>
      <c r="BZ30" s="16"/>
      <c r="CA30" s="1"/>
    </row>
    <row r="31" spans="1:79" hidden="1">
      <c r="A31" s="587" t="s">
        <v>75</v>
      </c>
      <c r="B31" s="618"/>
      <c r="C31" s="346"/>
      <c r="D31" s="347">
        <f>D28*D29/1000</f>
        <v>0</v>
      </c>
      <c r="E31" s="347">
        <f>E28*E29</f>
        <v>0</v>
      </c>
      <c r="F31" s="347">
        <f>F28*F29</f>
        <v>0</v>
      </c>
      <c r="G31" s="347">
        <f>G28*G29</f>
        <v>0</v>
      </c>
      <c r="H31" s="347">
        <f t="shared" ref="H31:BS31" si="12">H28*H29/1000</f>
        <v>0</v>
      </c>
      <c r="I31" s="347">
        <f t="shared" si="12"/>
        <v>0</v>
      </c>
      <c r="J31" s="348">
        <f t="shared" si="12"/>
        <v>0</v>
      </c>
      <c r="K31" s="348">
        <f>K28*K29</f>
        <v>0</v>
      </c>
      <c r="L31" s="348">
        <f t="shared" si="12"/>
        <v>0</v>
      </c>
      <c r="M31" s="348">
        <f t="shared" si="12"/>
        <v>0.58960000000000001</v>
      </c>
      <c r="N31" s="348">
        <f t="shared" si="12"/>
        <v>0.29743999999999998</v>
      </c>
      <c r="O31" s="348">
        <f t="shared" si="12"/>
        <v>1.1439999999999999</v>
      </c>
      <c r="P31" s="348">
        <f t="shared" si="12"/>
        <v>0</v>
      </c>
      <c r="Q31" s="348">
        <f>Q28*Q29</f>
        <v>0</v>
      </c>
      <c r="R31" s="348">
        <f t="shared" si="12"/>
        <v>0</v>
      </c>
      <c r="S31" s="348">
        <f>S28*S29</f>
        <v>0</v>
      </c>
      <c r="T31" s="348">
        <f t="shared" si="12"/>
        <v>0</v>
      </c>
      <c r="U31" s="348">
        <f t="shared" si="12"/>
        <v>3.96</v>
      </c>
      <c r="V31" s="348">
        <f t="shared" si="12"/>
        <v>0.52800000000000002</v>
      </c>
      <c r="W31" s="348">
        <f t="shared" si="12"/>
        <v>0</v>
      </c>
      <c r="X31" s="348">
        <f t="shared" si="12"/>
        <v>0</v>
      </c>
      <c r="Y31" s="348">
        <f t="shared" si="12"/>
        <v>0</v>
      </c>
      <c r="Z31" s="348">
        <f t="shared" si="12"/>
        <v>0</v>
      </c>
      <c r="AA31" s="348">
        <f t="shared" si="12"/>
        <v>0</v>
      </c>
      <c r="AB31" s="348">
        <f t="shared" si="12"/>
        <v>0</v>
      </c>
      <c r="AC31" s="348">
        <f t="shared" si="12"/>
        <v>0</v>
      </c>
      <c r="AD31" s="348">
        <f t="shared" si="12"/>
        <v>0</v>
      </c>
      <c r="AE31" s="348">
        <f t="shared" si="12"/>
        <v>0</v>
      </c>
      <c r="AF31" s="348">
        <f t="shared" si="12"/>
        <v>0</v>
      </c>
      <c r="AG31" s="348">
        <f t="shared" si="12"/>
        <v>0</v>
      </c>
      <c r="AH31" s="348">
        <f t="shared" si="12"/>
        <v>2.2000000000000002</v>
      </c>
      <c r="AI31" s="348">
        <f t="shared" si="12"/>
        <v>0</v>
      </c>
      <c r="AJ31" s="348">
        <f t="shared" si="12"/>
        <v>0</v>
      </c>
      <c r="AK31" s="348">
        <f t="shared" si="12"/>
        <v>0</v>
      </c>
      <c r="AL31" s="348">
        <f t="shared" si="12"/>
        <v>0</v>
      </c>
      <c r="AM31" s="348">
        <f t="shared" si="12"/>
        <v>0</v>
      </c>
      <c r="AN31" s="348">
        <f t="shared" si="12"/>
        <v>0</v>
      </c>
      <c r="AO31" s="348">
        <f t="shared" si="12"/>
        <v>0</v>
      </c>
      <c r="AP31" s="348">
        <f t="shared" si="12"/>
        <v>0</v>
      </c>
      <c r="AQ31" s="348">
        <f t="shared" si="12"/>
        <v>0</v>
      </c>
      <c r="AR31" s="348">
        <f t="shared" si="12"/>
        <v>0</v>
      </c>
      <c r="AS31" s="348">
        <f t="shared" si="12"/>
        <v>0</v>
      </c>
      <c r="AT31" s="348">
        <f t="shared" si="12"/>
        <v>0.26400000000000001</v>
      </c>
      <c r="AU31" s="348">
        <f t="shared" si="12"/>
        <v>0</v>
      </c>
      <c r="AV31" s="348">
        <f t="shared" si="12"/>
        <v>0</v>
      </c>
      <c r="AW31" s="348">
        <f t="shared" si="12"/>
        <v>0</v>
      </c>
      <c r="AX31" s="348">
        <f t="shared" si="12"/>
        <v>0.44</v>
      </c>
      <c r="AY31" s="348">
        <f t="shared" si="12"/>
        <v>0</v>
      </c>
      <c r="AZ31" s="348">
        <f t="shared" si="12"/>
        <v>0</v>
      </c>
      <c r="BA31" s="348">
        <f t="shared" si="12"/>
        <v>0</v>
      </c>
      <c r="BB31" s="348">
        <f t="shared" si="12"/>
        <v>0</v>
      </c>
      <c r="BC31" s="348">
        <f t="shared" si="12"/>
        <v>0</v>
      </c>
      <c r="BD31" s="348">
        <f t="shared" si="12"/>
        <v>0</v>
      </c>
      <c r="BE31" s="348">
        <f t="shared" si="12"/>
        <v>0</v>
      </c>
      <c r="BF31" s="348">
        <f t="shared" si="12"/>
        <v>0</v>
      </c>
      <c r="BG31" s="348">
        <f t="shared" si="12"/>
        <v>0</v>
      </c>
      <c r="BH31" s="348">
        <f>BH28*BH29</f>
        <v>88</v>
      </c>
      <c r="BI31" s="348">
        <f t="shared" si="12"/>
        <v>2.64</v>
      </c>
      <c r="BJ31" s="348">
        <f t="shared" si="12"/>
        <v>0</v>
      </c>
      <c r="BK31" s="348">
        <f t="shared" si="12"/>
        <v>0</v>
      </c>
      <c r="BL31" s="348">
        <f t="shared" si="12"/>
        <v>1.1439999999999999</v>
      </c>
      <c r="BM31" s="348">
        <f t="shared" si="12"/>
        <v>0.88</v>
      </c>
      <c r="BN31" s="348">
        <f t="shared" si="12"/>
        <v>0</v>
      </c>
      <c r="BO31" s="348">
        <f t="shared" si="12"/>
        <v>0</v>
      </c>
      <c r="BP31" s="348">
        <f t="shared" si="12"/>
        <v>0</v>
      </c>
      <c r="BQ31" s="348">
        <f t="shared" si="12"/>
        <v>11.88</v>
      </c>
      <c r="BR31" s="348">
        <f t="shared" si="12"/>
        <v>0</v>
      </c>
      <c r="BS31" s="348">
        <f t="shared" si="12"/>
        <v>0</v>
      </c>
      <c r="BT31" s="348">
        <f t="shared" ref="BT31:BY31" si="13">BT28*BT29/1000</f>
        <v>0</v>
      </c>
      <c r="BU31" s="348">
        <f t="shared" si="13"/>
        <v>0</v>
      </c>
      <c r="BV31" s="348">
        <f t="shared" si="13"/>
        <v>0</v>
      </c>
      <c r="BW31" s="348">
        <f t="shared" si="13"/>
        <v>0</v>
      </c>
      <c r="BX31" s="348">
        <f t="shared" si="13"/>
        <v>5.28</v>
      </c>
      <c r="BY31" s="110">
        <f t="shared" si="13"/>
        <v>0</v>
      </c>
      <c r="BZ31" s="110">
        <f>BZ28*BZ29</f>
        <v>0</v>
      </c>
      <c r="CA31" s="1"/>
    </row>
    <row r="32" spans="1:79" hidden="1">
      <c r="A32" s="587" t="s">
        <v>64</v>
      </c>
      <c r="B32" s="61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87" t="s">
        <v>76</v>
      </c>
      <c r="B33" s="618"/>
      <c r="C33" s="350">
        <f>SUM(D33:BZ33)</f>
        <v>5368</v>
      </c>
      <c r="D33" s="351">
        <f>D31*D32</f>
        <v>0</v>
      </c>
      <c r="E33" s="351">
        <f t="shared" ref="E33:BP33" si="14">E31*E32</f>
        <v>0</v>
      </c>
      <c r="F33" s="351">
        <f t="shared" si="14"/>
        <v>0</v>
      </c>
      <c r="G33" s="352">
        <f t="shared" si="14"/>
        <v>0</v>
      </c>
      <c r="H33" s="352">
        <f t="shared" si="14"/>
        <v>0</v>
      </c>
      <c r="I33" s="352">
        <f t="shared" si="14"/>
        <v>0</v>
      </c>
      <c r="J33" s="352">
        <f t="shared" si="14"/>
        <v>0</v>
      </c>
      <c r="K33" s="353">
        <f t="shared" si="14"/>
        <v>0</v>
      </c>
      <c r="L33" s="353">
        <f t="shared" si="14"/>
        <v>0</v>
      </c>
      <c r="M33" s="353">
        <f t="shared" si="14"/>
        <v>33.017600000000002</v>
      </c>
      <c r="N33" s="353">
        <f t="shared" si="14"/>
        <v>2.9743999999999997</v>
      </c>
      <c r="O33" s="353">
        <f t="shared" si="14"/>
        <v>274.56</v>
      </c>
      <c r="P33" s="353">
        <f t="shared" si="14"/>
        <v>0</v>
      </c>
      <c r="Q33" s="353">
        <f t="shared" si="14"/>
        <v>0</v>
      </c>
      <c r="R33" s="353">
        <f t="shared" si="14"/>
        <v>0</v>
      </c>
      <c r="S33" s="353">
        <f t="shared" si="14"/>
        <v>0</v>
      </c>
      <c r="T33" s="353">
        <f t="shared" si="14"/>
        <v>0</v>
      </c>
      <c r="U33" s="353">
        <f t="shared" si="14"/>
        <v>435.6</v>
      </c>
      <c r="V33" s="353">
        <f t="shared" si="14"/>
        <v>68.64</v>
      </c>
      <c r="W33" s="353">
        <f t="shared" si="14"/>
        <v>0</v>
      </c>
      <c r="X33" s="353">
        <f t="shared" si="14"/>
        <v>0</v>
      </c>
      <c r="Y33" s="353">
        <f t="shared" si="14"/>
        <v>0</v>
      </c>
      <c r="Z33" s="353">
        <f t="shared" si="14"/>
        <v>0</v>
      </c>
      <c r="AA33" s="353">
        <f t="shared" si="14"/>
        <v>0</v>
      </c>
      <c r="AB33" s="353">
        <f t="shared" si="14"/>
        <v>0</v>
      </c>
      <c r="AC33" s="353">
        <f t="shared" si="14"/>
        <v>0</v>
      </c>
      <c r="AD33" s="353">
        <f t="shared" si="14"/>
        <v>0</v>
      </c>
      <c r="AE33" s="353">
        <f t="shared" si="14"/>
        <v>0</v>
      </c>
      <c r="AF33" s="353">
        <f t="shared" si="14"/>
        <v>0</v>
      </c>
      <c r="AG33" s="353">
        <f t="shared" si="14"/>
        <v>0</v>
      </c>
      <c r="AH33" s="353">
        <f t="shared" si="14"/>
        <v>99.000000000000014</v>
      </c>
      <c r="AI33" s="353">
        <f t="shared" si="14"/>
        <v>0</v>
      </c>
      <c r="AJ33" s="353">
        <f t="shared" si="14"/>
        <v>0</v>
      </c>
      <c r="AK33" s="353">
        <f t="shared" si="14"/>
        <v>0</v>
      </c>
      <c r="AL33" s="353">
        <f t="shared" si="14"/>
        <v>0</v>
      </c>
      <c r="AM33" s="353">
        <f t="shared" si="14"/>
        <v>0</v>
      </c>
      <c r="AN33" s="353">
        <f t="shared" si="14"/>
        <v>0</v>
      </c>
      <c r="AO33" s="353">
        <f t="shared" si="14"/>
        <v>0</v>
      </c>
      <c r="AP33" s="353">
        <f t="shared" si="14"/>
        <v>0</v>
      </c>
      <c r="AQ33" s="353">
        <f t="shared" si="14"/>
        <v>0</v>
      </c>
      <c r="AR33" s="353">
        <f t="shared" si="14"/>
        <v>0</v>
      </c>
      <c r="AS33" s="353">
        <f t="shared" si="14"/>
        <v>0</v>
      </c>
      <c r="AT33" s="353">
        <f t="shared" si="14"/>
        <v>158.4</v>
      </c>
      <c r="AU33" s="353">
        <f t="shared" si="14"/>
        <v>0</v>
      </c>
      <c r="AV33" s="353">
        <f t="shared" si="14"/>
        <v>0</v>
      </c>
      <c r="AW33" s="353">
        <f t="shared" si="14"/>
        <v>0</v>
      </c>
      <c r="AX33" s="353">
        <f t="shared" si="14"/>
        <v>120.56</v>
      </c>
      <c r="AY33" s="353">
        <f t="shared" si="14"/>
        <v>0</v>
      </c>
      <c r="AZ33" s="353">
        <f t="shared" si="14"/>
        <v>0</v>
      </c>
      <c r="BA33" s="353">
        <f t="shared" si="14"/>
        <v>0</v>
      </c>
      <c r="BB33" s="353">
        <f t="shared" si="14"/>
        <v>0</v>
      </c>
      <c r="BC33" s="353">
        <f t="shared" si="14"/>
        <v>0</v>
      </c>
      <c r="BD33" s="353">
        <f t="shared" si="14"/>
        <v>0</v>
      </c>
      <c r="BE33" s="353">
        <f t="shared" si="14"/>
        <v>0</v>
      </c>
      <c r="BF33" s="353">
        <f t="shared" si="14"/>
        <v>0</v>
      </c>
      <c r="BG33" s="353">
        <f t="shared" si="14"/>
        <v>0</v>
      </c>
      <c r="BH33" s="353">
        <f t="shared" si="14"/>
        <v>1848</v>
      </c>
      <c r="BI33" s="353">
        <f t="shared" si="14"/>
        <v>55.440000000000005</v>
      </c>
      <c r="BJ33" s="353">
        <f t="shared" si="14"/>
        <v>0</v>
      </c>
      <c r="BK33" s="353">
        <f t="shared" si="14"/>
        <v>0</v>
      </c>
      <c r="BL33" s="353">
        <f t="shared" si="14"/>
        <v>36.607999999999997</v>
      </c>
      <c r="BM33" s="353">
        <f t="shared" si="14"/>
        <v>123.2</v>
      </c>
      <c r="BN33" s="353">
        <f t="shared" si="14"/>
        <v>0</v>
      </c>
      <c r="BO33" s="353">
        <f t="shared" si="14"/>
        <v>0</v>
      </c>
      <c r="BP33" s="353">
        <f t="shared" si="14"/>
        <v>0</v>
      </c>
      <c r="BQ33" s="353">
        <f t="shared" ref="BQ33:BW33" si="15">BQ31*BQ32</f>
        <v>1900.8000000000002</v>
      </c>
      <c r="BR33" s="353">
        <f t="shared" si="15"/>
        <v>0</v>
      </c>
      <c r="BS33" s="353">
        <f t="shared" si="15"/>
        <v>0</v>
      </c>
      <c r="BT33" s="353">
        <f t="shared" si="15"/>
        <v>0</v>
      </c>
      <c r="BU33" s="353">
        <f t="shared" si="15"/>
        <v>0</v>
      </c>
      <c r="BV33" s="353">
        <f>BV31*BV32</f>
        <v>0</v>
      </c>
      <c r="BW33" s="353">
        <f t="shared" si="15"/>
        <v>0</v>
      </c>
      <c r="BX33" s="353">
        <f>BX31*BX32</f>
        <v>211.20000000000002</v>
      </c>
      <c r="BY33" s="111">
        <f>BY31*BY32</f>
        <v>0</v>
      </c>
      <c r="BZ33" s="111">
        <f>BZ31*BZ32</f>
        <v>0</v>
      </c>
      <c r="CA33" s="1"/>
    </row>
    <row r="34" spans="1:79" hidden="1">
      <c r="A34" s="587" t="s">
        <v>77</v>
      </c>
      <c r="B34" s="61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1"/>
      <c r="BZ34" s="1"/>
      <c r="CA34" s="1"/>
    </row>
    <row r="35" spans="1:79" ht="14.25" hidden="1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5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</row>
    <row r="36" spans="1:79" ht="17.45" customHeight="1">
      <c r="A36" s="421" t="s">
        <v>397</v>
      </c>
      <c r="B36" s="356"/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229"/>
      <c r="BZ36" s="229"/>
    </row>
    <row r="37" spans="1:79" ht="15.7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166.15" customHeight="1">
      <c r="A38" s="648"/>
      <c r="B38" s="649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</row>
    <row r="39" spans="1:79" s="255" customFormat="1">
      <c r="A39" s="360" t="s">
        <v>81</v>
      </c>
      <c r="B39" s="361"/>
      <c r="C39" s="269"/>
      <c r="D39" s="269"/>
      <c r="E39" s="269"/>
      <c r="F39" s="269"/>
      <c r="G39" s="269"/>
      <c r="H39" s="269"/>
      <c r="I39" s="269"/>
      <c r="J39" s="269">
        <v>8</v>
      </c>
      <c r="K39" s="269">
        <v>0</v>
      </c>
      <c r="L39" s="269">
        <v>3.1</v>
      </c>
      <c r="M39" s="269"/>
      <c r="N39" s="269">
        <v>2.4</v>
      </c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>
        <v>34</v>
      </c>
      <c r="BB39" s="269"/>
      <c r="BC39" s="269"/>
      <c r="BD39" s="269"/>
      <c r="BE39" s="269"/>
      <c r="BF39" s="269"/>
      <c r="BG39" s="269">
        <v>1</v>
      </c>
      <c r="BH39" s="269"/>
      <c r="BI39" s="269"/>
      <c r="BJ39" s="269">
        <v>60</v>
      </c>
      <c r="BK39" s="269">
        <v>9</v>
      </c>
      <c r="BL39" s="269">
        <v>7</v>
      </c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256"/>
      <c r="BZ39" s="256"/>
      <c r="CA39" s="229"/>
    </row>
    <row r="40" spans="1:79" s="255" customFormat="1">
      <c r="A40" s="360" t="s">
        <v>422</v>
      </c>
      <c r="B40" s="361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>
        <v>2</v>
      </c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>
        <v>30</v>
      </c>
      <c r="AM40" s="269">
        <v>0</v>
      </c>
      <c r="AN40" s="269"/>
      <c r="AO40" s="269"/>
      <c r="AP40" s="269"/>
      <c r="AQ40" s="269"/>
      <c r="AR40" s="269"/>
      <c r="AS40" s="269"/>
      <c r="AT40" s="269">
        <v>5</v>
      </c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>
        <v>1</v>
      </c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256"/>
      <c r="BZ40" s="256"/>
      <c r="CA40" s="229"/>
    </row>
    <row r="41" spans="1:79" s="255" customFormat="1">
      <c r="A41" s="360" t="s">
        <v>61</v>
      </c>
      <c r="B41" s="361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/>
      <c r="BP41" s="269"/>
      <c r="BQ41" s="269"/>
      <c r="BR41" s="269"/>
      <c r="BS41" s="269"/>
      <c r="BT41" s="269"/>
      <c r="BU41" s="269"/>
      <c r="BV41" s="269"/>
      <c r="BW41" s="269">
        <v>0</v>
      </c>
      <c r="BX41" s="269">
        <v>60</v>
      </c>
      <c r="BY41" s="256"/>
      <c r="BZ41" s="256"/>
      <c r="CA41" s="229"/>
    </row>
    <row r="42" spans="1:79" s="255" customFormat="1">
      <c r="A42" s="360" t="s">
        <v>82</v>
      </c>
      <c r="B42" s="361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>
        <v>1</v>
      </c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/>
      <c r="BX42" s="269"/>
      <c r="BY42" s="256"/>
      <c r="BZ42" s="256"/>
      <c r="CA42" s="229"/>
    </row>
    <row r="43" spans="1:79" s="255" customFormat="1">
      <c r="A43" s="360" t="s">
        <v>399</v>
      </c>
      <c r="B43" s="361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>
        <v>27</v>
      </c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>
        <v>0</v>
      </c>
      <c r="BO43" s="269"/>
      <c r="BP43" s="269"/>
      <c r="BQ43" s="269"/>
      <c r="BR43" s="269"/>
      <c r="BS43" s="269"/>
      <c r="BT43" s="269"/>
      <c r="BU43" s="269"/>
      <c r="BV43" s="269"/>
      <c r="BW43" s="269"/>
      <c r="BX43" s="269"/>
      <c r="BY43" s="256"/>
      <c r="BZ43" s="256"/>
      <c r="CA43" s="229"/>
    </row>
    <row r="44" spans="1:79" s="255" customFormat="1">
      <c r="A44" s="360" t="s">
        <v>83</v>
      </c>
      <c r="B44" s="361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>
        <v>180</v>
      </c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256"/>
      <c r="BZ44" s="256"/>
      <c r="CA44" s="229"/>
    </row>
    <row r="45" spans="1:79" ht="15.75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</row>
    <row r="46" spans="1:79" ht="15.75" hidden="1" customHeight="1">
      <c r="A46" s="398"/>
      <c r="B46" s="401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</row>
    <row r="47" spans="1:79" ht="15.75" hidden="1" customHeight="1">
      <c r="A47" s="575"/>
      <c r="B47" s="576"/>
      <c r="C47" s="269"/>
      <c r="D47" s="269">
        <f t="shared" ref="D47:BO47" si="16">SUM(D39:D45)</f>
        <v>0</v>
      </c>
      <c r="E47" s="269">
        <f t="shared" si="16"/>
        <v>0</v>
      </c>
      <c r="F47" s="269">
        <f t="shared" si="16"/>
        <v>0</v>
      </c>
      <c r="G47" s="269">
        <f t="shared" si="16"/>
        <v>0</v>
      </c>
      <c r="H47" s="269">
        <f t="shared" si="16"/>
        <v>0</v>
      </c>
      <c r="I47" s="269">
        <f t="shared" si="16"/>
        <v>0</v>
      </c>
      <c r="J47" s="269">
        <f t="shared" si="16"/>
        <v>8</v>
      </c>
      <c r="K47" s="269">
        <f t="shared" si="16"/>
        <v>0</v>
      </c>
      <c r="L47" s="269">
        <f t="shared" si="16"/>
        <v>3.1</v>
      </c>
      <c r="M47" s="269">
        <f t="shared" si="16"/>
        <v>0</v>
      </c>
      <c r="N47" s="269">
        <f t="shared" si="16"/>
        <v>4.4000000000000004</v>
      </c>
      <c r="O47" s="269">
        <f t="shared" si="16"/>
        <v>0</v>
      </c>
      <c r="P47" s="269">
        <f t="shared" si="16"/>
        <v>0</v>
      </c>
      <c r="Q47" s="269">
        <f t="shared" si="16"/>
        <v>1</v>
      </c>
      <c r="R47" s="269">
        <f t="shared" si="16"/>
        <v>0</v>
      </c>
      <c r="S47" s="269">
        <f t="shared" si="16"/>
        <v>0</v>
      </c>
      <c r="T47" s="269">
        <f t="shared" si="16"/>
        <v>0</v>
      </c>
      <c r="U47" s="269">
        <f t="shared" si="16"/>
        <v>0</v>
      </c>
      <c r="V47" s="269">
        <f t="shared" si="16"/>
        <v>0</v>
      </c>
      <c r="W47" s="269">
        <f t="shared" si="16"/>
        <v>27</v>
      </c>
      <c r="X47" s="269">
        <f t="shared" si="16"/>
        <v>0</v>
      </c>
      <c r="Y47" s="269">
        <f t="shared" si="16"/>
        <v>0</v>
      </c>
      <c r="Z47" s="269">
        <f t="shared" si="16"/>
        <v>0</v>
      </c>
      <c r="AA47" s="269">
        <f t="shared" si="16"/>
        <v>180</v>
      </c>
      <c r="AB47" s="269">
        <f t="shared" si="16"/>
        <v>0</v>
      </c>
      <c r="AC47" s="269">
        <f t="shared" si="16"/>
        <v>0</v>
      </c>
      <c r="AD47" s="269">
        <f t="shared" si="16"/>
        <v>0</v>
      </c>
      <c r="AE47" s="269">
        <f t="shared" si="16"/>
        <v>0</v>
      </c>
      <c r="AF47" s="269">
        <f t="shared" si="16"/>
        <v>0</v>
      </c>
      <c r="AG47" s="269">
        <f t="shared" si="16"/>
        <v>0</v>
      </c>
      <c r="AH47" s="269">
        <f t="shared" si="16"/>
        <v>0</v>
      </c>
      <c r="AI47" s="269">
        <f t="shared" si="16"/>
        <v>0</v>
      </c>
      <c r="AJ47" s="269">
        <f t="shared" si="16"/>
        <v>0</v>
      </c>
      <c r="AK47" s="269">
        <f t="shared" si="16"/>
        <v>0</v>
      </c>
      <c r="AL47" s="269">
        <f t="shared" si="16"/>
        <v>30</v>
      </c>
      <c r="AM47" s="269">
        <f t="shared" si="16"/>
        <v>0</v>
      </c>
      <c r="AN47" s="269">
        <f t="shared" si="16"/>
        <v>0</v>
      </c>
      <c r="AO47" s="269">
        <f t="shared" si="16"/>
        <v>0</v>
      </c>
      <c r="AP47" s="269">
        <f t="shared" si="16"/>
        <v>0</v>
      </c>
      <c r="AQ47" s="269">
        <f t="shared" si="16"/>
        <v>0</v>
      </c>
      <c r="AR47" s="269">
        <f t="shared" si="16"/>
        <v>0</v>
      </c>
      <c r="AS47" s="269">
        <f t="shared" si="16"/>
        <v>0</v>
      </c>
      <c r="AT47" s="269">
        <f t="shared" si="16"/>
        <v>5</v>
      </c>
      <c r="AU47" s="269">
        <f t="shared" si="16"/>
        <v>0</v>
      </c>
      <c r="AV47" s="269">
        <f t="shared" si="16"/>
        <v>0</v>
      </c>
      <c r="AW47" s="269">
        <f t="shared" si="16"/>
        <v>0</v>
      </c>
      <c r="AX47" s="269">
        <f t="shared" si="16"/>
        <v>0</v>
      </c>
      <c r="AY47" s="269">
        <f t="shared" si="16"/>
        <v>0</v>
      </c>
      <c r="AZ47" s="269">
        <f t="shared" si="16"/>
        <v>0</v>
      </c>
      <c r="BA47" s="269">
        <f t="shared" si="16"/>
        <v>34</v>
      </c>
      <c r="BB47" s="269">
        <f t="shared" si="16"/>
        <v>0</v>
      </c>
      <c r="BC47" s="269">
        <f t="shared" si="16"/>
        <v>0</v>
      </c>
      <c r="BD47" s="269">
        <f t="shared" si="16"/>
        <v>0</v>
      </c>
      <c r="BE47" s="269">
        <f t="shared" si="16"/>
        <v>0</v>
      </c>
      <c r="BF47" s="269">
        <f t="shared" si="16"/>
        <v>0</v>
      </c>
      <c r="BG47" s="269">
        <f t="shared" si="16"/>
        <v>1</v>
      </c>
      <c r="BH47" s="269">
        <f t="shared" si="16"/>
        <v>1</v>
      </c>
      <c r="BI47" s="269">
        <f t="shared" si="16"/>
        <v>0</v>
      </c>
      <c r="BJ47" s="269">
        <f t="shared" si="16"/>
        <v>60</v>
      </c>
      <c r="BK47" s="269">
        <f t="shared" si="16"/>
        <v>9</v>
      </c>
      <c r="BL47" s="269">
        <f t="shared" si="16"/>
        <v>7</v>
      </c>
      <c r="BM47" s="269">
        <f t="shared" si="16"/>
        <v>0</v>
      </c>
      <c r="BN47" s="269">
        <f t="shared" si="16"/>
        <v>0</v>
      </c>
      <c r="BO47" s="269">
        <f t="shared" si="16"/>
        <v>0</v>
      </c>
      <c r="BP47" s="269">
        <f t="shared" ref="BP47:BX47" si="17">SUM(BP39:BP45)</f>
        <v>0</v>
      </c>
      <c r="BQ47" s="269">
        <f t="shared" si="17"/>
        <v>0</v>
      </c>
      <c r="BR47" s="269">
        <f t="shared" si="17"/>
        <v>0</v>
      </c>
      <c r="BS47" s="269">
        <f t="shared" si="17"/>
        <v>0</v>
      </c>
      <c r="BT47" s="269">
        <f t="shared" si="17"/>
        <v>0</v>
      </c>
      <c r="BU47" s="269">
        <f t="shared" si="17"/>
        <v>0</v>
      </c>
      <c r="BV47" s="269">
        <f t="shared" si="17"/>
        <v>0</v>
      </c>
      <c r="BW47" s="269">
        <f t="shared" si="17"/>
        <v>0</v>
      </c>
      <c r="BX47" s="269">
        <f t="shared" si="17"/>
        <v>60</v>
      </c>
    </row>
    <row r="48" spans="1:79" ht="15.75" hidden="1" customHeight="1">
      <c r="A48" s="577" t="s">
        <v>74</v>
      </c>
      <c r="B48" s="578"/>
      <c r="C48" s="269">
        <f>C49</f>
        <v>42</v>
      </c>
      <c r="D48" s="269">
        <f t="shared" ref="D48:BO48" si="18">C48</f>
        <v>42</v>
      </c>
      <c r="E48" s="269">
        <f t="shared" si="18"/>
        <v>42</v>
      </c>
      <c r="F48" s="269">
        <f t="shared" si="18"/>
        <v>42</v>
      </c>
      <c r="G48" s="269">
        <f t="shared" si="18"/>
        <v>42</v>
      </c>
      <c r="H48" s="269">
        <f t="shared" si="18"/>
        <v>42</v>
      </c>
      <c r="I48" s="269">
        <f t="shared" si="18"/>
        <v>42</v>
      </c>
      <c r="J48" s="269">
        <f t="shared" si="18"/>
        <v>42</v>
      </c>
      <c r="K48" s="269">
        <f t="shared" si="18"/>
        <v>42</v>
      </c>
      <c r="L48" s="269">
        <f t="shared" si="18"/>
        <v>42</v>
      </c>
      <c r="M48" s="269">
        <f t="shared" si="18"/>
        <v>42</v>
      </c>
      <c r="N48" s="269">
        <f t="shared" si="18"/>
        <v>42</v>
      </c>
      <c r="O48" s="269">
        <f t="shared" si="18"/>
        <v>42</v>
      </c>
      <c r="P48" s="269">
        <f t="shared" si="18"/>
        <v>42</v>
      </c>
      <c r="Q48" s="269">
        <f t="shared" si="18"/>
        <v>42</v>
      </c>
      <c r="R48" s="269">
        <f t="shared" si="18"/>
        <v>42</v>
      </c>
      <c r="S48" s="269">
        <f t="shared" si="18"/>
        <v>42</v>
      </c>
      <c r="T48" s="269">
        <f t="shared" si="18"/>
        <v>42</v>
      </c>
      <c r="U48" s="269">
        <f t="shared" si="18"/>
        <v>42</v>
      </c>
      <c r="V48" s="269">
        <f t="shared" si="18"/>
        <v>42</v>
      </c>
      <c r="W48" s="269">
        <f t="shared" si="18"/>
        <v>42</v>
      </c>
      <c r="X48" s="269">
        <f t="shared" si="18"/>
        <v>42</v>
      </c>
      <c r="Y48" s="269">
        <f t="shared" si="18"/>
        <v>42</v>
      </c>
      <c r="Z48" s="269">
        <f t="shared" si="18"/>
        <v>42</v>
      </c>
      <c r="AA48" s="269">
        <f t="shared" si="18"/>
        <v>42</v>
      </c>
      <c r="AB48" s="269">
        <f t="shared" si="18"/>
        <v>42</v>
      </c>
      <c r="AC48" s="269">
        <f t="shared" si="18"/>
        <v>42</v>
      </c>
      <c r="AD48" s="269">
        <f t="shared" si="18"/>
        <v>42</v>
      </c>
      <c r="AE48" s="269">
        <f t="shared" si="18"/>
        <v>42</v>
      </c>
      <c r="AF48" s="269">
        <f t="shared" si="18"/>
        <v>42</v>
      </c>
      <c r="AG48" s="269">
        <f t="shared" si="18"/>
        <v>42</v>
      </c>
      <c r="AH48" s="269">
        <f t="shared" si="18"/>
        <v>42</v>
      </c>
      <c r="AI48" s="269">
        <f t="shared" si="18"/>
        <v>42</v>
      </c>
      <c r="AJ48" s="269">
        <f t="shared" si="18"/>
        <v>42</v>
      </c>
      <c r="AK48" s="269">
        <f t="shared" si="18"/>
        <v>42</v>
      </c>
      <c r="AL48" s="269">
        <f t="shared" si="18"/>
        <v>42</v>
      </c>
      <c r="AM48" s="269">
        <f t="shared" si="18"/>
        <v>42</v>
      </c>
      <c r="AN48" s="269">
        <f t="shared" si="18"/>
        <v>42</v>
      </c>
      <c r="AO48" s="269">
        <f t="shared" si="18"/>
        <v>42</v>
      </c>
      <c r="AP48" s="269">
        <f t="shared" si="18"/>
        <v>42</v>
      </c>
      <c r="AQ48" s="269">
        <f t="shared" si="18"/>
        <v>42</v>
      </c>
      <c r="AR48" s="269">
        <f t="shared" si="18"/>
        <v>42</v>
      </c>
      <c r="AS48" s="269">
        <f t="shared" si="18"/>
        <v>42</v>
      </c>
      <c r="AT48" s="269">
        <f t="shared" si="18"/>
        <v>42</v>
      </c>
      <c r="AU48" s="269">
        <f t="shared" si="18"/>
        <v>42</v>
      </c>
      <c r="AV48" s="269">
        <f t="shared" si="18"/>
        <v>42</v>
      </c>
      <c r="AW48" s="269">
        <f t="shared" si="18"/>
        <v>42</v>
      </c>
      <c r="AX48" s="269">
        <f t="shared" si="18"/>
        <v>42</v>
      </c>
      <c r="AY48" s="269">
        <f t="shared" si="18"/>
        <v>42</v>
      </c>
      <c r="AZ48" s="269">
        <f t="shared" si="18"/>
        <v>42</v>
      </c>
      <c r="BA48" s="269">
        <f t="shared" si="18"/>
        <v>42</v>
      </c>
      <c r="BB48" s="269">
        <f t="shared" si="18"/>
        <v>42</v>
      </c>
      <c r="BC48" s="269">
        <f t="shared" si="18"/>
        <v>42</v>
      </c>
      <c r="BD48" s="269">
        <f t="shared" si="18"/>
        <v>42</v>
      </c>
      <c r="BE48" s="269">
        <f t="shared" si="18"/>
        <v>42</v>
      </c>
      <c r="BF48" s="269">
        <f t="shared" si="18"/>
        <v>42</v>
      </c>
      <c r="BG48" s="269">
        <f t="shared" si="18"/>
        <v>42</v>
      </c>
      <c r="BH48" s="269">
        <f t="shared" si="18"/>
        <v>42</v>
      </c>
      <c r="BI48" s="269">
        <f t="shared" si="18"/>
        <v>42</v>
      </c>
      <c r="BJ48" s="269">
        <f t="shared" si="18"/>
        <v>42</v>
      </c>
      <c r="BK48" s="269">
        <f t="shared" si="18"/>
        <v>42</v>
      </c>
      <c r="BL48" s="269">
        <f t="shared" si="18"/>
        <v>42</v>
      </c>
      <c r="BM48" s="269">
        <f t="shared" si="18"/>
        <v>42</v>
      </c>
      <c r="BN48" s="269">
        <f t="shared" si="18"/>
        <v>42</v>
      </c>
      <c r="BO48" s="269">
        <f t="shared" si="18"/>
        <v>42</v>
      </c>
      <c r="BP48" s="269">
        <f t="shared" ref="BP48:BX48" si="19">BO48</f>
        <v>42</v>
      </c>
      <c r="BQ48" s="269">
        <f t="shared" si="19"/>
        <v>42</v>
      </c>
      <c r="BR48" s="269">
        <f t="shared" si="19"/>
        <v>42</v>
      </c>
      <c r="BS48" s="269">
        <f t="shared" si="19"/>
        <v>42</v>
      </c>
      <c r="BT48" s="269">
        <f t="shared" si="19"/>
        <v>42</v>
      </c>
      <c r="BU48" s="269">
        <f t="shared" si="19"/>
        <v>42</v>
      </c>
      <c r="BV48" s="269">
        <f t="shared" si="19"/>
        <v>42</v>
      </c>
      <c r="BW48" s="269">
        <f t="shared" si="19"/>
        <v>42</v>
      </c>
      <c r="BX48" s="269">
        <f t="shared" si="19"/>
        <v>42</v>
      </c>
    </row>
    <row r="49" spans="1:76" ht="15.75" customHeight="1" thickBot="1">
      <c r="A49" s="572" t="s">
        <v>74</v>
      </c>
      <c r="B49" s="573"/>
      <c r="C49" s="365">
        <f>VLOOKUP(B4,Фактически_присутствующих,3,FALSE)</f>
        <v>42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</row>
    <row r="50" spans="1:76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0.33600000000000002</v>
      </c>
      <c r="K50" s="368">
        <f>K47*K48</f>
        <v>0</v>
      </c>
      <c r="L50" s="368">
        <f t="shared" ref="L50:BW50" si="20">L47*L48/1000</f>
        <v>0.13020000000000001</v>
      </c>
      <c r="M50" s="368">
        <f t="shared" si="20"/>
        <v>0</v>
      </c>
      <c r="N50" s="368">
        <f t="shared" si="20"/>
        <v>0.18480000000000002</v>
      </c>
      <c r="O50" s="368">
        <f t="shared" si="20"/>
        <v>0</v>
      </c>
      <c r="P50" s="368">
        <f t="shared" si="20"/>
        <v>0</v>
      </c>
      <c r="Q50" s="368">
        <f>Q47*Q48</f>
        <v>42</v>
      </c>
      <c r="R50" s="368">
        <f t="shared" si="20"/>
        <v>0</v>
      </c>
      <c r="S50" s="368">
        <f t="shared" si="20"/>
        <v>0</v>
      </c>
      <c r="T50" s="368">
        <f t="shared" si="20"/>
        <v>0</v>
      </c>
      <c r="U50" s="368">
        <f t="shared" si="20"/>
        <v>0</v>
      </c>
      <c r="V50" s="368">
        <f t="shared" si="20"/>
        <v>0</v>
      </c>
      <c r="W50" s="368">
        <f t="shared" si="20"/>
        <v>1.1339999999999999</v>
      </c>
      <c r="X50" s="368">
        <f t="shared" si="20"/>
        <v>0</v>
      </c>
      <c r="Y50" s="368">
        <f t="shared" si="20"/>
        <v>0</v>
      </c>
      <c r="Z50" s="368">
        <f t="shared" si="20"/>
        <v>0</v>
      </c>
      <c r="AA50" s="368">
        <f t="shared" si="20"/>
        <v>7.56</v>
      </c>
      <c r="AB50" s="368">
        <f t="shared" si="20"/>
        <v>0</v>
      </c>
      <c r="AC50" s="368">
        <f t="shared" si="20"/>
        <v>0</v>
      </c>
      <c r="AD50" s="368">
        <f t="shared" si="20"/>
        <v>0</v>
      </c>
      <c r="AE50" s="368">
        <f t="shared" si="20"/>
        <v>0</v>
      </c>
      <c r="AF50" s="368">
        <f t="shared" si="20"/>
        <v>0</v>
      </c>
      <c r="AG50" s="368">
        <f t="shared" si="20"/>
        <v>0</v>
      </c>
      <c r="AH50" s="368">
        <f t="shared" si="20"/>
        <v>0</v>
      </c>
      <c r="AI50" s="368">
        <f t="shared" si="20"/>
        <v>0</v>
      </c>
      <c r="AJ50" s="368">
        <f t="shared" si="20"/>
        <v>0</v>
      </c>
      <c r="AK50" s="368">
        <f t="shared" si="20"/>
        <v>0</v>
      </c>
      <c r="AL50" s="368">
        <f t="shared" si="20"/>
        <v>1.26</v>
      </c>
      <c r="AM50" s="368">
        <f t="shared" si="20"/>
        <v>0</v>
      </c>
      <c r="AN50" s="368">
        <f t="shared" si="20"/>
        <v>0</v>
      </c>
      <c r="AO50" s="368">
        <f t="shared" si="20"/>
        <v>0</v>
      </c>
      <c r="AP50" s="368">
        <f t="shared" si="20"/>
        <v>0</v>
      </c>
      <c r="AQ50" s="368">
        <f t="shared" si="20"/>
        <v>0</v>
      </c>
      <c r="AR50" s="368">
        <f t="shared" si="20"/>
        <v>0</v>
      </c>
      <c r="AS50" s="368">
        <f t="shared" si="20"/>
        <v>0</v>
      </c>
      <c r="AT50" s="368">
        <f t="shared" si="20"/>
        <v>0.21</v>
      </c>
      <c r="AU50" s="368">
        <f t="shared" si="20"/>
        <v>0</v>
      </c>
      <c r="AV50" s="368">
        <f t="shared" si="20"/>
        <v>0</v>
      </c>
      <c r="AW50" s="368">
        <f t="shared" si="20"/>
        <v>0</v>
      </c>
      <c r="AX50" s="368">
        <f t="shared" si="20"/>
        <v>0</v>
      </c>
      <c r="AY50" s="368">
        <f t="shared" si="20"/>
        <v>0</v>
      </c>
      <c r="AZ50" s="368">
        <f t="shared" si="20"/>
        <v>0</v>
      </c>
      <c r="BA50" s="368">
        <f t="shared" si="20"/>
        <v>1.4279999999999999</v>
      </c>
      <c r="BB50" s="368">
        <f t="shared" si="20"/>
        <v>0</v>
      </c>
      <c r="BC50" s="368">
        <f t="shared" si="20"/>
        <v>0</v>
      </c>
      <c r="BD50" s="368">
        <f t="shared" si="20"/>
        <v>0</v>
      </c>
      <c r="BE50" s="368">
        <f t="shared" si="20"/>
        <v>0</v>
      </c>
      <c r="BF50" s="368">
        <f t="shared" si="20"/>
        <v>0</v>
      </c>
      <c r="BG50" s="368">
        <f t="shared" si="20"/>
        <v>4.2000000000000003E-2</v>
      </c>
      <c r="BH50" s="368">
        <f>BH47*BH48</f>
        <v>42</v>
      </c>
      <c r="BI50" s="368">
        <f t="shared" si="20"/>
        <v>0</v>
      </c>
      <c r="BJ50" s="368">
        <f t="shared" si="20"/>
        <v>2.52</v>
      </c>
      <c r="BK50" s="368">
        <f t="shared" si="20"/>
        <v>0.378</v>
      </c>
      <c r="BL50" s="368">
        <f t="shared" si="20"/>
        <v>0.29399999999999998</v>
      </c>
      <c r="BM50" s="368">
        <f t="shared" si="20"/>
        <v>0</v>
      </c>
      <c r="BN50" s="368">
        <f t="shared" si="20"/>
        <v>0</v>
      </c>
      <c r="BO50" s="368">
        <f t="shared" si="20"/>
        <v>0</v>
      </c>
      <c r="BP50" s="368">
        <f t="shared" si="20"/>
        <v>0</v>
      </c>
      <c r="BQ50" s="368">
        <f t="shared" si="20"/>
        <v>0</v>
      </c>
      <c r="BR50" s="368">
        <f t="shared" si="20"/>
        <v>0</v>
      </c>
      <c r="BS50" s="368">
        <f t="shared" si="20"/>
        <v>0</v>
      </c>
      <c r="BT50" s="368">
        <f t="shared" si="20"/>
        <v>0</v>
      </c>
      <c r="BU50" s="368">
        <f t="shared" si="20"/>
        <v>0</v>
      </c>
      <c r="BV50" s="368">
        <f t="shared" si="20"/>
        <v>0</v>
      </c>
      <c r="BW50" s="368">
        <f t="shared" si="20"/>
        <v>0</v>
      </c>
      <c r="BX50" s="368">
        <f t="shared" ref="BX50" si="21">BX47*BX48/1000</f>
        <v>2.52</v>
      </c>
    </row>
    <row r="51" spans="1:76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</row>
    <row r="52" spans="1:76" ht="15.75" customHeight="1">
      <c r="A52" s="572" t="s">
        <v>76</v>
      </c>
      <c r="B52" s="573"/>
      <c r="C52" s="370">
        <f>SUM(D52:BZ52)</f>
        <v>2561.9999999999995</v>
      </c>
      <c r="D52" s="371">
        <f t="shared" ref="D52:BX52" si="22">D50*D51</f>
        <v>0</v>
      </c>
      <c r="E52" s="371">
        <f t="shared" si="22"/>
        <v>0</v>
      </c>
      <c r="F52" s="368">
        <f t="shared" si="22"/>
        <v>0</v>
      </c>
      <c r="G52" s="368">
        <f t="shared" si="22"/>
        <v>0</v>
      </c>
      <c r="H52" s="368">
        <f t="shared" si="22"/>
        <v>0</v>
      </c>
      <c r="I52" s="368">
        <f t="shared" si="22"/>
        <v>0</v>
      </c>
      <c r="J52" s="368">
        <f t="shared" si="22"/>
        <v>28.560000000000002</v>
      </c>
      <c r="K52" s="368">
        <f t="shared" si="22"/>
        <v>0</v>
      </c>
      <c r="L52" s="368">
        <f t="shared" si="22"/>
        <v>18.228000000000002</v>
      </c>
      <c r="M52" s="368">
        <f t="shared" si="22"/>
        <v>0</v>
      </c>
      <c r="N52" s="368">
        <f t="shared" si="22"/>
        <v>1.8480000000000003</v>
      </c>
      <c r="O52" s="368">
        <f t="shared" si="22"/>
        <v>0</v>
      </c>
      <c r="P52" s="368">
        <f t="shared" si="22"/>
        <v>0</v>
      </c>
      <c r="Q52" s="368">
        <f t="shared" si="22"/>
        <v>336</v>
      </c>
      <c r="R52" s="368">
        <f t="shared" si="22"/>
        <v>0</v>
      </c>
      <c r="S52" s="368">
        <f t="shared" si="22"/>
        <v>0</v>
      </c>
      <c r="T52" s="368">
        <f t="shared" si="22"/>
        <v>0</v>
      </c>
      <c r="U52" s="368">
        <f t="shared" si="22"/>
        <v>0</v>
      </c>
      <c r="V52" s="368">
        <f t="shared" si="22"/>
        <v>0</v>
      </c>
      <c r="W52" s="368">
        <f t="shared" si="22"/>
        <v>170.1</v>
      </c>
      <c r="X52" s="368">
        <f t="shared" si="22"/>
        <v>0</v>
      </c>
      <c r="Y52" s="368">
        <f t="shared" si="22"/>
        <v>0</v>
      </c>
      <c r="Z52" s="368">
        <f t="shared" si="22"/>
        <v>0</v>
      </c>
      <c r="AA52" s="368">
        <f t="shared" si="22"/>
        <v>453.59999999999997</v>
      </c>
      <c r="AB52" s="368">
        <f t="shared" si="22"/>
        <v>0</v>
      </c>
      <c r="AC52" s="368">
        <f t="shared" si="22"/>
        <v>0</v>
      </c>
      <c r="AD52" s="368">
        <f t="shared" si="22"/>
        <v>0</v>
      </c>
      <c r="AE52" s="368">
        <f t="shared" si="22"/>
        <v>0</v>
      </c>
      <c r="AF52" s="368">
        <f t="shared" si="22"/>
        <v>0</v>
      </c>
      <c r="AG52" s="368">
        <f t="shared" si="22"/>
        <v>0</v>
      </c>
      <c r="AH52" s="368">
        <f t="shared" si="22"/>
        <v>0</v>
      </c>
      <c r="AI52" s="368">
        <f t="shared" si="22"/>
        <v>0</v>
      </c>
      <c r="AJ52" s="368">
        <f t="shared" si="22"/>
        <v>0</v>
      </c>
      <c r="AK52" s="368">
        <f t="shared" si="22"/>
        <v>0</v>
      </c>
      <c r="AL52" s="368">
        <f t="shared" si="22"/>
        <v>69.3</v>
      </c>
      <c r="AM52" s="368">
        <f t="shared" si="22"/>
        <v>0</v>
      </c>
      <c r="AN52" s="368">
        <f t="shared" si="22"/>
        <v>0</v>
      </c>
      <c r="AO52" s="368">
        <f t="shared" si="22"/>
        <v>0</v>
      </c>
      <c r="AP52" s="368">
        <f t="shared" si="22"/>
        <v>0</v>
      </c>
      <c r="AQ52" s="368">
        <f t="shared" si="22"/>
        <v>0</v>
      </c>
      <c r="AR52" s="368">
        <f t="shared" si="22"/>
        <v>0</v>
      </c>
      <c r="AS52" s="368">
        <f t="shared" si="22"/>
        <v>0</v>
      </c>
      <c r="AT52" s="368">
        <f t="shared" si="22"/>
        <v>126</v>
      </c>
      <c r="AU52" s="368">
        <f t="shared" si="22"/>
        <v>0</v>
      </c>
      <c r="AV52" s="368">
        <f t="shared" si="22"/>
        <v>0</v>
      </c>
      <c r="AW52" s="368">
        <f t="shared" si="22"/>
        <v>0</v>
      </c>
      <c r="AX52" s="368">
        <f t="shared" si="22"/>
        <v>0</v>
      </c>
      <c r="AY52" s="368">
        <f t="shared" si="22"/>
        <v>0</v>
      </c>
      <c r="AZ52" s="368">
        <f t="shared" si="22"/>
        <v>0</v>
      </c>
      <c r="BA52" s="368">
        <f t="shared" si="22"/>
        <v>257.03999999999996</v>
      </c>
      <c r="BB52" s="368">
        <f t="shared" si="22"/>
        <v>0</v>
      </c>
      <c r="BC52" s="368">
        <f t="shared" si="22"/>
        <v>0</v>
      </c>
      <c r="BD52" s="368">
        <f t="shared" si="22"/>
        <v>0</v>
      </c>
      <c r="BE52" s="368">
        <f t="shared" si="22"/>
        <v>0</v>
      </c>
      <c r="BF52" s="368">
        <f t="shared" si="22"/>
        <v>0</v>
      </c>
      <c r="BG52" s="368">
        <f t="shared" si="22"/>
        <v>12.600000000000001</v>
      </c>
      <c r="BH52" s="368">
        <f t="shared" si="22"/>
        <v>882</v>
      </c>
      <c r="BI52" s="368">
        <f t="shared" si="22"/>
        <v>0</v>
      </c>
      <c r="BJ52" s="368">
        <f t="shared" si="22"/>
        <v>88.2</v>
      </c>
      <c r="BK52" s="368">
        <f t="shared" si="22"/>
        <v>8.3160000000000007</v>
      </c>
      <c r="BL52" s="368">
        <f t="shared" si="22"/>
        <v>9.4079999999999995</v>
      </c>
      <c r="BM52" s="368">
        <f t="shared" si="22"/>
        <v>0</v>
      </c>
      <c r="BN52" s="368">
        <f t="shared" si="22"/>
        <v>0</v>
      </c>
      <c r="BO52" s="368">
        <f t="shared" si="22"/>
        <v>0</v>
      </c>
      <c r="BP52" s="368">
        <f t="shared" si="22"/>
        <v>0</v>
      </c>
      <c r="BQ52" s="368">
        <f t="shared" si="22"/>
        <v>0</v>
      </c>
      <c r="BR52" s="368">
        <f t="shared" si="22"/>
        <v>0</v>
      </c>
      <c r="BS52" s="368">
        <f t="shared" si="22"/>
        <v>0</v>
      </c>
      <c r="BT52" s="368">
        <f t="shared" si="22"/>
        <v>0</v>
      </c>
      <c r="BU52" s="368">
        <f t="shared" si="22"/>
        <v>0</v>
      </c>
      <c r="BV52" s="368">
        <f t="shared" si="22"/>
        <v>0</v>
      </c>
      <c r="BW52" s="368">
        <f t="shared" si="22"/>
        <v>0</v>
      </c>
      <c r="BX52" s="368">
        <f t="shared" si="22"/>
        <v>100.8</v>
      </c>
    </row>
    <row r="53" spans="1:76" ht="15.75" customHeight="1">
      <c r="A53" s="572" t="s">
        <v>77</v>
      </c>
      <c r="B53" s="573"/>
      <c r="C53" s="372">
        <f>C52/C49</f>
        <v>60.999999999999986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6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501"/>
      <c r="B55" s="502"/>
      <c r="C55" s="235"/>
      <c r="D55" s="235">
        <f t="shared" ref="D55:K55" si="23">SUM(D39:D45)</f>
        <v>0</v>
      </c>
      <c r="E55" s="235">
        <f t="shared" si="23"/>
        <v>0</v>
      </c>
      <c r="F55" s="235">
        <f t="shared" si="23"/>
        <v>0</v>
      </c>
      <c r="G55" s="235">
        <f t="shared" si="23"/>
        <v>0</v>
      </c>
      <c r="H55" s="235">
        <f t="shared" si="23"/>
        <v>0</v>
      </c>
      <c r="I55" s="235">
        <f t="shared" si="23"/>
        <v>0</v>
      </c>
      <c r="J55" s="235">
        <f t="shared" si="23"/>
        <v>8</v>
      </c>
      <c r="K55" s="235">
        <f t="shared" si="23"/>
        <v>0</v>
      </c>
      <c r="L55" s="235">
        <f>SUM(L39:L45)</f>
        <v>3.1</v>
      </c>
      <c r="M55" s="235">
        <f t="shared" ref="M55:BX55" si="24">SUM(M39:M45)</f>
        <v>0</v>
      </c>
      <c r="N55" s="235">
        <f t="shared" si="24"/>
        <v>4.4000000000000004</v>
      </c>
      <c r="O55" s="235">
        <f t="shared" si="24"/>
        <v>0</v>
      </c>
      <c r="P55" s="235">
        <f t="shared" si="24"/>
        <v>0</v>
      </c>
      <c r="Q55" s="235">
        <f t="shared" si="24"/>
        <v>1</v>
      </c>
      <c r="R55" s="235">
        <f t="shared" si="24"/>
        <v>0</v>
      </c>
      <c r="S55" s="235">
        <f t="shared" si="24"/>
        <v>0</v>
      </c>
      <c r="T55" s="235">
        <f t="shared" si="24"/>
        <v>0</v>
      </c>
      <c r="U55" s="235">
        <f t="shared" si="24"/>
        <v>0</v>
      </c>
      <c r="V55" s="235">
        <f t="shared" si="24"/>
        <v>0</v>
      </c>
      <c r="W55" s="235">
        <f t="shared" si="24"/>
        <v>27</v>
      </c>
      <c r="X55" s="235">
        <f t="shared" si="24"/>
        <v>0</v>
      </c>
      <c r="Y55" s="235">
        <f t="shared" si="24"/>
        <v>0</v>
      </c>
      <c r="Z55" s="235">
        <f t="shared" si="24"/>
        <v>0</v>
      </c>
      <c r="AA55" s="235">
        <f t="shared" si="24"/>
        <v>180</v>
      </c>
      <c r="AB55" s="235">
        <f t="shared" si="24"/>
        <v>0</v>
      </c>
      <c r="AC55" s="235">
        <f t="shared" si="24"/>
        <v>0</v>
      </c>
      <c r="AD55" s="235">
        <f t="shared" si="24"/>
        <v>0</v>
      </c>
      <c r="AE55" s="235">
        <f t="shared" si="24"/>
        <v>0</v>
      </c>
      <c r="AF55" s="235">
        <f t="shared" si="24"/>
        <v>0</v>
      </c>
      <c r="AG55" s="235">
        <f t="shared" si="24"/>
        <v>0</v>
      </c>
      <c r="AH55" s="235">
        <f t="shared" si="24"/>
        <v>0</v>
      </c>
      <c r="AI55" s="235">
        <f t="shared" si="24"/>
        <v>0</v>
      </c>
      <c r="AJ55" s="235">
        <f t="shared" si="24"/>
        <v>0</v>
      </c>
      <c r="AK55" s="235">
        <f t="shared" si="24"/>
        <v>0</v>
      </c>
      <c r="AL55" s="235">
        <f t="shared" si="24"/>
        <v>30</v>
      </c>
      <c r="AM55" s="235">
        <f t="shared" si="24"/>
        <v>0</v>
      </c>
      <c r="AN55" s="235">
        <f t="shared" si="24"/>
        <v>0</v>
      </c>
      <c r="AO55" s="235">
        <f t="shared" si="24"/>
        <v>0</v>
      </c>
      <c r="AP55" s="235">
        <f t="shared" si="24"/>
        <v>0</v>
      </c>
      <c r="AQ55" s="235">
        <f t="shared" si="24"/>
        <v>0</v>
      </c>
      <c r="AR55" s="235">
        <f t="shared" si="24"/>
        <v>0</v>
      </c>
      <c r="AS55" s="235">
        <f t="shared" si="24"/>
        <v>0</v>
      </c>
      <c r="AT55" s="235">
        <f t="shared" si="24"/>
        <v>5</v>
      </c>
      <c r="AU55" s="235">
        <f t="shared" si="24"/>
        <v>0</v>
      </c>
      <c r="AV55" s="235">
        <f t="shared" si="24"/>
        <v>0</v>
      </c>
      <c r="AW55" s="235">
        <f t="shared" si="24"/>
        <v>0</v>
      </c>
      <c r="AX55" s="235">
        <f t="shared" si="24"/>
        <v>0</v>
      </c>
      <c r="AY55" s="235">
        <f t="shared" si="24"/>
        <v>0</v>
      </c>
      <c r="AZ55" s="235">
        <f t="shared" si="24"/>
        <v>0</v>
      </c>
      <c r="BA55" s="235">
        <f t="shared" si="24"/>
        <v>34</v>
      </c>
      <c r="BB55" s="235">
        <f t="shared" si="24"/>
        <v>0</v>
      </c>
      <c r="BC55" s="235">
        <f t="shared" si="24"/>
        <v>0</v>
      </c>
      <c r="BD55" s="235">
        <f t="shared" si="24"/>
        <v>0</v>
      </c>
      <c r="BE55" s="235">
        <f t="shared" si="24"/>
        <v>0</v>
      </c>
      <c r="BF55" s="235">
        <f t="shared" si="24"/>
        <v>0</v>
      </c>
      <c r="BG55" s="235">
        <f t="shared" si="24"/>
        <v>1</v>
      </c>
      <c r="BH55" s="235">
        <f t="shared" si="24"/>
        <v>1</v>
      </c>
      <c r="BI55" s="235">
        <f t="shared" si="24"/>
        <v>0</v>
      </c>
      <c r="BJ55" s="235">
        <f t="shared" si="24"/>
        <v>60</v>
      </c>
      <c r="BK55" s="235">
        <f t="shared" si="24"/>
        <v>9</v>
      </c>
      <c r="BL55" s="235">
        <f t="shared" si="24"/>
        <v>7</v>
      </c>
      <c r="BM55" s="235">
        <f t="shared" si="24"/>
        <v>0</v>
      </c>
      <c r="BN55" s="235">
        <f t="shared" si="24"/>
        <v>0</v>
      </c>
      <c r="BO55" s="235">
        <f t="shared" si="24"/>
        <v>0</v>
      </c>
      <c r="BP55" s="235">
        <f t="shared" si="24"/>
        <v>0</v>
      </c>
      <c r="BQ55" s="235">
        <f t="shared" si="24"/>
        <v>0</v>
      </c>
      <c r="BR55" s="235">
        <f t="shared" si="24"/>
        <v>0</v>
      </c>
      <c r="BS55" s="235">
        <f t="shared" si="24"/>
        <v>0</v>
      </c>
      <c r="BT55" s="235">
        <f t="shared" si="24"/>
        <v>0</v>
      </c>
      <c r="BU55" s="235">
        <f t="shared" si="24"/>
        <v>0</v>
      </c>
      <c r="BV55" s="235">
        <f t="shared" si="24"/>
        <v>0</v>
      </c>
      <c r="BW55" s="235">
        <f t="shared" si="24"/>
        <v>0</v>
      </c>
      <c r="BX55" s="235">
        <f t="shared" si="24"/>
        <v>60</v>
      </c>
    </row>
    <row r="56" spans="1:76" ht="13.9" hidden="1" customHeight="1">
      <c r="A56" s="503" t="s">
        <v>74</v>
      </c>
      <c r="B56" s="504"/>
      <c r="C56" s="235">
        <f>C57</f>
        <v>42</v>
      </c>
      <c r="D56" s="245">
        <f>C56</f>
        <v>42</v>
      </c>
      <c r="E56" s="245">
        <f t="shared" ref="E56:BP56" si="25">D56</f>
        <v>42</v>
      </c>
      <c r="F56" s="245">
        <f t="shared" si="25"/>
        <v>42</v>
      </c>
      <c r="G56" s="245">
        <f t="shared" si="25"/>
        <v>42</v>
      </c>
      <c r="H56" s="245">
        <f t="shared" si="25"/>
        <v>42</v>
      </c>
      <c r="I56" s="245">
        <f t="shared" si="25"/>
        <v>42</v>
      </c>
      <c r="J56" s="245">
        <f t="shared" si="25"/>
        <v>42</v>
      </c>
      <c r="K56" s="245">
        <f t="shared" si="25"/>
        <v>42</v>
      </c>
      <c r="L56" s="245">
        <f t="shared" si="25"/>
        <v>42</v>
      </c>
      <c r="M56" s="245">
        <f t="shared" si="25"/>
        <v>42</v>
      </c>
      <c r="N56" s="245">
        <f t="shared" si="25"/>
        <v>42</v>
      </c>
      <c r="O56" s="245">
        <f t="shared" si="25"/>
        <v>42</v>
      </c>
      <c r="P56" s="245">
        <f t="shared" si="25"/>
        <v>42</v>
      </c>
      <c r="Q56" s="245">
        <f t="shared" si="25"/>
        <v>42</v>
      </c>
      <c r="R56" s="245">
        <f t="shared" si="25"/>
        <v>42</v>
      </c>
      <c r="S56" s="245">
        <f t="shared" si="25"/>
        <v>42</v>
      </c>
      <c r="T56" s="245">
        <f t="shared" si="25"/>
        <v>42</v>
      </c>
      <c r="U56" s="245">
        <f t="shared" si="25"/>
        <v>42</v>
      </c>
      <c r="V56" s="245">
        <f t="shared" si="25"/>
        <v>42</v>
      </c>
      <c r="W56" s="245">
        <f t="shared" si="25"/>
        <v>42</v>
      </c>
      <c r="X56" s="245">
        <f t="shared" si="25"/>
        <v>42</v>
      </c>
      <c r="Y56" s="245">
        <f t="shared" si="25"/>
        <v>42</v>
      </c>
      <c r="Z56" s="245">
        <f t="shared" si="25"/>
        <v>42</v>
      </c>
      <c r="AA56" s="245">
        <f t="shared" si="25"/>
        <v>42</v>
      </c>
      <c r="AB56" s="245">
        <f t="shared" si="25"/>
        <v>42</v>
      </c>
      <c r="AC56" s="245">
        <f t="shared" si="25"/>
        <v>42</v>
      </c>
      <c r="AD56" s="245">
        <f t="shared" si="25"/>
        <v>42</v>
      </c>
      <c r="AE56" s="245">
        <f t="shared" si="25"/>
        <v>42</v>
      </c>
      <c r="AF56" s="245">
        <f t="shared" si="25"/>
        <v>42</v>
      </c>
      <c r="AG56" s="245">
        <f t="shared" si="25"/>
        <v>42</v>
      </c>
      <c r="AH56" s="245">
        <f t="shared" si="25"/>
        <v>42</v>
      </c>
      <c r="AI56" s="245">
        <f t="shared" si="25"/>
        <v>42</v>
      </c>
      <c r="AJ56" s="245">
        <f t="shared" si="25"/>
        <v>42</v>
      </c>
      <c r="AK56" s="245">
        <f t="shared" si="25"/>
        <v>42</v>
      </c>
      <c r="AL56" s="245">
        <f t="shared" si="25"/>
        <v>42</v>
      </c>
      <c r="AM56" s="245">
        <f t="shared" si="25"/>
        <v>42</v>
      </c>
      <c r="AN56" s="245">
        <f t="shared" si="25"/>
        <v>42</v>
      </c>
      <c r="AO56" s="245">
        <f t="shared" si="25"/>
        <v>42</v>
      </c>
      <c r="AP56" s="245">
        <f t="shared" si="25"/>
        <v>42</v>
      </c>
      <c r="AQ56" s="245">
        <f t="shared" si="25"/>
        <v>42</v>
      </c>
      <c r="AR56" s="245">
        <f t="shared" si="25"/>
        <v>42</v>
      </c>
      <c r="AS56" s="245">
        <f t="shared" si="25"/>
        <v>42</v>
      </c>
      <c r="AT56" s="245">
        <f t="shared" si="25"/>
        <v>42</v>
      </c>
      <c r="AU56" s="245">
        <f t="shared" si="25"/>
        <v>42</v>
      </c>
      <c r="AV56" s="245">
        <f t="shared" si="25"/>
        <v>42</v>
      </c>
      <c r="AW56" s="245">
        <f t="shared" si="25"/>
        <v>42</v>
      </c>
      <c r="AX56" s="245">
        <f t="shared" si="25"/>
        <v>42</v>
      </c>
      <c r="AY56" s="245">
        <f t="shared" si="25"/>
        <v>42</v>
      </c>
      <c r="AZ56" s="245">
        <f t="shared" si="25"/>
        <v>42</v>
      </c>
      <c r="BA56" s="245">
        <f t="shared" si="25"/>
        <v>42</v>
      </c>
      <c r="BB56" s="245">
        <f t="shared" si="25"/>
        <v>42</v>
      </c>
      <c r="BC56" s="245">
        <f t="shared" si="25"/>
        <v>42</v>
      </c>
      <c r="BD56" s="245">
        <f t="shared" si="25"/>
        <v>42</v>
      </c>
      <c r="BE56" s="245">
        <f t="shared" si="25"/>
        <v>42</v>
      </c>
      <c r="BF56" s="245">
        <f t="shared" si="25"/>
        <v>42</v>
      </c>
      <c r="BG56" s="245">
        <f t="shared" si="25"/>
        <v>42</v>
      </c>
      <c r="BH56" s="245">
        <f t="shared" si="25"/>
        <v>42</v>
      </c>
      <c r="BI56" s="245">
        <f t="shared" si="25"/>
        <v>42</v>
      </c>
      <c r="BJ56" s="245">
        <f t="shared" si="25"/>
        <v>42</v>
      </c>
      <c r="BK56" s="245">
        <f t="shared" si="25"/>
        <v>42</v>
      </c>
      <c r="BL56" s="245">
        <f t="shared" si="25"/>
        <v>42</v>
      </c>
      <c r="BM56" s="245">
        <f t="shared" si="25"/>
        <v>42</v>
      </c>
      <c r="BN56" s="245">
        <f t="shared" si="25"/>
        <v>42</v>
      </c>
      <c r="BO56" s="245">
        <f t="shared" si="25"/>
        <v>42</v>
      </c>
      <c r="BP56" s="245">
        <f t="shared" si="25"/>
        <v>42</v>
      </c>
      <c r="BQ56" s="245">
        <f t="shared" ref="BQ56:BX56" si="26">BP56</f>
        <v>42</v>
      </c>
      <c r="BR56" s="245">
        <f t="shared" si="26"/>
        <v>42</v>
      </c>
      <c r="BS56" s="245">
        <f t="shared" si="26"/>
        <v>42</v>
      </c>
      <c r="BT56" s="245">
        <f t="shared" si="26"/>
        <v>42</v>
      </c>
      <c r="BU56" s="245">
        <f t="shared" si="26"/>
        <v>42</v>
      </c>
      <c r="BV56" s="245">
        <f t="shared" si="26"/>
        <v>42</v>
      </c>
      <c r="BW56" s="245">
        <f t="shared" si="26"/>
        <v>42</v>
      </c>
      <c r="BX56" s="245">
        <f t="shared" si="26"/>
        <v>42</v>
      </c>
    </row>
    <row r="57" spans="1:76" ht="21" hidden="1" customHeight="1" thickBot="1">
      <c r="A57" s="505" t="s">
        <v>138</v>
      </c>
      <c r="B57" s="506"/>
      <c r="C57" s="98">
        <f>VLOOKUP(B4,Общее_количество_учащихся,3,FALSE)</f>
        <v>42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</row>
    <row r="58" spans="1:76" ht="14.45" hidden="1" customHeight="1" thickTop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7">H55*H56/1000</f>
        <v>0</v>
      </c>
      <c r="I58" s="247">
        <f t="shared" si="27"/>
        <v>0</v>
      </c>
      <c r="J58" s="248">
        <f t="shared" si="27"/>
        <v>0.33600000000000002</v>
      </c>
      <c r="K58" s="248">
        <f>K55*K56</f>
        <v>0</v>
      </c>
      <c r="L58" s="248">
        <f>L55*L56/1000</f>
        <v>0.13020000000000001</v>
      </c>
      <c r="M58" s="248">
        <f t="shared" si="27"/>
        <v>0</v>
      </c>
      <c r="N58" s="248">
        <f t="shared" si="27"/>
        <v>0.18480000000000002</v>
      </c>
      <c r="O58" s="248">
        <f t="shared" si="27"/>
        <v>0</v>
      </c>
      <c r="P58" s="248">
        <f t="shared" si="27"/>
        <v>0</v>
      </c>
      <c r="Q58" s="248">
        <f>Q55*Q56</f>
        <v>42</v>
      </c>
      <c r="R58" s="248">
        <f t="shared" si="27"/>
        <v>0</v>
      </c>
      <c r="S58" s="248">
        <f>S55*S56</f>
        <v>0</v>
      </c>
      <c r="T58" s="248">
        <f t="shared" si="27"/>
        <v>0</v>
      </c>
      <c r="U58" s="248">
        <f t="shared" si="27"/>
        <v>0</v>
      </c>
      <c r="V58" s="248">
        <f t="shared" si="27"/>
        <v>0</v>
      </c>
      <c r="W58" s="248">
        <f t="shared" si="27"/>
        <v>1.1339999999999999</v>
      </c>
      <c r="X58" s="248">
        <f t="shared" si="27"/>
        <v>0</v>
      </c>
      <c r="Y58" s="248">
        <f t="shared" si="27"/>
        <v>0</v>
      </c>
      <c r="Z58" s="248">
        <f t="shared" si="27"/>
        <v>0</v>
      </c>
      <c r="AA58" s="248">
        <f t="shared" si="27"/>
        <v>7.56</v>
      </c>
      <c r="AB58" s="248">
        <f t="shared" si="27"/>
        <v>0</v>
      </c>
      <c r="AC58" s="248">
        <f t="shared" si="27"/>
        <v>0</v>
      </c>
      <c r="AD58" s="248">
        <f t="shared" si="27"/>
        <v>0</v>
      </c>
      <c r="AE58" s="248">
        <f t="shared" si="27"/>
        <v>0</v>
      </c>
      <c r="AF58" s="248">
        <f t="shared" si="27"/>
        <v>0</v>
      </c>
      <c r="AG58" s="248">
        <f t="shared" si="27"/>
        <v>0</v>
      </c>
      <c r="AH58" s="248">
        <f t="shared" si="27"/>
        <v>0</v>
      </c>
      <c r="AI58" s="248">
        <f t="shared" si="27"/>
        <v>0</v>
      </c>
      <c r="AJ58" s="248">
        <f t="shared" si="27"/>
        <v>0</v>
      </c>
      <c r="AK58" s="248">
        <f t="shared" si="27"/>
        <v>0</v>
      </c>
      <c r="AL58" s="248">
        <f t="shared" si="27"/>
        <v>1.26</v>
      </c>
      <c r="AM58" s="248">
        <f t="shared" si="27"/>
        <v>0</v>
      </c>
      <c r="AN58" s="248">
        <f t="shared" si="27"/>
        <v>0</v>
      </c>
      <c r="AO58" s="248">
        <f t="shared" si="27"/>
        <v>0</v>
      </c>
      <c r="AP58" s="248">
        <f t="shared" si="27"/>
        <v>0</v>
      </c>
      <c r="AQ58" s="248">
        <f t="shared" si="27"/>
        <v>0</v>
      </c>
      <c r="AR58" s="248">
        <f t="shared" si="27"/>
        <v>0</v>
      </c>
      <c r="AS58" s="248">
        <f t="shared" si="27"/>
        <v>0</v>
      </c>
      <c r="AT58" s="248">
        <f t="shared" si="27"/>
        <v>0.21</v>
      </c>
      <c r="AU58" s="248">
        <f t="shared" si="27"/>
        <v>0</v>
      </c>
      <c r="AV58" s="248">
        <f t="shared" si="27"/>
        <v>0</v>
      </c>
      <c r="AW58" s="248">
        <f t="shared" si="27"/>
        <v>0</v>
      </c>
      <c r="AX58" s="248">
        <f t="shared" si="27"/>
        <v>0</v>
      </c>
      <c r="AY58" s="248">
        <f t="shared" si="27"/>
        <v>0</v>
      </c>
      <c r="AZ58" s="248">
        <f t="shared" si="27"/>
        <v>0</v>
      </c>
      <c r="BA58" s="248">
        <f t="shared" si="27"/>
        <v>1.4279999999999999</v>
      </c>
      <c r="BB58" s="248">
        <f t="shared" si="27"/>
        <v>0</v>
      </c>
      <c r="BC58" s="248">
        <f t="shared" si="27"/>
        <v>0</v>
      </c>
      <c r="BD58" s="248">
        <f t="shared" si="27"/>
        <v>0</v>
      </c>
      <c r="BE58" s="248">
        <f t="shared" si="27"/>
        <v>0</v>
      </c>
      <c r="BF58" s="248">
        <f t="shared" si="27"/>
        <v>0</v>
      </c>
      <c r="BG58" s="248">
        <f t="shared" si="27"/>
        <v>4.2000000000000003E-2</v>
      </c>
      <c r="BH58" s="248">
        <f>BH55*BH56</f>
        <v>42</v>
      </c>
      <c r="BI58" s="248">
        <f t="shared" si="27"/>
        <v>0</v>
      </c>
      <c r="BJ58" s="248">
        <f t="shared" si="27"/>
        <v>2.52</v>
      </c>
      <c r="BK58" s="248">
        <f t="shared" si="27"/>
        <v>0.378</v>
      </c>
      <c r="BL58" s="248">
        <f t="shared" si="27"/>
        <v>0.29399999999999998</v>
      </c>
      <c r="BM58" s="248">
        <f t="shared" si="27"/>
        <v>0</v>
      </c>
      <c r="BN58" s="248">
        <f t="shared" si="27"/>
        <v>0</v>
      </c>
      <c r="BO58" s="248">
        <f t="shared" si="27"/>
        <v>0</v>
      </c>
      <c r="BP58" s="248">
        <f t="shared" si="27"/>
        <v>0</v>
      </c>
      <c r="BQ58" s="248">
        <f t="shared" si="27"/>
        <v>0</v>
      </c>
      <c r="BR58" s="248">
        <f t="shared" si="27"/>
        <v>0</v>
      </c>
      <c r="BS58" s="248">
        <f t="shared" si="27"/>
        <v>0</v>
      </c>
      <c r="BT58" s="248">
        <f t="shared" ref="BT58:BX58" si="28">BT55*BT56/1000</f>
        <v>0</v>
      </c>
      <c r="BU58" s="248">
        <f t="shared" si="28"/>
        <v>0</v>
      </c>
      <c r="BV58" s="248">
        <f t="shared" si="28"/>
        <v>0</v>
      </c>
      <c r="BW58" s="248">
        <f t="shared" si="28"/>
        <v>0</v>
      </c>
      <c r="BX58" s="248">
        <f t="shared" si="28"/>
        <v>2.52</v>
      </c>
    </row>
    <row r="59" spans="1:76" ht="13.9" hidden="1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</row>
    <row r="60" spans="1:76" ht="13.9" hidden="1" customHeight="1">
      <c r="A60" s="498" t="s">
        <v>76</v>
      </c>
      <c r="B60" s="499"/>
      <c r="C60" s="249">
        <f>SUM(D60:BZ60)</f>
        <v>2561.9999999999995</v>
      </c>
      <c r="D60" s="242">
        <f>D58*D59</f>
        <v>0</v>
      </c>
      <c r="E60" s="242">
        <f t="shared" ref="E60:BP60" si="29">E58*E59</f>
        <v>0</v>
      </c>
      <c r="F60" s="238">
        <f>F58*F59</f>
        <v>0</v>
      </c>
      <c r="G60" s="238">
        <f t="shared" si="29"/>
        <v>0</v>
      </c>
      <c r="H60" s="238">
        <f t="shared" si="29"/>
        <v>0</v>
      </c>
      <c r="I60" s="238">
        <f t="shared" si="29"/>
        <v>0</v>
      </c>
      <c r="J60" s="238">
        <f t="shared" si="29"/>
        <v>28.560000000000002</v>
      </c>
      <c r="K60" s="251">
        <f t="shared" si="29"/>
        <v>0</v>
      </c>
      <c r="L60" s="251">
        <f t="shared" si="29"/>
        <v>18.228000000000002</v>
      </c>
      <c r="M60" s="251">
        <f t="shared" si="29"/>
        <v>0</v>
      </c>
      <c r="N60" s="251">
        <f t="shared" si="29"/>
        <v>1.8480000000000003</v>
      </c>
      <c r="O60" s="251">
        <f t="shared" si="29"/>
        <v>0</v>
      </c>
      <c r="P60" s="251">
        <f t="shared" si="29"/>
        <v>0</v>
      </c>
      <c r="Q60" s="251">
        <f t="shared" si="29"/>
        <v>336</v>
      </c>
      <c r="R60" s="251">
        <f t="shared" si="29"/>
        <v>0</v>
      </c>
      <c r="S60" s="251">
        <f t="shared" si="29"/>
        <v>0</v>
      </c>
      <c r="T60" s="251">
        <f t="shared" si="29"/>
        <v>0</v>
      </c>
      <c r="U60" s="251">
        <f t="shared" si="29"/>
        <v>0</v>
      </c>
      <c r="V60" s="251">
        <f t="shared" si="29"/>
        <v>0</v>
      </c>
      <c r="W60" s="251">
        <f t="shared" si="29"/>
        <v>170.1</v>
      </c>
      <c r="X60" s="251">
        <f t="shared" si="29"/>
        <v>0</v>
      </c>
      <c r="Y60" s="251">
        <f t="shared" si="29"/>
        <v>0</v>
      </c>
      <c r="Z60" s="251">
        <f t="shared" si="29"/>
        <v>0</v>
      </c>
      <c r="AA60" s="251">
        <f t="shared" si="29"/>
        <v>453.59999999999997</v>
      </c>
      <c r="AB60" s="251">
        <f t="shared" si="29"/>
        <v>0</v>
      </c>
      <c r="AC60" s="251">
        <f t="shared" si="29"/>
        <v>0</v>
      </c>
      <c r="AD60" s="251">
        <f t="shared" si="29"/>
        <v>0</v>
      </c>
      <c r="AE60" s="251">
        <f t="shared" si="29"/>
        <v>0</v>
      </c>
      <c r="AF60" s="251">
        <f t="shared" si="29"/>
        <v>0</v>
      </c>
      <c r="AG60" s="251">
        <f t="shared" si="29"/>
        <v>0</v>
      </c>
      <c r="AH60" s="251">
        <f t="shared" si="29"/>
        <v>0</v>
      </c>
      <c r="AI60" s="251">
        <f t="shared" si="29"/>
        <v>0</v>
      </c>
      <c r="AJ60" s="251">
        <f t="shared" si="29"/>
        <v>0</v>
      </c>
      <c r="AK60" s="251">
        <f t="shared" si="29"/>
        <v>0</v>
      </c>
      <c r="AL60" s="251">
        <f t="shared" si="29"/>
        <v>69.3</v>
      </c>
      <c r="AM60" s="251">
        <f t="shared" si="29"/>
        <v>0</v>
      </c>
      <c r="AN60" s="251">
        <f t="shared" si="29"/>
        <v>0</v>
      </c>
      <c r="AO60" s="251">
        <f t="shared" si="29"/>
        <v>0</v>
      </c>
      <c r="AP60" s="251">
        <f t="shared" si="29"/>
        <v>0</v>
      </c>
      <c r="AQ60" s="251">
        <f t="shared" si="29"/>
        <v>0</v>
      </c>
      <c r="AR60" s="251">
        <f t="shared" si="29"/>
        <v>0</v>
      </c>
      <c r="AS60" s="251">
        <f t="shared" si="29"/>
        <v>0</v>
      </c>
      <c r="AT60" s="251">
        <f t="shared" si="29"/>
        <v>126</v>
      </c>
      <c r="AU60" s="251">
        <f t="shared" si="29"/>
        <v>0</v>
      </c>
      <c r="AV60" s="251">
        <f t="shared" si="29"/>
        <v>0</v>
      </c>
      <c r="AW60" s="251">
        <f t="shared" si="29"/>
        <v>0</v>
      </c>
      <c r="AX60" s="251">
        <f t="shared" si="29"/>
        <v>0</v>
      </c>
      <c r="AY60" s="251">
        <f t="shared" si="29"/>
        <v>0</v>
      </c>
      <c r="AZ60" s="251">
        <f t="shared" si="29"/>
        <v>0</v>
      </c>
      <c r="BA60" s="251">
        <f t="shared" si="29"/>
        <v>257.03999999999996</v>
      </c>
      <c r="BB60" s="251">
        <f t="shared" si="29"/>
        <v>0</v>
      </c>
      <c r="BC60" s="251">
        <f t="shared" si="29"/>
        <v>0</v>
      </c>
      <c r="BD60" s="251">
        <f t="shared" si="29"/>
        <v>0</v>
      </c>
      <c r="BE60" s="251">
        <f t="shared" si="29"/>
        <v>0</v>
      </c>
      <c r="BF60" s="251">
        <f t="shared" si="29"/>
        <v>0</v>
      </c>
      <c r="BG60" s="251">
        <f t="shared" si="29"/>
        <v>12.600000000000001</v>
      </c>
      <c r="BH60" s="251">
        <f t="shared" si="29"/>
        <v>882</v>
      </c>
      <c r="BI60" s="251">
        <f t="shared" si="29"/>
        <v>0</v>
      </c>
      <c r="BJ60" s="251">
        <f t="shared" si="29"/>
        <v>88.2</v>
      </c>
      <c r="BK60" s="251">
        <f t="shared" si="29"/>
        <v>8.3160000000000007</v>
      </c>
      <c r="BL60" s="251">
        <f t="shared" si="29"/>
        <v>9.4079999999999995</v>
      </c>
      <c r="BM60" s="251">
        <f t="shared" si="29"/>
        <v>0</v>
      </c>
      <c r="BN60" s="251">
        <f t="shared" si="29"/>
        <v>0</v>
      </c>
      <c r="BO60" s="251">
        <f t="shared" si="29"/>
        <v>0</v>
      </c>
      <c r="BP60" s="251">
        <f t="shared" si="29"/>
        <v>0</v>
      </c>
      <c r="BQ60" s="251">
        <f t="shared" ref="BQ60:BW60" si="30">BQ58*BQ59</f>
        <v>0</v>
      </c>
      <c r="BR60" s="251">
        <f t="shared" si="30"/>
        <v>0</v>
      </c>
      <c r="BS60" s="251">
        <f t="shared" si="30"/>
        <v>0</v>
      </c>
      <c r="BT60" s="251">
        <f t="shared" si="30"/>
        <v>0</v>
      </c>
      <c r="BU60" s="251">
        <f t="shared" si="30"/>
        <v>0</v>
      </c>
      <c r="BV60" s="251">
        <f>BV58*BV59</f>
        <v>0</v>
      </c>
      <c r="BW60" s="251">
        <f t="shared" si="30"/>
        <v>0</v>
      </c>
      <c r="BX60" s="251">
        <f>BX58*BX59</f>
        <v>100.8</v>
      </c>
    </row>
    <row r="61" spans="1:76" ht="13.9" hidden="1" customHeight="1">
      <c r="A61" s="498" t="s">
        <v>77</v>
      </c>
      <c r="B61" s="500"/>
      <c r="C61" s="250">
        <f>C60/C57</f>
        <v>60.999999999999986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1"/>
  <sheetViews>
    <sheetView topLeftCell="C18" zoomScale="95" zoomScaleNormal="95" workbookViewId="0">
      <selection activeCell="BA70" sqref="BA70"/>
    </sheetView>
  </sheetViews>
  <sheetFormatPr defaultColWidth="12.625" defaultRowHeight="15" customHeight="1"/>
  <cols>
    <col min="1" max="1" width="3.25" style="280" customWidth="1"/>
    <col min="2" max="2" width="22.375" style="280" customWidth="1"/>
    <col min="3" max="4" width="7.375" style="280" bestFit="1" customWidth="1"/>
    <col min="5" max="6" width="7.375" style="280" hidden="1" customWidth="1"/>
    <col min="7" max="7" width="7.75" style="280" bestFit="1" customWidth="1"/>
    <col min="8" max="9" width="8.375" style="280" hidden="1" customWidth="1"/>
    <col min="10" max="11" width="7.375" style="280" hidden="1" customWidth="1"/>
    <col min="12" max="12" width="8.375" style="280" bestFit="1" customWidth="1"/>
    <col min="13" max="13" width="7.375" style="280" bestFit="1" customWidth="1"/>
    <col min="14" max="14" width="7.375" style="280" customWidth="1"/>
    <col min="15" max="16" width="8.375" style="280" hidden="1" customWidth="1"/>
    <col min="17" max="17" width="6.375" style="280" hidden="1" customWidth="1"/>
    <col min="18" max="18" width="8.375" style="280" hidden="1" customWidth="1"/>
    <col min="19" max="19" width="7.75" style="280" bestFit="1" customWidth="1"/>
    <col min="20" max="24" width="8.375" style="280" hidden="1" customWidth="1"/>
    <col min="25" max="25" width="7.375" style="280" hidden="1" customWidth="1"/>
    <col min="26" max="26" width="8.375" style="280" hidden="1" customWidth="1"/>
    <col min="27" max="28" width="7.375" style="280" hidden="1" customWidth="1"/>
    <col min="29" max="29" width="8.375" style="280" hidden="1" customWidth="1"/>
    <col min="30" max="39" width="7.375" style="280" hidden="1" customWidth="1"/>
    <col min="40" max="40" width="7.75" style="280" bestFit="1" customWidth="1"/>
    <col min="41" max="41" width="7.375" style="280" hidden="1" customWidth="1"/>
    <col min="42" max="44" width="8.375" style="280" hidden="1" customWidth="1"/>
    <col min="45" max="45" width="7.75" style="280" bestFit="1" customWidth="1"/>
    <col min="46" max="46" width="8.375" style="280" bestFit="1" customWidth="1"/>
    <col min="47" max="47" width="7.375" style="280" hidden="1" customWidth="1"/>
    <col min="48" max="48" width="7.75" style="280" bestFit="1" customWidth="1"/>
    <col min="49" max="49" width="8.375" style="280" hidden="1" customWidth="1"/>
    <col min="50" max="50" width="8.375" style="280" bestFit="1" customWidth="1"/>
    <col min="51" max="52" width="8.375" style="280" hidden="1" customWidth="1"/>
    <col min="53" max="53" width="8.375" style="280" bestFit="1" customWidth="1"/>
    <col min="54" max="59" width="8.375" style="280" hidden="1" customWidth="1"/>
    <col min="60" max="62" width="7.375" style="280" hidden="1" customWidth="1"/>
    <col min="63" max="64" width="7.375" style="280" bestFit="1" customWidth="1"/>
    <col min="65" max="66" width="8.375" style="280" hidden="1" customWidth="1"/>
    <col min="67" max="67" width="7.375" style="280" bestFit="1" customWidth="1"/>
    <col min="68" max="68" width="6.375" style="280" hidden="1" customWidth="1"/>
    <col min="69" max="70" width="8.375" style="280" hidden="1" customWidth="1"/>
    <col min="71" max="71" width="8.375" style="280" bestFit="1" customWidth="1"/>
    <col min="72" max="72" width="8.375" style="280" hidden="1" customWidth="1"/>
    <col min="73" max="73" width="8.375" style="280" bestFit="1" customWidth="1"/>
    <col min="74" max="74" width="7.375" style="280" hidden="1" customWidth="1"/>
    <col min="75" max="75" width="8.625" style="280" bestFit="1" customWidth="1"/>
    <col min="76" max="76" width="7.75" style="280" bestFit="1" customWidth="1"/>
    <col min="77" max="77" width="8.375" style="280" hidden="1" customWidth="1"/>
    <col min="78" max="78" width="7.75" style="280" bestFit="1" customWidth="1"/>
    <col min="79" max="79" width="7.625" style="280" customWidth="1"/>
    <col min="80" max="16384" width="12.625" style="280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L2" s="395"/>
      <c r="BM2" s="395"/>
      <c r="BN2" s="395"/>
      <c r="BO2" s="395"/>
      <c r="BP2" s="395"/>
      <c r="BQ2" s="315"/>
      <c r="BR2" s="315"/>
      <c r="BS2" s="315"/>
      <c r="BT2" s="315"/>
      <c r="BU2" s="315"/>
      <c r="BV2" s="315"/>
      <c r="BW2" s="315"/>
      <c r="BX2" s="395"/>
      <c r="BY2" s="395"/>
      <c r="BZ2" s="395"/>
    </row>
    <row r="3" spans="1:79" ht="15.75">
      <c r="A3" s="395"/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L3" s="395"/>
      <c r="BM3" s="395"/>
      <c r="BN3" s="395"/>
      <c r="BO3" s="395"/>
      <c r="BP3" s="395"/>
      <c r="BQ3" s="315"/>
      <c r="BR3" s="315"/>
      <c r="BS3" s="315"/>
      <c r="BT3" s="315"/>
      <c r="BU3" s="315"/>
      <c r="BV3" s="315"/>
      <c r="BW3" s="315"/>
      <c r="BX3" s="395"/>
      <c r="BY3" s="395"/>
      <c r="BZ3" s="395"/>
    </row>
    <row r="4" spans="1:79" ht="15.75">
      <c r="A4" s="395"/>
      <c r="B4" s="316">
        <v>20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  <c r="BY4" s="395"/>
      <c r="BZ4" s="395"/>
    </row>
    <row r="5" spans="1:79" ht="23.25">
      <c r="A5" s="395"/>
      <c r="B5" s="381" t="s">
        <v>395</v>
      </c>
      <c r="C5" s="315"/>
      <c r="D5" s="315"/>
      <c r="E5" s="315"/>
      <c r="F5" s="315"/>
      <c r="G5" s="382"/>
      <c r="H5" s="315"/>
      <c r="I5" s="315"/>
      <c r="J5" s="315"/>
      <c r="K5" s="318"/>
      <c r="L5" s="607" t="str">
        <f>VLOOKUP(B4,Общее_количество_учащихся,2,FALSE)</f>
        <v>Суббота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C5" s="395"/>
      <c r="AD5" s="396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5"/>
      <c r="BA5" s="395"/>
      <c r="BB5" s="395"/>
      <c r="BC5" s="395"/>
      <c r="BD5" s="395"/>
      <c r="BE5" s="395"/>
      <c r="BF5" s="395"/>
      <c r="BG5" s="395"/>
      <c r="BH5" s="395"/>
      <c r="BI5" s="395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320"/>
      <c r="BZ5" s="320"/>
      <c r="CA5" s="17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  <c r="BY6" s="395"/>
      <c r="BZ6" s="395"/>
    </row>
    <row r="7" spans="1:79" ht="154.15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323" t="str">
        <f>ССЫЛКИ!BW2</f>
        <v>Изюм</v>
      </c>
      <c r="BZ7" s="323" t="str">
        <f>ССЫЛКИ!BX2</f>
        <v>Зефир в шоколаде (шт.)</v>
      </c>
      <c r="CA7" s="17"/>
    </row>
    <row r="8" spans="1:79">
      <c r="A8" s="595" t="s">
        <v>370</v>
      </c>
      <c r="B8" s="588"/>
      <c r="C8" s="326"/>
      <c r="D8" s="326"/>
      <c r="E8" s="326"/>
      <c r="F8" s="326"/>
      <c r="G8" s="326"/>
      <c r="H8" s="326"/>
      <c r="I8" s="326"/>
      <c r="J8" s="326"/>
      <c r="K8" s="326"/>
      <c r="L8" s="326">
        <v>9.3000000000000007</v>
      </c>
      <c r="M8" s="326"/>
      <c r="N8" s="326">
        <v>2</v>
      </c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>
        <v>40</v>
      </c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>
        <v>70</v>
      </c>
      <c r="BB8" s="326"/>
      <c r="BC8" s="326"/>
      <c r="BD8" s="326"/>
      <c r="BE8" s="326"/>
      <c r="BF8" s="326"/>
      <c r="BG8" s="326"/>
      <c r="BH8" s="326"/>
      <c r="BI8" s="326"/>
      <c r="BJ8" s="326"/>
      <c r="BK8" s="326">
        <v>10</v>
      </c>
      <c r="BL8" s="326">
        <v>10</v>
      </c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</row>
    <row r="9" spans="1:79">
      <c r="A9" s="595" t="s">
        <v>371</v>
      </c>
      <c r="B9" s="588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>
        <v>1.8</v>
      </c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>
        <v>5</v>
      </c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>
        <v>45</v>
      </c>
      <c r="BP9" s="326"/>
      <c r="BQ9" s="326"/>
      <c r="BR9" s="326"/>
      <c r="BS9" s="326"/>
      <c r="BT9" s="326"/>
      <c r="BU9" s="326"/>
      <c r="BV9" s="326"/>
      <c r="BW9" s="326"/>
      <c r="BX9" s="326"/>
      <c r="BY9" s="326"/>
      <c r="BZ9" s="326"/>
    </row>
    <row r="10" spans="1:79">
      <c r="A10" s="595" t="s">
        <v>372</v>
      </c>
      <c r="B10" s="588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>
        <v>2</v>
      </c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326"/>
      <c r="BZ10" s="326"/>
    </row>
    <row r="11" spans="1:79">
      <c r="A11" s="595" t="s">
        <v>61</v>
      </c>
      <c r="B11" s="588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>
        <v>60</v>
      </c>
      <c r="BY11" s="326"/>
      <c r="BZ11" s="326"/>
    </row>
    <row r="12" spans="1:79">
      <c r="A12" s="595" t="s">
        <v>99</v>
      </c>
      <c r="B12" s="588"/>
      <c r="C12" s="326"/>
      <c r="D12" s="326"/>
      <c r="E12" s="326"/>
      <c r="F12" s="326"/>
      <c r="G12" s="326">
        <v>1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/>
      <c r="BT12" s="326"/>
      <c r="BU12" s="326"/>
      <c r="BV12" s="326"/>
      <c r="BW12" s="326"/>
      <c r="BX12" s="326"/>
      <c r="BY12" s="326"/>
      <c r="BZ12" s="326"/>
    </row>
    <row r="13" spans="1:79">
      <c r="A13" s="595" t="s">
        <v>373</v>
      </c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>
        <v>130</v>
      </c>
      <c r="BV13" s="326"/>
      <c r="BW13" s="326"/>
      <c r="BX13" s="326"/>
      <c r="BY13" s="326"/>
      <c r="BZ13" s="326"/>
    </row>
    <row r="14" spans="1:79" hidden="1">
      <c r="A14" s="595"/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326"/>
      <c r="BZ14" s="326"/>
    </row>
    <row r="15" spans="1:79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</row>
    <row r="16" spans="1:79" hidden="1">
      <c r="A16" s="595"/>
      <c r="B16" s="588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1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9.3000000000000007</v>
      </c>
      <c r="M16" s="326">
        <f t="shared" si="0"/>
        <v>0</v>
      </c>
      <c r="N16" s="326">
        <f t="shared" si="0"/>
        <v>3.8</v>
      </c>
      <c r="O16" s="326">
        <f t="shared" si="0"/>
        <v>0</v>
      </c>
      <c r="P16" s="326">
        <f t="shared" si="0"/>
        <v>0</v>
      </c>
      <c r="Q16" s="326">
        <f t="shared" si="0"/>
        <v>0</v>
      </c>
      <c r="R16" s="326">
        <f t="shared" si="0"/>
        <v>0</v>
      </c>
      <c r="S16" s="326">
        <f t="shared" si="0"/>
        <v>2</v>
      </c>
      <c r="T16" s="326">
        <f t="shared" si="0"/>
        <v>0</v>
      </c>
      <c r="U16" s="326">
        <f t="shared" si="0"/>
        <v>0</v>
      </c>
      <c r="V16" s="326">
        <f t="shared" si="0"/>
        <v>0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0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40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0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5</v>
      </c>
      <c r="AY16" s="326">
        <f t="shared" si="0"/>
        <v>0</v>
      </c>
      <c r="AZ16" s="326">
        <f t="shared" si="0"/>
        <v>0</v>
      </c>
      <c r="BA16" s="326">
        <f t="shared" si="0"/>
        <v>70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0</v>
      </c>
      <c r="BK16" s="326">
        <f t="shared" si="0"/>
        <v>10</v>
      </c>
      <c r="BL16" s="326">
        <f t="shared" si="0"/>
        <v>10</v>
      </c>
      <c r="BM16" s="326">
        <f t="shared" si="0"/>
        <v>0</v>
      </c>
      <c r="BN16" s="326">
        <f t="shared" si="0"/>
        <v>0</v>
      </c>
      <c r="BO16" s="326">
        <f t="shared" si="0"/>
        <v>45</v>
      </c>
      <c r="BP16" s="326">
        <f t="shared" si="0"/>
        <v>0</v>
      </c>
      <c r="BQ16" s="326">
        <f t="shared" si="0"/>
        <v>0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130</v>
      </c>
      <c r="BV16" s="326">
        <f t="shared" si="0"/>
        <v>0</v>
      </c>
      <c r="BW16" s="326">
        <f t="shared" si="0"/>
        <v>0</v>
      </c>
      <c r="BX16" s="326">
        <f t="shared" si="0"/>
        <v>60</v>
      </c>
      <c r="BY16" s="326">
        <f t="shared" si="0"/>
        <v>0</v>
      </c>
      <c r="BZ16" s="326">
        <f t="shared" si="0"/>
        <v>0</v>
      </c>
    </row>
    <row r="17" spans="1:79" hidden="1">
      <c r="A17" s="600" t="s">
        <v>74</v>
      </c>
      <c r="B17" s="588"/>
      <c r="C17" s="332">
        <f>C18</f>
        <v>100</v>
      </c>
      <c r="D17" s="332">
        <f t="shared" ref="D17:BO17" si="1">C17</f>
        <v>100</v>
      </c>
      <c r="E17" s="332">
        <f t="shared" si="1"/>
        <v>100</v>
      </c>
      <c r="F17" s="332">
        <f t="shared" si="1"/>
        <v>100</v>
      </c>
      <c r="G17" s="332">
        <f t="shared" si="1"/>
        <v>100</v>
      </c>
      <c r="H17" s="332">
        <f t="shared" si="1"/>
        <v>100</v>
      </c>
      <c r="I17" s="332">
        <f t="shared" si="1"/>
        <v>100</v>
      </c>
      <c r="J17" s="332">
        <f t="shared" si="1"/>
        <v>100</v>
      </c>
      <c r="K17" s="332">
        <f t="shared" si="1"/>
        <v>100</v>
      </c>
      <c r="L17" s="332">
        <f t="shared" si="1"/>
        <v>100</v>
      </c>
      <c r="M17" s="332">
        <f t="shared" si="1"/>
        <v>100</v>
      </c>
      <c r="N17" s="332">
        <f t="shared" si="1"/>
        <v>100</v>
      </c>
      <c r="O17" s="332">
        <f t="shared" si="1"/>
        <v>100</v>
      </c>
      <c r="P17" s="332">
        <f t="shared" si="1"/>
        <v>100</v>
      </c>
      <c r="Q17" s="332">
        <f t="shared" si="1"/>
        <v>100</v>
      </c>
      <c r="R17" s="332">
        <f t="shared" si="1"/>
        <v>100</v>
      </c>
      <c r="S17" s="332">
        <f t="shared" si="1"/>
        <v>100</v>
      </c>
      <c r="T17" s="332">
        <f t="shared" si="1"/>
        <v>100</v>
      </c>
      <c r="U17" s="332">
        <f t="shared" si="1"/>
        <v>100</v>
      </c>
      <c r="V17" s="332">
        <f t="shared" si="1"/>
        <v>100</v>
      </c>
      <c r="W17" s="332">
        <f t="shared" si="1"/>
        <v>100</v>
      </c>
      <c r="X17" s="332">
        <f t="shared" si="1"/>
        <v>100</v>
      </c>
      <c r="Y17" s="332">
        <f t="shared" si="1"/>
        <v>100</v>
      </c>
      <c r="Z17" s="332">
        <f t="shared" si="1"/>
        <v>100</v>
      </c>
      <c r="AA17" s="332">
        <f t="shared" si="1"/>
        <v>100</v>
      </c>
      <c r="AB17" s="332">
        <f t="shared" si="1"/>
        <v>100</v>
      </c>
      <c r="AC17" s="332">
        <f t="shared" si="1"/>
        <v>100</v>
      </c>
      <c r="AD17" s="332">
        <f t="shared" si="1"/>
        <v>100</v>
      </c>
      <c r="AE17" s="332">
        <f t="shared" si="1"/>
        <v>100</v>
      </c>
      <c r="AF17" s="332">
        <f t="shared" si="1"/>
        <v>100</v>
      </c>
      <c r="AG17" s="332">
        <f t="shared" si="1"/>
        <v>100</v>
      </c>
      <c r="AH17" s="332">
        <f t="shared" si="1"/>
        <v>100</v>
      </c>
      <c r="AI17" s="332">
        <f t="shared" si="1"/>
        <v>100</v>
      </c>
      <c r="AJ17" s="332">
        <f t="shared" si="1"/>
        <v>100</v>
      </c>
      <c r="AK17" s="332">
        <f t="shared" si="1"/>
        <v>100</v>
      </c>
      <c r="AL17" s="332">
        <f t="shared" si="1"/>
        <v>100</v>
      </c>
      <c r="AM17" s="332">
        <f t="shared" si="1"/>
        <v>100</v>
      </c>
      <c r="AN17" s="332">
        <f t="shared" si="1"/>
        <v>100</v>
      </c>
      <c r="AO17" s="332">
        <f t="shared" si="1"/>
        <v>100</v>
      </c>
      <c r="AP17" s="332">
        <f t="shared" si="1"/>
        <v>100</v>
      </c>
      <c r="AQ17" s="332">
        <f t="shared" si="1"/>
        <v>100</v>
      </c>
      <c r="AR17" s="332">
        <f t="shared" si="1"/>
        <v>100</v>
      </c>
      <c r="AS17" s="332">
        <f t="shared" si="1"/>
        <v>100</v>
      </c>
      <c r="AT17" s="332">
        <f t="shared" si="1"/>
        <v>100</v>
      </c>
      <c r="AU17" s="332">
        <f t="shared" si="1"/>
        <v>100</v>
      </c>
      <c r="AV17" s="332">
        <f t="shared" si="1"/>
        <v>100</v>
      </c>
      <c r="AW17" s="332">
        <f t="shared" si="1"/>
        <v>100</v>
      </c>
      <c r="AX17" s="332">
        <f t="shared" si="1"/>
        <v>100</v>
      </c>
      <c r="AY17" s="332">
        <f t="shared" si="1"/>
        <v>100</v>
      </c>
      <c r="AZ17" s="332">
        <f t="shared" si="1"/>
        <v>100</v>
      </c>
      <c r="BA17" s="332">
        <f t="shared" si="1"/>
        <v>100</v>
      </c>
      <c r="BB17" s="332">
        <f t="shared" si="1"/>
        <v>100</v>
      </c>
      <c r="BC17" s="332">
        <f t="shared" si="1"/>
        <v>100</v>
      </c>
      <c r="BD17" s="332">
        <f t="shared" si="1"/>
        <v>100</v>
      </c>
      <c r="BE17" s="332">
        <f t="shared" si="1"/>
        <v>100</v>
      </c>
      <c r="BF17" s="332">
        <f t="shared" si="1"/>
        <v>100</v>
      </c>
      <c r="BG17" s="332">
        <f t="shared" si="1"/>
        <v>100</v>
      </c>
      <c r="BH17" s="332">
        <f t="shared" si="1"/>
        <v>100</v>
      </c>
      <c r="BI17" s="332">
        <f t="shared" si="1"/>
        <v>100</v>
      </c>
      <c r="BJ17" s="332">
        <f t="shared" si="1"/>
        <v>100</v>
      </c>
      <c r="BK17" s="332">
        <f t="shared" si="1"/>
        <v>100</v>
      </c>
      <c r="BL17" s="332">
        <f t="shared" si="1"/>
        <v>100</v>
      </c>
      <c r="BM17" s="332">
        <f t="shared" si="1"/>
        <v>100</v>
      </c>
      <c r="BN17" s="332">
        <f t="shared" si="1"/>
        <v>100</v>
      </c>
      <c r="BO17" s="332">
        <f t="shared" si="1"/>
        <v>100</v>
      </c>
      <c r="BP17" s="332">
        <f t="shared" ref="BP17:BZ17" si="2">BO17</f>
        <v>100</v>
      </c>
      <c r="BQ17" s="332">
        <f t="shared" si="2"/>
        <v>100</v>
      </c>
      <c r="BR17" s="332">
        <f t="shared" si="2"/>
        <v>100</v>
      </c>
      <c r="BS17" s="332">
        <f t="shared" si="2"/>
        <v>100</v>
      </c>
      <c r="BT17" s="332">
        <f t="shared" si="2"/>
        <v>100</v>
      </c>
      <c r="BU17" s="332">
        <f t="shared" si="2"/>
        <v>100</v>
      </c>
      <c r="BV17" s="332">
        <f t="shared" si="2"/>
        <v>100</v>
      </c>
      <c r="BW17" s="332">
        <f t="shared" si="2"/>
        <v>100</v>
      </c>
      <c r="BX17" s="332">
        <f t="shared" si="2"/>
        <v>100</v>
      </c>
      <c r="BY17" s="332">
        <f t="shared" si="2"/>
        <v>100</v>
      </c>
      <c r="BZ17" s="332">
        <f t="shared" si="2"/>
        <v>100</v>
      </c>
    </row>
    <row r="18" spans="1:79" ht="20.25" thickBot="1">
      <c r="A18" s="593" t="s">
        <v>74</v>
      </c>
      <c r="B18" s="588"/>
      <c r="C18" s="333">
        <f>VLOOKUP(B4, завтрак_факт,3,FALSE)</f>
        <v>100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326"/>
      <c r="BZ18" s="326"/>
    </row>
    <row r="19" spans="1:79" ht="15.75" thickTop="1">
      <c r="A19" s="593" t="s">
        <v>75</v>
      </c>
      <c r="B19" s="588"/>
      <c r="C19" s="334"/>
      <c r="D19" s="127">
        <f t="shared" ref="D19:F19" si="3">D16*D17/1000</f>
        <v>0</v>
      </c>
      <c r="E19" s="127">
        <f t="shared" si="3"/>
        <v>0</v>
      </c>
      <c r="F19" s="127">
        <f t="shared" si="3"/>
        <v>0</v>
      </c>
      <c r="G19" s="122">
        <f>G16*G17</f>
        <v>100</v>
      </c>
      <c r="H19" s="122">
        <f t="shared" ref="H19:BG19" si="4">H16*H17/1000</f>
        <v>0</v>
      </c>
      <c r="I19" s="122">
        <f t="shared" si="4"/>
        <v>0</v>
      </c>
      <c r="J19" s="122">
        <f t="shared" si="4"/>
        <v>0</v>
      </c>
      <c r="K19" s="122">
        <f t="shared" si="4"/>
        <v>0</v>
      </c>
      <c r="L19" s="122">
        <f t="shared" si="4"/>
        <v>0.93000000000000016</v>
      </c>
      <c r="M19" s="122">
        <f t="shared" si="4"/>
        <v>0</v>
      </c>
      <c r="N19" s="122">
        <f t="shared" si="4"/>
        <v>0.38</v>
      </c>
      <c r="O19" s="122">
        <f t="shared" si="4"/>
        <v>0</v>
      </c>
      <c r="P19" s="122">
        <f t="shared" si="4"/>
        <v>0</v>
      </c>
      <c r="Q19" s="122">
        <f t="shared" si="4"/>
        <v>0</v>
      </c>
      <c r="R19" s="122">
        <f t="shared" si="4"/>
        <v>0</v>
      </c>
      <c r="S19" s="122">
        <f>S16*S17</f>
        <v>200</v>
      </c>
      <c r="T19" s="122">
        <f t="shared" si="4"/>
        <v>0</v>
      </c>
      <c r="U19" s="122">
        <f t="shared" si="4"/>
        <v>0</v>
      </c>
      <c r="V19" s="122">
        <f t="shared" si="4"/>
        <v>0</v>
      </c>
      <c r="W19" s="122">
        <f t="shared" si="4"/>
        <v>0</v>
      </c>
      <c r="X19" s="122">
        <f t="shared" si="4"/>
        <v>0</v>
      </c>
      <c r="Y19" s="122">
        <f t="shared" si="4"/>
        <v>0</v>
      </c>
      <c r="Z19" s="122">
        <f t="shared" si="4"/>
        <v>0</v>
      </c>
      <c r="AA19" s="122">
        <f t="shared" si="4"/>
        <v>0</v>
      </c>
      <c r="AB19" s="122">
        <f t="shared" si="4"/>
        <v>0</v>
      </c>
      <c r="AC19" s="122">
        <f t="shared" si="4"/>
        <v>0</v>
      </c>
      <c r="AD19" s="122">
        <f t="shared" si="4"/>
        <v>0</v>
      </c>
      <c r="AE19" s="122">
        <f t="shared" si="4"/>
        <v>0</v>
      </c>
      <c r="AF19" s="122">
        <f t="shared" si="4"/>
        <v>0</v>
      </c>
      <c r="AG19" s="122">
        <f t="shared" si="4"/>
        <v>0</v>
      </c>
      <c r="AH19" s="122">
        <f t="shared" si="4"/>
        <v>0</v>
      </c>
      <c r="AI19" s="122">
        <f t="shared" si="4"/>
        <v>0</v>
      </c>
      <c r="AJ19" s="122">
        <f t="shared" si="4"/>
        <v>0</v>
      </c>
      <c r="AK19" s="122">
        <f t="shared" si="4"/>
        <v>0</v>
      </c>
      <c r="AL19" s="122">
        <f t="shared" si="4"/>
        <v>0</v>
      </c>
      <c r="AM19" s="122">
        <f t="shared" si="4"/>
        <v>0</v>
      </c>
      <c r="AN19" s="122">
        <f t="shared" si="4"/>
        <v>4</v>
      </c>
      <c r="AO19" s="122">
        <f t="shared" si="4"/>
        <v>0</v>
      </c>
      <c r="AP19" s="122">
        <f t="shared" si="4"/>
        <v>0</v>
      </c>
      <c r="AQ19" s="122">
        <f t="shared" si="4"/>
        <v>0</v>
      </c>
      <c r="AR19" s="122">
        <f t="shared" si="4"/>
        <v>0</v>
      </c>
      <c r="AS19" s="122">
        <f t="shared" si="4"/>
        <v>0</v>
      </c>
      <c r="AT19" s="122">
        <f t="shared" si="4"/>
        <v>0</v>
      </c>
      <c r="AU19" s="122">
        <f t="shared" si="4"/>
        <v>0</v>
      </c>
      <c r="AV19" s="122">
        <f t="shared" si="4"/>
        <v>0</v>
      </c>
      <c r="AW19" s="122">
        <f t="shared" si="4"/>
        <v>0</v>
      </c>
      <c r="AX19" s="122">
        <f t="shared" si="4"/>
        <v>0.5</v>
      </c>
      <c r="AY19" s="122">
        <f t="shared" si="4"/>
        <v>0</v>
      </c>
      <c r="AZ19" s="122">
        <f t="shared" si="4"/>
        <v>0</v>
      </c>
      <c r="BA19" s="122">
        <f t="shared" si="4"/>
        <v>7</v>
      </c>
      <c r="BB19" s="122">
        <f t="shared" si="4"/>
        <v>0</v>
      </c>
      <c r="BC19" s="122">
        <f t="shared" si="4"/>
        <v>0</v>
      </c>
      <c r="BD19" s="122">
        <f t="shared" si="4"/>
        <v>0</v>
      </c>
      <c r="BE19" s="122">
        <f t="shared" si="4"/>
        <v>0</v>
      </c>
      <c r="BF19" s="122">
        <f t="shared" si="4"/>
        <v>0</v>
      </c>
      <c r="BG19" s="122">
        <f t="shared" si="4"/>
        <v>0</v>
      </c>
      <c r="BH19" s="122">
        <f>BH16*BH17</f>
        <v>0</v>
      </c>
      <c r="BI19" s="122">
        <f t="shared" ref="BI19:BZ19" si="5">BI16*BI17/1000</f>
        <v>0</v>
      </c>
      <c r="BJ19" s="122">
        <f t="shared" si="5"/>
        <v>0</v>
      </c>
      <c r="BK19" s="122">
        <f t="shared" si="5"/>
        <v>1</v>
      </c>
      <c r="BL19" s="122">
        <f t="shared" si="5"/>
        <v>1</v>
      </c>
      <c r="BM19" s="122">
        <f t="shared" si="5"/>
        <v>0</v>
      </c>
      <c r="BN19" s="122">
        <f t="shared" si="5"/>
        <v>0</v>
      </c>
      <c r="BO19" s="122">
        <f t="shared" si="5"/>
        <v>4.5</v>
      </c>
      <c r="BP19" s="122">
        <f t="shared" si="5"/>
        <v>0</v>
      </c>
      <c r="BQ19" s="122">
        <f t="shared" si="5"/>
        <v>0</v>
      </c>
      <c r="BR19" s="122">
        <f t="shared" si="5"/>
        <v>0</v>
      </c>
      <c r="BS19" s="122">
        <f t="shared" si="5"/>
        <v>0</v>
      </c>
      <c r="BT19" s="122">
        <f t="shared" si="5"/>
        <v>0</v>
      </c>
      <c r="BU19" s="122">
        <f t="shared" si="5"/>
        <v>13</v>
      </c>
      <c r="BV19" s="122">
        <f t="shared" si="5"/>
        <v>0</v>
      </c>
      <c r="BW19" s="122">
        <f t="shared" si="5"/>
        <v>0</v>
      </c>
      <c r="BX19" s="122">
        <f t="shared" si="5"/>
        <v>6</v>
      </c>
      <c r="BY19" s="127">
        <f t="shared" si="5"/>
        <v>0</v>
      </c>
      <c r="BZ19" s="127">
        <f t="shared" si="5"/>
        <v>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335">
        <f>ССЫЛКИ!BW3</f>
        <v>210</v>
      </c>
      <c r="BZ20" s="335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6100</v>
      </c>
      <c r="D21" s="337">
        <f t="shared" ref="D21:BZ21" si="6">D19*D20</f>
        <v>0</v>
      </c>
      <c r="E21" s="337">
        <f t="shared" si="6"/>
        <v>0</v>
      </c>
      <c r="F21" s="337">
        <f t="shared" si="6"/>
        <v>0</v>
      </c>
      <c r="G21" s="122">
        <f t="shared" si="6"/>
        <v>600</v>
      </c>
      <c r="H21" s="122">
        <f t="shared" si="6"/>
        <v>0</v>
      </c>
      <c r="I21" s="122">
        <f t="shared" si="6"/>
        <v>0</v>
      </c>
      <c r="J21" s="122">
        <f t="shared" si="6"/>
        <v>0</v>
      </c>
      <c r="K21" s="122">
        <f t="shared" si="6"/>
        <v>0</v>
      </c>
      <c r="L21" s="122">
        <f t="shared" si="6"/>
        <v>130.20000000000002</v>
      </c>
      <c r="M21" s="122">
        <f t="shared" si="6"/>
        <v>0</v>
      </c>
      <c r="N21" s="122">
        <f t="shared" si="6"/>
        <v>3.8</v>
      </c>
      <c r="O21" s="122">
        <f t="shared" si="6"/>
        <v>0</v>
      </c>
      <c r="P21" s="122">
        <f t="shared" si="6"/>
        <v>0</v>
      </c>
      <c r="Q21" s="122">
        <f t="shared" si="6"/>
        <v>0</v>
      </c>
      <c r="R21" s="122">
        <f t="shared" si="6"/>
        <v>0</v>
      </c>
      <c r="S21" s="122">
        <f t="shared" si="6"/>
        <v>2000</v>
      </c>
      <c r="T21" s="122">
        <f t="shared" si="6"/>
        <v>0</v>
      </c>
      <c r="U21" s="122">
        <f t="shared" si="6"/>
        <v>0</v>
      </c>
      <c r="V21" s="122">
        <f t="shared" si="6"/>
        <v>0</v>
      </c>
      <c r="W21" s="122">
        <f t="shared" si="6"/>
        <v>0</v>
      </c>
      <c r="X21" s="122">
        <f t="shared" si="6"/>
        <v>0</v>
      </c>
      <c r="Y21" s="122">
        <f t="shared" si="6"/>
        <v>0</v>
      </c>
      <c r="Z21" s="122">
        <f t="shared" si="6"/>
        <v>0</v>
      </c>
      <c r="AA21" s="122">
        <f t="shared" si="6"/>
        <v>0</v>
      </c>
      <c r="AB21" s="122">
        <f t="shared" si="6"/>
        <v>0</v>
      </c>
      <c r="AC21" s="122">
        <f t="shared" si="6"/>
        <v>0</v>
      </c>
      <c r="AD21" s="122">
        <f t="shared" si="6"/>
        <v>0</v>
      </c>
      <c r="AE21" s="122">
        <f t="shared" si="6"/>
        <v>0</v>
      </c>
      <c r="AF21" s="122">
        <f t="shared" si="6"/>
        <v>0</v>
      </c>
      <c r="AG21" s="122">
        <f t="shared" si="6"/>
        <v>0</v>
      </c>
      <c r="AH21" s="122">
        <f t="shared" si="6"/>
        <v>0</v>
      </c>
      <c r="AI21" s="122">
        <f t="shared" si="6"/>
        <v>0</v>
      </c>
      <c r="AJ21" s="122">
        <f t="shared" si="6"/>
        <v>0</v>
      </c>
      <c r="AK21" s="122">
        <f t="shared" si="6"/>
        <v>0</v>
      </c>
      <c r="AL21" s="122">
        <f t="shared" si="6"/>
        <v>0</v>
      </c>
      <c r="AM21" s="122">
        <f t="shared" si="6"/>
        <v>0</v>
      </c>
      <c r="AN21" s="122">
        <f t="shared" si="6"/>
        <v>240</v>
      </c>
      <c r="AO21" s="122">
        <f t="shared" si="6"/>
        <v>0</v>
      </c>
      <c r="AP21" s="122">
        <f t="shared" si="6"/>
        <v>0</v>
      </c>
      <c r="AQ21" s="122">
        <f t="shared" si="6"/>
        <v>0</v>
      </c>
      <c r="AR21" s="122">
        <f t="shared" si="6"/>
        <v>0</v>
      </c>
      <c r="AS21" s="122">
        <f t="shared" si="6"/>
        <v>0</v>
      </c>
      <c r="AT21" s="122">
        <f t="shared" si="6"/>
        <v>0</v>
      </c>
      <c r="AU21" s="122">
        <f t="shared" si="6"/>
        <v>0</v>
      </c>
      <c r="AV21" s="122">
        <f t="shared" si="6"/>
        <v>0</v>
      </c>
      <c r="AW21" s="122">
        <f t="shared" si="6"/>
        <v>0</v>
      </c>
      <c r="AX21" s="122">
        <f t="shared" si="6"/>
        <v>137</v>
      </c>
      <c r="AY21" s="122">
        <f t="shared" si="6"/>
        <v>0</v>
      </c>
      <c r="AZ21" s="122">
        <f t="shared" si="6"/>
        <v>0</v>
      </c>
      <c r="BA21" s="122">
        <f t="shared" si="6"/>
        <v>1260</v>
      </c>
      <c r="BB21" s="122">
        <f t="shared" si="6"/>
        <v>0</v>
      </c>
      <c r="BC21" s="122">
        <f t="shared" si="6"/>
        <v>0</v>
      </c>
      <c r="BD21" s="122">
        <f t="shared" si="6"/>
        <v>0</v>
      </c>
      <c r="BE21" s="122">
        <f t="shared" si="6"/>
        <v>0</v>
      </c>
      <c r="BF21" s="122">
        <f t="shared" si="6"/>
        <v>0</v>
      </c>
      <c r="BG21" s="122">
        <f t="shared" si="6"/>
        <v>0</v>
      </c>
      <c r="BH21" s="122">
        <f t="shared" si="6"/>
        <v>0</v>
      </c>
      <c r="BI21" s="122">
        <f t="shared" si="6"/>
        <v>0</v>
      </c>
      <c r="BJ21" s="122">
        <f t="shared" si="6"/>
        <v>0</v>
      </c>
      <c r="BK21" s="122">
        <f t="shared" si="6"/>
        <v>22</v>
      </c>
      <c r="BL21" s="122">
        <f t="shared" si="6"/>
        <v>32</v>
      </c>
      <c r="BM21" s="122">
        <f t="shared" si="6"/>
        <v>0</v>
      </c>
      <c r="BN21" s="122">
        <f t="shared" si="6"/>
        <v>0</v>
      </c>
      <c r="BO21" s="122">
        <f t="shared" si="6"/>
        <v>135</v>
      </c>
      <c r="BP21" s="122">
        <f t="shared" si="6"/>
        <v>0</v>
      </c>
      <c r="BQ21" s="122">
        <f t="shared" si="6"/>
        <v>0</v>
      </c>
      <c r="BR21" s="122">
        <f t="shared" si="6"/>
        <v>0</v>
      </c>
      <c r="BS21" s="122">
        <f t="shared" si="6"/>
        <v>0</v>
      </c>
      <c r="BT21" s="122">
        <f t="shared" si="6"/>
        <v>0</v>
      </c>
      <c r="BU21" s="122">
        <f t="shared" si="6"/>
        <v>1300</v>
      </c>
      <c r="BV21" s="122">
        <f t="shared" si="6"/>
        <v>0</v>
      </c>
      <c r="BW21" s="122">
        <f t="shared" si="6"/>
        <v>0</v>
      </c>
      <c r="BX21" s="122">
        <f t="shared" si="6"/>
        <v>240</v>
      </c>
      <c r="BY21" s="337">
        <f t="shared" si="6"/>
        <v>0</v>
      </c>
      <c r="BZ21" s="337">
        <f t="shared" si="6"/>
        <v>0</v>
      </c>
    </row>
    <row r="22" spans="1:79" ht="15.75" customHeight="1">
      <c r="A22" s="593" t="s">
        <v>77</v>
      </c>
      <c r="B22" s="588"/>
      <c r="C22" s="338">
        <f>C21/C18</f>
        <v>61</v>
      </c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  <c r="BY22" s="395"/>
      <c r="BZ22" s="395"/>
    </row>
    <row r="23" spans="1:79" ht="15.75" customHeight="1">
      <c r="A23" s="395"/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  <c r="BY23" s="395"/>
      <c r="BZ23" s="395"/>
    </row>
    <row r="24" spans="1:79" ht="15.6" hidden="1" customHeight="1">
      <c r="A24" s="395"/>
      <c r="B24" s="271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  <c r="AL24" s="395"/>
      <c r="AM24" s="395"/>
      <c r="AN24" s="395"/>
      <c r="AO24" s="395"/>
      <c r="AP24" s="395"/>
      <c r="AQ24" s="395"/>
      <c r="AR24" s="395"/>
      <c r="AS24" s="395"/>
      <c r="AT24" s="395"/>
      <c r="AU24" s="395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  <c r="BY24" s="395"/>
      <c r="BZ24" s="395"/>
    </row>
    <row r="25" spans="1:79" ht="13.9" hidden="1" customHeight="1">
      <c r="A25" s="395"/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  <c r="BY25" s="395"/>
      <c r="BZ25" s="395"/>
    </row>
    <row r="26" spans="1:79" ht="15.6" hidden="1" customHeight="1">
      <c r="A26" s="395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  <c r="BY26" s="395"/>
      <c r="BZ26" s="395"/>
    </row>
    <row r="27" spans="1:79" ht="14.25" hidden="1">
      <c r="A27" s="395"/>
      <c r="B27" s="395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5"/>
      <c r="AP27" s="395"/>
      <c r="AQ27" s="395"/>
      <c r="AR27" s="395"/>
      <c r="AS27" s="395"/>
      <c r="AT27" s="395"/>
      <c r="AU27" s="395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  <c r="BY27" s="395"/>
      <c r="BZ27" s="395"/>
    </row>
    <row r="28" spans="1:79" hidden="1">
      <c r="A28" s="590"/>
      <c r="B28" s="588"/>
      <c r="C28" s="325"/>
      <c r="D28" s="325">
        <f t="shared" ref="D28:BO28" si="7">SUM(D8:D15)</f>
        <v>0</v>
      </c>
      <c r="E28" s="325">
        <f t="shared" si="7"/>
        <v>0</v>
      </c>
      <c r="F28" s="325">
        <f t="shared" si="7"/>
        <v>0</v>
      </c>
      <c r="G28" s="325">
        <f t="shared" si="7"/>
        <v>1</v>
      </c>
      <c r="H28" s="325">
        <f t="shared" si="7"/>
        <v>0</v>
      </c>
      <c r="I28" s="325">
        <f t="shared" si="7"/>
        <v>0</v>
      </c>
      <c r="J28" s="325">
        <f t="shared" si="7"/>
        <v>0</v>
      </c>
      <c r="K28" s="325">
        <f t="shared" si="7"/>
        <v>0</v>
      </c>
      <c r="L28" s="325">
        <f t="shared" si="7"/>
        <v>9.3000000000000007</v>
      </c>
      <c r="M28" s="325">
        <f t="shared" si="7"/>
        <v>0</v>
      </c>
      <c r="N28" s="325">
        <f t="shared" si="7"/>
        <v>3.8</v>
      </c>
      <c r="O28" s="325">
        <f t="shared" si="7"/>
        <v>0</v>
      </c>
      <c r="P28" s="325">
        <f t="shared" si="7"/>
        <v>0</v>
      </c>
      <c r="Q28" s="325">
        <f t="shared" si="7"/>
        <v>0</v>
      </c>
      <c r="R28" s="325">
        <f t="shared" si="7"/>
        <v>0</v>
      </c>
      <c r="S28" s="325">
        <f t="shared" si="7"/>
        <v>2</v>
      </c>
      <c r="T28" s="325">
        <f t="shared" si="7"/>
        <v>0</v>
      </c>
      <c r="U28" s="325">
        <f t="shared" si="7"/>
        <v>0</v>
      </c>
      <c r="V28" s="325">
        <f t="shared" si="7"/>
        <v>0</v>
      </c>
      <c r="W28" s="325">
        <f t="shared" si="7"/>
        <v>0</v>
      </c>
      <c r="X28" s="325">
        <f t="shared" si="7"/>
        <v>0</v>
      </c>
      <c r="Y28" s="325">
        <f t="shared" si="7"/>
        <v>0</v>
      </c>
      <c r="Z28" s="325">
        <f t="shared" si="7"/>
        <v>0</v>
      </c>
      <c r="AA28" s="325">
        <f t="shared" si="7"/>
        <v>0</v>
      </c>
      <c r="AB28" s="325">
        <f t="shared" si="7"/>
        <v>0</v>
      </c>
      <c r="AC28" s="325">
        <f t="shared" si="7"/>
        <v>0</v>
      </c>
      <c r="AD28" s="325">
        <f t="shared" si="7"/>
        <v>0</v>
      </c>
      <c r="AE28" s="325">
        <f t="shared" si="7"/>
        <v>0</v>
      </c>
      <c r="AF28" s="325">
        <f t="shared" si="7"/>
        <v>0</v>
      </c>
      <c r="AG28" s="325">
        <f t="shared" si="7"/>
        <v>0</v>
      </c>
      <c r="AH28" s="325">
        <f t="shared" si="7"/>
        <v>0</v>
      </c>
      <c r="AI28" s="325">
        <f t="shared" si="7"/>
        <v>0</v>
      </c>
      <c r="AJ28" s="325">
        <f t="shared" si="7"/>
        <v>0</v>
      </c>
      <c r="AK28" s="325">
        <f t="shared" si="7"/>
        <v>0</v>
      </c>
      <c r="AL28" s="325">
        <f t="shared" si="7"/>
        <v>0</v>
      </c>
      <c r="AM28" s="325">
        <f t="shared" si="7"/>
        <v>0</v>
      </c>
      <c r="AN28" s="325">
        <f t="shared" si="7"/>
        <v>40</v>
      </c>
      <c r="AO28" s="325">
        <f t="shared" si="7"/>
        <v>0</v>
      </c>
      <c r="AP28" s="325">
        <f t="shared" si="7"/>
        <v>0</v>
      </c>
      <c r="AQ28" s="325">
        <f t="shared" si="7"/>
        <v>0</v>
      </c>
      <c r="AR28" s="325">
        <f t="shared" si="7"/>
        <v>0</v>
      </c>
      <c r="AS28" s="325">
        <f t="shared" si="7"/>
        <v>0</v>
      </c>
      <c r="AT28" s="325">
        <f t="shared" si="7"/>
        <v>0</v>
      </c>
      <c r="AU28" s="325">
        <f t="shared" si="7"/>
        <v>0</v>
      </c>
      <c r="AV28" s="325">
        <f t="shared" si="7"/>
        <v>0</v>
      </c>
      <c r="AW28" s="325">
        <f t="shared" si="7"/>
        <v>0</v>
      </c>
      <c r="AX28" s="325">
        <f t="shared" si="7"/>
        <v>5</v>
      </c>
      <c r="AY28" s="325">
        <f t="shared" si="7"/>
        <v>0</v>
      </c>
      <c r="AZ28" s="325">
        <f t="shared" si="7"/>
        <v>0</v>
      </c>
      <c r="BA28" s="325">
        <f t="shared" si="7"/>
        <v>70</v>
      </c>
      <c r="BB28" s="325">
        <f t="shared" si="7"/>
        <v>0</v>
      </c>
      <c r="BC28" s="325">
        <f t="shared" si="7"/>
        <v>0</v>
      </c>
      <c r="BD28" s="325">
        <f t="shared" si="7"/>
        <v>0</v>
      </c>
      <c r="BE28" s="325">
        <f t="shared" si="7"/>
        <v>0</v>
      </c>
      <c r="BF28" s="325">
        <f t="shared" si="7"/>
        <v>0</v>
      </c>
      <c r="BG28" s="325">
        <f t="shared" si="7"/>
        <v>0</v>
      </c>
      <c r="BH28" s="325">
        <f t="shared" si="7"/>
        <v>0</v>
      </c>
      <c r="BI28" s="325">
        <f t="shared" si="7"/>
        <v>0</v>
      </c>
      <c r="BJ28" s="325">
        <f t="shared" si="7"/>
        <v>0</v>
      </c>
      <c r="BK28" s="325">
        <f t="shared" si="7"/>
        <v>10</v>
      </c>
      <c r="BL28" s="325">
        <f t="shared" si="7"/>
        <v>10</v>
      </c>
      <c r="BM28" s="325">
        <f t="shared" si="7"/>
        <v>0</v>
      </c>
      <c r="BN28" s="325">
        <f t="shared" si="7"/>
        <v>0</v>
      </c>
      <c r="BO28" s="325">
        <f t="shared" si="7"/>
        <v>45</v>
      </c>
      <c r="BP28" s="325">
        <f t="shared" ref="BP28:BX28" si="8">SUM(BP8:BP15)</f>
        <v>0</v>
      </c>
      <c r="BQ28" s="325">
        <f t="shared" si="8"/>
        <v>0</v>
      </c>
      <c r="BR28" s="325">
        <f t="shared" si="8"/>
        <v>0</v>
      </c>
      <c r="BS28" s="325">
        <f t="shared" si="8"/>
        <v>0</v>
      </c>
      <c r="BT28" s="325">
        <f t="shared" si="8"/>
        <v>0</v>
      </c>
      <c r="BU28" s="325">
        <f t="shared" si="8"/>
        <v>130</v>
      </c>
      <c r="BV28" s="325">
        <f t="shared" si="8"/>
        <v>0</v>
      </c>
      <c r="BW28" s="325">
        <f t="shared" si="8"/>
        <v>0</v>
      </c>
      <c r="BX28" s="325">
        <f t="shared" si="8"/>
        <v>60</v>
      </c>
      <c r="BY28" s="339">
        <f>SUM(BY8:BY15)</f>
        <v>0</v>
      </c>
      <c r="BZ28" s="339">
        <f>SUM(BZ8:BZ15)</f>
        <v>0</v>
      </c>
      <c r="CA28" s="1"/>
    </row>
    <row r="29" spans="1:79" hidden="1">
      <c r="A29" s="591" t="s">
        <v>74</v>
      </c>
      <c r="B29" s="588"/>
      <c r="C29" s="325">
        <f>C30</f>
        <v>100</v>
      </c>
      <c r="D29" s="341">
        <f>C29</f>
        <v>100</v>
      </c>
      <c r="E29" s="341">
        <f t="shared" ref="E29:BP29" si="9">D29</f>
        <v>100</v>
      </c>
      <c r="F29" s="341">
        <f t="shared" si="9"/>
        <v>100</v>
      </c>
      <c r="G29" s="341">
        <f t="shared" si="9"/>
        <v>100</v>
      </c>
      <c r="H29" s="341">
        <f t="shared" si="9"/>
        <v>100</v>
      </c>
      <c r="I29" s="341">
        <f t="shared" si="9"/>
        <v>100</v>
      </c>
      <c r="J29" s="341">
        <f t="shared" si="9"/>
        <v>100</v>
      </c>
      <c r="K29" s="341">
        <f t="shared" si="9"/>
        <v>100</v>
      </c>
      <c r="L29" s="341">
        <f t="shared" si="9"/>
        <v>100</v>
      </c>
      <c r="M29" s="341">
        <f t="shared" si="9"/>
        <v>100</v>
      </c>
      <c r="N29" s="341">
        <f t="shared" si="9"/>
        <v>100</v>
      </c>
      <c r="O29" s="341">
        <f t="shared" si="9"/>
        <v>100</v>
      </c>
      <c r="P29" s="341">
        <f t="shared" si="9"/>
        <v>100</v>
      </c>
      <c r="Q29" s="341">
        <f t="shared" si="9"/>
        <v>100</v>
      </c>
      <c r="R29" s="341">
        <f t="shared" si="9"/>
        <v>100</v>
      </c>
      <c r="S29" s="341">
        <f t="shared" si="9"/>
        <v>100</v>
      </c>
      <c r="T29" s="341">
        <f t="shared" si="9"/>
        <v>100</v>
      </c>
      <c r="U29" s="341">
        <f t="shared" si="9"/>
        <v>100</v>
      </c>
      <c r="V29" s="341">
        <f t="shared" si="9"/>
        <v>100</v>
      </c>
      <c r="W29" s="341">
        <f t="shared" si="9"/>
        <v>100</v>
      </c>
      <c r="X29" s="341">
        <f t="shared" si="9"/>
        <v>100</v>
      </c>
      <c r="Y29" s="341">
        <f t="shared" si="9"/>
        <v>100</v>
      </c>
      <c r="Z29" s="341">
        <f t="shared" si="9"/>
        <v>100</v>
      </c>
      <c r="AA29" s="341">
        <f t="shared" si="9"/>
        <v>100</v>
      </c>
      <c r="AB29" s="341">
        <f t="shared" si="9"/>
        <v>100</v>
      </c>
      <c r="AC29" s="341">
        <f t="shared" si="9"/>
        <v>100</v>
      </c>
      <c r="AD29" s="341">
        <f t="shared" si="9"/>
        <v>100</v>
      </c>
      <c r="AE29" s="341">
        <f t="shared" si="9"/>
        <v>100</v>
      </c>
      <c r="AF29" s="341">
        <f t="shared" si="9"/>
        <v>100</v>
      </c>
      <c r="AG29" s="341">
        <f t="shared" si="9"/>
        <v>100</v>
      </c>
      <c r="AH29" s="341">
        <f t="shared" si="9"/>
        <v>100</v>
      </c>
      <c r="AI29" s="341">
        <f t="shared" si="9"/>
        <v>100</v>
      </c>
      <c r="AJ29" s="341">
        <f t="shared" si="9"/>
        <v>100</v>
      </c>
      <c r="AK29" s="341">
        <f t="shared" si="9"/>
        <v>100</v>
      </c>
      <c r="AL29" s="341">
        <f t="shared" si="9"/>
        <v>100</v>
      </c>
      <c r="AM29" s="341">
        <f t="shared" si="9"/>
        <v>100</v>
      </c>
      <c r="AN29" s="341">
        <f t="shared" si="9"/>
        <v>100</v>
      </c>
      <c r="AO29" s="341">
        <f t="shared" si="9"/>
        <v>100</v>
      </c>
      <c r="AP29" s="341">
        <f t="shared" si="9"/>
        <v>100</v>
      </c>
      <c r="AQ29" s="341">
        <f t="shared" si="9"/>
        <v>100</v>
      </c>
      <c r="AR29" s="341">
        <f t="shared" si="9"/>
        <v>100</v>
      </c>
      <c r="AS29" s="341">
        <f t="shared" si="9"/>
        <v>100</v>
      </c>
      <c r="AT29" s="341">
        <f t="shared" si="9"/>
        <v>100</v>
      </c>
      <c r="AU29" s="341">
        <f t="shared" si="9"/>
        <v>100</v>
      </c>
      <c r="AV29" s="341">
        <f t="shared" si="9"/>
        <v>100</v>
      </c>
      <c r="AW29" s="341">
        <f t="shared" si="9"/>
        <v>100</v>
      </c>
      <c r="AX29" s="341">
        <f t="shared" si="9"/>
        <v>100</v>
      </c>
      <c r="AY29" s="341">
        <f t="shared" si="9"/>
        <v>100</v>
      </c>
      <c r="AZ29" s="341">
        <f t="shared" si="9"/>
        <v>100</v>
      </c>
      <c r="BA29" s="341">
        <f t="shared" si="9"/>
        <v>100</v>
      </c>
      <c r="BB29" s="341">
        <f t="shared" si="9"/>
        <v>100</v>
      </c>
      <c r="BC29" s="341">
        <f t="shared" si="9"/>
        <v>100</v>
      </c>
      <c r="BD29" s="341">
        <f t="shared" si="9"/>
        <v>100</v>
      </c>
      <c r="BE29" s="341">
        <f t="shared" si="9"/>
        <v>100</v>
      </c>
      <c r="BF29" s="341">
        <f t="shared" si="9"/>
        <v>100</v>
      </c>
      <c r="BG29" s="341">
        <f t="shared" si="9"/>
        <v>100</v>
      </c>
      <c r="BH29" s="341">
        <f t="shared" si="9"/>
        <v>100</v>
      </c>
      <c r="BI29" s="341">
        <f t="shared" si="9"/>
        <v>100</v>
      </c>
      <c r="BJ29" s="341">
        <f t="shared" si="9"/>
        <v>100</v>
      </c>
      <c r="BK29" s="341">
        <f t="shared" si="9"/>
        <v>100</v>
      </c>
      <c r="BL29" s="341">
        <f t="shared" si="9"/>
        <v>100</v>
      </c>
      <c r="BM29" s="341">
        <f t="shared" si="9"/>
        <v>100</v>
      </c>
      <c r="BN29" s="341">
        <f t="shared" si="9"/>
        <v>100</v>
      </c>
      <c r="BO29" s="341">
        <f t="shared" si="9"/>
        <v>100</v>
      </c>
      <c r="BP29" s="341">
        <f t="shared" si="9"/>
        <v>100</v>
      </c>
      <c r="BQ29" s="341">
        <f t="shared" ref="BQ29:BZ29" si="10">BP29</f>
        <v>100</v>
      </c>
      <c r="BR29" s="341">
        <f t="shared" si="10"/>
        <v>100</v>
      </c>
      <c r="BS29" s="341">
        <f t="shared" si="10"/>
        <v>100</v>
      </c>
      <c r="BT29" s="341">
        <f t="shared" si="10"/>
        <v>100</v>
      </c>
      <c r="BU29" s="341">
        <f t="shared" si="10"/>
        <v>100</v>
      </c>
      <c r="BV29" s="341">
        <f t="shared" si="10"/>
        <v>100</v>
      </c>
      <c r="BW29" s="341">
        <f t="shared" si="10"/>
        <v>100</v>
      </c>
      <c r="BX29" s="341">
        <f t="shared" si="10"/>
        <v>100</v>
      </c>
      <c r="BY29" s="342">
        <f t="shared" si="10"/>
        <v>100</v>
      </c>
      <c r="BZ29" s="342">
        <f t="shared" si="10"/>
        <v>100</v>
      </c>
      <c r="CA29" s="1"/>
    </row>
    <row r="30" spans="1:79" ht="21" hidden="1" thickBot="1">
      <c r="A30" s="579" t="s">
        <v>138</v>
      </c>
      <c r="B30" s="592"/>
      <c r="C30" s="343">
        <f>VLOOKUP(B4,завтрак_общ,3,FALSE)</f>
        <v>100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5"/>
      <c r="BZ30" s="339"/>
      <c r="CA30" s="1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 t="shared" ref="E31:BP31" si="11">E28*E29/1000</f>
        <v>0</v>
      </c>
      <c r="F31" s="347">
        <f t="shared" si="11"/>
        <v>0</v>
      </c>
      <c r="G31" s="347">
        <f>G28*G29</f>
        <v>100</v>
      </c>
      <c r="H31" s="347">
        <f t="shared" si="11"/>
        <v>0</v>
      </c>
      <c r="I31" s="347">
        <f t="shared" si="11"/>
        <v>0</v>
      </c>
      <c r="J31" s="347">
        <f t="shared" si="11"/>
        <v>0</v>
      </c>
      <c r="K31" s="348">
        <f>K28*K29</f>
        <v>0</v>
      </c>
      <c r="L31" s="348">
        <f t="shared" si="11"/>
        <v>0.93000000000000016</v>
      </c>
      <c r="M31" s="348">
        <f t="shared" si="11"/>
        <v>0</v>
      </c>
      <c r="N31" s="348">
        <f t="shared" si="11"/>
        <v>0.38</v>
      </c>
      <c r="O31" s="348">
        <f t="shared" si="11"/>
        <v>0</v>
      </c>
      <c r="P31" s="348">
        <f t="shared" si="11"/>
        <v>0</v>
      </c>
      <c r="Q31" s="348">
        <f>Q28*Q29</f>
        <v>0</v>
      </c>
      <c r="R31" s="348">
        <f t="shared" si="11"/>
        <v>0</v>
      </c>
      <c r="S31" s="348">
        <f>S28*S29</f>
        <v>200</v>
      </c>
      <c r="T31" s="348">
        <f t="shared" si="11"/>
        <v>0</v>
      </c>
      <c r="U31" s="348">
        <f t="shared" si="11"/>
        <v>0</v>
      </c>
      <c r="V31" s="348">
        <f t="shared" si="11"/>
        <v>0</v>
      </c>
      <c r="W31" s="348">
        <f t="shared" si="11"/>
        <v>0</v>
      </c>
      <c r="X31" s="348">
        <f t="shared" si="11"/>
        <v>0</v>
      </c>
      <c r="Y31" s="348">
        <f t="shared" si="11"/>
        <v>0</v>
      </c>
      <c r="Z31" s="348">
        <f t="shared" si="11"/>
        <v>0</v>
      </c>
      <c r="AA31" s="348">
        <f t="shared" si="11"/>
        <v>0</v>
      </c>
      <c r="AB31" s="348">
        <f t="shared" si="11"/>
        <v>0</v>
      </c>
      <c r="AC31" s="348">
        <f t="shared" si="11"/>
        <v>0</v>
      </c>
      <c r="AD31" s="348">
        <f t="shared" si="11"/>
        <v>0</v>
      </c>
      <c r="AE31" s="348">
        <f t="shared" si="11"/>
        <v>0</v>
      </c>
      <c r="AF31" s="348">
        <f t="shared" si="11"/>
        <v>0</v>
      </c>
      <c r="AG31" s="348">
        <f t="shared" si="11"/>
        <v>0</v>
      </c>
      <c r="AH31" s="348">
        <f t="shared" si="11"/>
        <v>0</v>
      </c>
      <c r="AI31" s="348">
        <f t="shared" si="11"/>
        <v>0</v>
      </c>
      <c r="AJ31" s="348">
        <f t="shared" si="11"/>
        <v>0</v>
      </c>
      <c r="AK31" s="348">
        <f t="shared" si="11"/>
        <v>0</v>
      </c>
      <c r="AL31" s="348">
        <f t="shared" si="11"/>
        <v>0</v>
      </c>
      <c r="AM31" s="348">
        <f t="shared" si="11"/>
        <v>0</v>
      </c>
      <c r="AN31" s="348">
        <f t="shared" si="11"/>
        <v>4</v>
      </c>
      <c r="AO31" s="348">
        <f t="shared" si="11"/>
        <v>0</v>
      </c>
      <c r="AP31" s="348">
        <f t="shared" si="11"/>
        <v>0</v>
      </c>
      <c r="AQ31" s="348">
        <f t="shared" si="11"/>
        <v>0</v>
      </c>
      <c r="AR31" s="348">
        <f t="shared" si="11"/>
        <v>0</v>
      </c>
      <c r="AS31" s="348">
        <f t="shared" si="11"/>
        <v>0</v>
      </c>
      <c r="AT31" s="348">
        <f t="shared" si="11"/>
        <v>0</v>
      </c>
      <c r="AU31" s="348">
        <f t="shared" si="11"/>
        <v>0</v>
      </c>
      <c r="AV31" s="348">
        <f t="shared" si="11"/>
        <v>0</v>
      </c>
      <c r="AW31" s="348">
        <f t="shared" si="11"/>
        <v>0</v>
      </c>
      <c r="AX31" s="348">
        <f t="shared" si="11"/>
        <v>0.5</v>
      </c>
      <c r="AY31" s="348">
        <f t="shared" si="11"/>
        <v>0</v>
      </c>
      <c r="AZ31" s="348">
        <f t="shared" si="11"/>
        <v>0</v>
      </c>
      <c r="BA31" s="348">
        <f t="shared" si="11"/>
        <v>7</v>
      </c>
      <c r="BB31" s="348">
        <f t="shared" si="11"/>
        <v>0</v>
      </c>
      <c r="BC31" s="348">
        <f t="shared" si="11"/>
        <v>0</v>
      </c>
      <c r="BD31" s="348">
        <f t="shared" si="11"/>
        <v>0</v>
      </c>
      <c r="BE31" s="348">
        <f t="shared" si="11"/>
        <v>0</v>
      </c>
      <c r="BF31" s="348">
        <f t="shared" si="11"/>
        <v>0</v>
      </c>
      <c r="BG31" s="348">
        <f t="shared" si="11"/>
        <v>0</v>
      </c>
      <c r="BH31" s="348">
        <f>BH28*BH29</f>
        <v>0</v>
      </c>
      <c r="BI31" s="348">
        <f t="shared" si="11"/>
        <v>0</v>
      </c>
      <c r="BJ31" s="348">
        <f t="shared" si="11"/>
        <v>0</v>
      </c>
      <c r="BK31" s="348">
        <f t="shared" si="11"/>
        <v>1</v>
      </c>
      <c r="BL31" s="348">
        <f t="shared" si="11"/>
        <v>1</v>
      </c>
      <c r="BM31" s="348">
        <f t="shared" si="11"/>
        <v>0</v>
      </c>
      <c r="BN31" s="348">
        <f t="shared" si="11"/>
        <v>0</v>
      </c>
      <c r="BO31" s="348">
        <f t="shared" si="11"/>
        <v>4.5</v>
      </c>
      <c r="BP31" s="348">
        <f t="shared" si="11"/>
        <v>0</v>
      </c>
      <c r="BQ31" s="348">
        <f t="shared" ref="BQ31:BY31" si="12">BQ28*BQ29/1000</f>
        <v>0</v>
      </c>
      <c r="BR31" s="348">
        <f t="shared" si="12"/>
        <v>0</v>
      </c>
      <c r="BS31" s="348">
        <f t="shared" si="12"/>
        <v>0</v>
      </c>
      <c r="BT31" s="348">
        <f t="shared" si="12"/>
        <v>0</v>
      </c>
      <c r="BU31" s="348">
        <f t="shared" si="12"/>
        <v>13</v>
      </c>
      <c r="BV31" s="348">
        <f t="shared" si="12"/>
        <v>0</v>
      </c>
      <c r="BW31" s="348">
        <f t="shared" si="12"/>
        <v>0</v>
      </c>
      <c r="BX31" s="348">
        <f t="shared" si="12"/>
        <v>6</v>
      </c>
      <c r="BY31" s="348">
        <f t="shared" si="12"/>
        <v>0</v>
      </c>
      <c r="BZ31" s="348">
        <f>BZ28*BZ29</f>
        <v>0</v>
      </c>
      <c r="CA31" s="1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349">
        <f>ССЫЛКИ!BW3</f>
        <v>210</v>
      </c>
      <c r="BZ32" s="349">
        <f>ССЫЛКИ!BX3</f>
        <v>8</v>
      </c>
      <c r="CA32" s="1"/>
    </row>
    <row r="33" spans="1:79" hidden="1">
      <c r="A33" s="587" t="s">
        <v>76</v>
      </c>
      <c r="B33" s="588"/>
      <c r="C33" s="350">
        <f>SUM(D33:BZ33)</f>
        <v>6100</v>
      </c>
      <c r="D33" s="351">
        <f>D31*D32</f>
        <v>0</v>
      </c>
      <c r="E33" s="351">
        <f t="shared" ref="E33:BP33" si="13">E31*E32</f>
        <v>0</v>
      </c>
      <c r="F33" s="351">
        <f t="shared" si="13"/>
        <v>0</v>
      </c>
      <c r="G33" s="352">
        <f t="shared" si="13"/>
        <v>600</v>
      </c>
      <c r="H33" s="352">
        <f t="shared" si="13"/>
        <v>0</v>
      </c>
      <c r="I33" s="352">
        <f t="shared" si="13"/>
        <v>0</v>
      </c>
      <c r="J33" s="352">
        <f t="shared" si="13"/>
        <v>0</v>
      </c>
      <c r="K33" s="353">
        <f t="shared" si="13"/>
        <v>0</v>
      </c>
      <c r="L33" s="353">
        <f t="shared" si="13"/>
        <v>130.20000000000002</v>
      </c>
      <c r="M33" s="353">
        <f t="shared" si="13"/>
        <v>0</v>
      </c>
      <c r="N33" s="353">
        <f t="shared" si="13"/>
        <v>3.8</v>
      </c>
      <c r="O33" s="353">
        <f t="shared" si="13"/>
        <v>0</v>
      </c>
      <c r="P33" s="353">
        <f t="shared" si="13"/>
        <v>0</v>
      </c>
      <c r="Q33" s="353">
        <f t="shared" si="13"/>
        <v>0</v>
      </c>
      <c r="R33" s="353">
        <f t="shared" si="13"/>
        <v>0</v>
      </c>
      <c r="S33" s="353">
        <f t="shared" si="13"/>
        <v>2000</v>
      </c>
      <c r="T33" s="353">
        <f t="shared" si="13"/>
        <v>0</v>
      </c>
      <c r="U33" s="353">
        <f t="shared" si="13"/>
        <v>0</v>
      </c>
      <c r="V33" s="353">
        <f t="shared" si="13"/>
        <v>0</v>
      </c>
      <c r="W33" s="353">
        <f t="shared" si="13"/>
        <v>0</v>
      </c>
      <c r="X33" s="353">
        <f t="shared" si="13"/>
        <v>0</v>
      </c>
      <c r="Y33" s="353">
        <f t="shared" si="13"/>
        <v>0</v>
      </c>
      <c r="Z33" s="353">
        <f t="shared" si="13"/>
        <v>0</v>
      </c>
      <c r="AA33" s="353">
        <f t="shared" si="13"/>
        <v>0</v>
      </c>
      <c r="AB33" s="353">
        <f t="shared" si="13"/>
        <v>0</v>
      </c>
      <c r="AC33" s="353">
        <f t="shared" si="13"/>
        <v>0</v>
      </c>
      <c r="AD33" s="353">
        <f t="shared" si="13"/>
        <v>0</v>
      </c>
      <c r="AE33" s="353">
        <f t="shared" si="13"/>
        <v>0</v>
      </c>
      <c r="AF33" s="353">
        <f t="shared" si="13"/>
        <v>0</v>
      </c>
      <c r="AG33" s="353">
        <f t="shared" si="13"/>
        <v>0</v>
      </c>
      <c r="AH33" s="353">
        <f t="shared" si="13"/>
        <v>0</v>
      </c>
      <c r="AI33" s="353">
        <f t="shared" si="13"/>
        <v>0</v>
      </c>
      <c r="AJ33" s="353">
        <f t="shared" si="13"/>
        <v>0</v>
      </c>
      <c r="AK33" s="353">
        <f t="shared" si="13"/>
        <v>0</v>
      </c>
      <c r="AL33" s="353">
        <f t="shared" si="13"/>
        <v>0</v>
      </c>
      <c r="AM33" s="353">
        <f t="shared" si="13"/>
        <v>0</v>
      </c>
      <c r="AN33" s="353">
        <f t="shared" si="13"/>
        <v>240</v>
      </c>
      <c r="AO33" s="353">
        <f t="shared" si="13"/>
        <v>0</v>
      </c>
      <c r="AP33" s="353">
        <f t="shared" si="13"/>
        <v>0</v>
      </c>
      <c r="AQ33" s="353">
        <f t="shared" si="13"/>
        <v>0</v>
      </c>
      <c r="AR33" s="353">
        <f t="shared" si="13"/>
        <v>0</v>
      </c>
      <c r="AS33" s="353">
        <f t="shared" si="13"/>
        <v>0</v>
      </c>
      <c r="AT33" s="353">
        <f t="shared" si="13"/>
        <v>0</v>
      </c>
      <c r="AU33" s="353">
        <f t="shared" si="13"/>
        <v>0</v>
      </c>
      <c r="AV33" s="353">
        <f t="shared" si="13"/>
        <v>0</v>
      </c>
      <c r="AW33" s="353">
        <f t="shared" si="13"/>
        <v>0</v>
      </c>
      <c r="AX33" s="353">
        <f t="shared" si="13"/>
        <v>137</v>
      </c>
      <c r="AY33" s="353">
        <f t="shared" si="13"/>
        <v>0</v>
      </c>
      <c r="AZ33" s="353">
        <f t="shared" si="13"/>
        <v>0</v>
      </c>
      <c r="BA33" s="353">
        <f t="shared" si="13"/>
        <v>1260</v>
      </c>
      <c r="BB33" s="353">
        <f t="shared" si="13"/>
        <v>0</v>
      </c>
      <c r="BC33" s="353">
        <f t="shared" si="13"/>
        <v>0</v>
      </c>
      <c r="BD33" s="353">
        <f t="shared" si="13"/>
        <v>0</v>
      </c>
      <c r="BE33" s="353">
        <f t="shared" si="13"/>
        <v>0</v>
      </c>
      <c r="BF33" s="353">
        <f t="shared" si="13"/>
        <v>0</v>
      </c>
      <c r="BG33" s="353">
        <f t="shared" si="13"/>
        <v>0</v>
      </c>
      <c r="BH33" s="353">
        <f t="shared" si="13"/>
        <v>0</v>
      </c>
      <c r="BI33" s="353">
        <f t="shared" si="13"/>
        <v>0</v>
      </c>
      <c r="BJ33" s="353">
        <f t="shared" si="13"/>
        <v>0</v>
      </c>
      <c r="BK33" s="353">
        <f t="shared" si="13"/>
        <v>22</v>
      </c>
      <c r="BL33" s="353">
        <f t="shared" si="13"/>
        <v>32</v>
      </c>
      <c r="BM33" s="353">
        <f t="shared" si="13"/>
        <v>0</v>
      </c>
      <c r="BN33" s="353">
        <f t="shared" si="13"/>
        <v>0</v>
      </c>
      <c r="BO33" s="353">
        <f t="shared" si="13"/>
        <v>135</v>
      </c>
      <c r="BP33" s="353">
        <f t="shared" si="13"/>
        <v>0</v>
      </c>
      <c r="BQ33" s="353">
        <f t="shared" ref="BQ33:BW33" si="14">BQ31*BQ32</f>
        <v>0</v>
      </c>
      <c r="BR33" s="353">
        <f t="shared" si="14"/>
        <v>0</v>
      </c>
      <c r="BS33" s="353">
        <f t="shared" si="14"/>
        <v>0</v>
      </c>
      <c r="BT33" s="353">
        <f t="shared" si="14"/>
        <v>0</v>
      </c>
      <c r="BU33" s="353">
        <f t="shared" si="14"/>
        <v>1300</v>
      </c>
      <c r="BV33" s="353">
        <f>BV31*BV32</f>
        <v>0</v>
      </c>
      <c r="BW33" s="353">
        <f t="shared" si="14"/>
        <v>0</v>
      </c>
      <c r="BX33" s="353">
        <f>BX31*BX32</f>
        <v>240</v>
      </c>
      <c r="BY33" s="353">
        <f>BY31*BY32</f>
        <v>0</v>
      </c>
      <c r="BZ33" s="353">
        <f>BZ31*BZ32</f>
        <v>0</v>
      </c>
      <c r="CA33" s="1"/>
    </row>
    <row r="34" spans="1:79" hidden="1">
      <c r="A34" s="587" t="s">
        <v>77</v>
      </c>
      <c r="B34" s="58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1"/>
    </row>
    <row r="35" spans="1:79" ht="14.25" hidden="1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5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  <c r="BY35" s="395"/>
      <c r="BZ35" s="395"/>
    </row>
    <row r="36" spans="1:79" ht="22.5">
      <c r="A36" s="355"/>
      <c r="B36" s="383" t="s">
        <v>397</v>
      </c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357"/>
      <c r="BZ36" s="357"/>
    </row>
    <row r="37" spans="1:79" ht="15.75" customHeight="1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  <c r="BY37" s="395"/>
      <c r="BZ37" s="395"/>
    </row>
    <row r="38" spans="1:79" ht="154.9" customHeight="1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  <c r="BY38" s="359" t="str">
        <f>ССЫЛКИ!BW2</f>
        <v>Изюм</v>
      </c>
      <c r="BZ38" s="359" t="str">
        <f>ССЫЛКИ!BX2</f>
        <v>Зефир в шоколаде (шт.)</v>
      </c>
    </row>
    <row r="39" spans="1:79" s="255" customFormat="1">
      <c r="A39" s="594" t="s">
        <v>112</v>
      </c>
      <c r="B39" s="608"/>
      <c r="C39" s="384"/>
      <c r="D39" s="384">
        <v>14</v>
      </c>
      <c r="E39" s="384"/>
      <c r="F39" s="384"/>
      <c r="G39" s="384"/>
      <c r="H39" s="384"/>
      <c r="I39" s="384"/>
      <c r="J39" s="384"/>
      <c r="K39" s="384"/>
      <c r="L39" s="384"/>
      <c r="M39" s="384">
        <v>1</v>
      </c>
      <c r="N39" s="384">
        <v>2.2999999999999998</v>
      </c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>
        <v>2</v>
      </c>
      <c r="AU39" s="384"/>
      <c r="AV39" s="384">
        <v>85</v>
      </c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4"/>
    </row>
    <row r="40" spans="1:79" s="255" customFormat="1">
      <c r="A40" s="594" t="s">
        <v>149</v>
      </c>
      <c r="B40" s="608"/>
      <c r="C40" s="384"/>
      <c r="D40" s="384"/>
      <c r="E40" s="384"/>
      <c r="F40" s="384"/>
      <c r="G40" s="384"/>
      <c r="H40" s="384"/>
      <c r="I40" s="384"/>
      <c r="J40" s="384"/>
      <c r="K40" s="384"/>
      <c r="L40" s="384">
        <v>0.4</v>
      </c>
      <c r="M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/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>
        <v>1</v>
      </c>
      <c r="BX40" s="384"/>
      <c r="BY40" s="384"/>
      <c r="BZ40" s="384"/>
    </row>
    <row r="41" spans="1:79" s="255" customFormat="1">
      <c r="A41" s="595" t="s">
        <v>35</v>
      </c>
      <c r="B41" s="608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>
        <v>90</v>
      </c>
      <c r="AT41" s="384"/>
      <c r="AU41" s="384"/>
      <c r="AV41" s="384"/>
      <c r="AW41" s="384"/>
      <c r="AX41" s="384"/>
      <c r="AY41" s="384"/>
      <c r="AZ41" s="384"/>
      <c r="BA41" s="384"/>
      <c r="BB41" s="384"/>
      <c r="BC41" s="384"/>
      <c r="BD41" s="384"/>
      <c r="BE41" s="384"/>
      <c r="BF41" s="384"/>
      <c r="BG41" s="384"/>
      <c r="BH41" s="384"/>
      <c r="BI41" s="384"/>
      <c r="BJ41" s="384"/>
      <c r="BK41" s="384"/>
      <c r="BL41" s="384"/>
      <c r="BM41" s="384"/>
      <c r="BN41" s="384"/>
      <c r="BO41" s="384"/>
      <c r="BP41" s="384"/>
      <c r="BQ41" s="384"/>
      <c r="BR41" s="384"/>
      <c r="BS41" s="384"/>
      <c r="BT41" s="384"/>
      <c r="BU41" s="384"/>
      <c r="BV41" s="384"/>
      <c r="BW41" s="384"/>
      <c r="BX41" s="384"/>
      <c r="BY41" s="384"/>
      <c r="BZ41" s="384"/>
    </row>
    <row r="42" spans="1:79" s="255" customFormat="1">
      <c r="A42" s="594" t="s">
        <v>61</v>
      </c>
      <c r="B42" s="608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>
        <v>60</v>
      </c>
      <c r="BY42" s="384"/>
      <c r="BZ42" s="384"/>
    </row>
    <row r="43" spans="1:79" s="255" customFormat="1">
      <c r="A43" s="594" t="s">
        <v>114</v>
      </c>
      <c r="B43" s="608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384"/>
      <c r="BZ43" s="384">
        <v>1</v>
      </c>
    </row>
    <row r="44" spans="1:79" s="255" customFormat="1">
      <c r="A44" s="594" t="s">
        <v>115</v>
      </c>
      <c r="B44" s="608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>
        <v>90</v>
      </c>
      <c r="BT44" s="384"/>
      <c r="BU44" s="384"/>
      <c r="BV44" s="384"/>
      <c r="BW44" s="384"/>
      <c r="BX44" s="384"/>
      <c r="BY44" s="384"/>
      <c r="BZ44" s="384"/>
    </row>
    <row r="45" spans="1:79" ht="15.75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269"/>
      <c r="BZ45" s="269"/>
    </row>
    <row r="46" spans="1:79" ht="15.75" customHeight="1">
      <c r="A46" s="398"/>
      <c r="B46" s="401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269"/>
      <c r="BZ46" s="269"/>
    </row>
    <row r="47" spans="1:79" ht="15.75" hidden="1" customHeight="1">
      <c r="A47" s="575"/>
      <c r="B47" s="576"/>
      <c r="C47" s="269"/>
      <c r="D47" s="269">
        <f t="shared" ref="D47:BO47" si="15">SUM(D39:D45)</f>
        <v>14</v>
      </c>
      <c r="E47" s="269">
        <f t="shared" si="15"/>
        <v>0</v>
      </c>
      <c r="F47" s="269">
        <f t="shared" si="15"/>
        <v>0</v>
      </c>
      <c r="G47" s="269">
        <f t="shared" si="15"/>
        <v>0</v>
      </c>
      <c r="H47" s="269">
        <f t="shared" si="15"/>
        <v>0</v>
      </c>
      <c r="I47" s="269">
        <f t="shared" si="15"/>
        <v>0</v>
      </c>
      <c r="J47" s="269">
        <f t="shared" si="15"/>
        <v>0</v>
      </c>
      <c r="K47" s="269">
        <f t="shared" si="15"/>
        <v>0</v>
      </c>
      <c r="L47" s="269">
        <f t="shared" si="15"/>
        <v>0.4</v>
      </c>
      <c r="M47" s="269">
        <f t="shared" si="15"/>
        <v>1</v>
      </c>
      <c r="N47" s="269">
        <f t="shared" si="15"/>
        <v>2.2999999999999998</v>
      </c>
      <c r="O47" s="269">
        <f t="shared" si="15"/>
        <v>0</v>
      </c>
      <c r="P47" s="269">
        <f t="shared" si="15"/>
        <v>0</v>
      </c>
      <c r="Q47" s="269">
        <f t="shared" si="15"/>
        <v>0</v>
      </c>
      <c r="R47" s="269">
        <f t="shared" si="15"/>
        <v>0</v>
      </c>
      <c r="S47" s="269">
        <f t="shared" si="15"/>
        <v>0</v>
      </c>
      <c r="T47" s="269">
        <f t="shared" si="15"/>
        <v>0</v>
      </c>
      <c r="U47" s="269">
        <f t="shared" si="15"/>
        <v>0</v>
      </c>
      <c r="V47" s="269">
        <f t="shared" si="15"/>
        <v>0</v>
      </c>
      <c r="W47" s="269">
        <f t="shared" si="15"/>
        <v>0</v>
      </c>
      <c r="X47" s="269">
        <f t="shared" si="15"/>
        <v>0</v>
      </c>
      <c r="Y47" s="269">
        <f t="shared" si="15"/>
        <v>0</v>
      </c>
      <c r="Z47" s="269">
        <f t="shared" si="15"/>
        <v>0</v>
      </c>
      <c r="AA47" s="269">
        <f t="shared" si="15"/>
        <v>0</v>
      </c>
      <c r="AB47" s="269">
        <f t="shared" si="15"/>
        <v>0</v>
      </c>
      <c r="AC47" s="269">
        <f t="shared" si="15"/>
        <v>0</v>
      </c>
      <c r="AD47" s="269">
        <f t="shared" si="15"/>
        <v>0</v>
      </c>
      <c r="AE47" s="269">
        <f t="shared" si="15"/>
        <v>0</v>
      </c>
      <c r="AF47" s="269">
        <f t="shared" si="15"/>
        <v>0</v>
      </c>
      <c r="AG47" s="269">
        <f t="shared" si="15"/>
        <v>0</v>
      </c>
      <c r="AH47" s="269">
        <f t="shared" si="15"/>
        <v>0</v>
      </c>
      <c r="AI47" s="269">
        <f t="shared" si="15"/>
        <v>0</v>
      </c>
      <c r="AJ47" s="269">
        <f t="shared" si="15"/>
        <v>0</v>
      </c>
      <c r="AK47" s="269">
        <f t="shared" si="15"/>
        <v>0</v>
      </c>
      <c r="AL47" s="269">
        <f t="shared" si="15"/>
        <v>0</v>
      </c>
      <c r="AM47" s="269">
        <f t="shared" si="15"/>
        <v>0</v>
      </c>
      <c r="AN47" s="269">
        <f t="shared" si="15"/>
        <v>0</v>
      </c>
      <c r="AO47" s="269">
        <f t="shared" si="15"/>
        <v>0</v>
      </c>
      <c r="AP47" s="269">
        <f t="shared" si="15"/>
        <v>0</v>
      </c>
      <c r="AQ47" s="269">
        <f t="shared" si="15"/>
        <v>0</v>
      </c>
      <c r="AR47" s="269">
        <f t="shared" si="15"/>
        <v>0</v>
      </c>
      <c r="AS47" s="269">
        <f t="shared" si="15"/>
        <v>90</v>
      </c>
      <c r="AT47" s="269">
        <f t="shared" si="15"/>
        <v>2</v>
      </c>
      <c r="AU47" s="269">
        <f t="shared" si="15"/>
        <v>0</v>
      </c>
      <c r="AV47" s="269">
        <f t="shared" si="15"/>
        <v>85</v>
      </c>
      <c r="AW47" s="269">
        <f t="shared" si="15"/>
        <v>0</v>
      </c>
      <c r="AX47" s="269">
        <f t="shared" si="15"/>
        <v>0</v>
      </c>
      <c r="AY47" s="269">
        <f t="shared" si="15"/>
        <v>0</v>
      </c>
      <c r="AZ47" s="269">
        <f t="shared" si="15"/>
        <v>0</v>
      </c>
      <c r="BA47" s="269">
        <f t="shared" si="15"/>
        <v>0</v>
      </c>
      <c r="BB47" s="269">
        <f t="shared" si="15"/>
        <v>0</v>
      </c>
      <c r="BC47" s="269">
        <f t="shared" si="15"/>
        <v>0</v>
      </c>
      <c r="BD47" s="269">
        <f t="shared" si="15"/>
        <v>0</v>
      </c>
      <c r="BE47" s="269">
        <f t="shared" si="15"/>
        <v>0</v>
      </c>
      <c r="BF47" s="269">
        <f t="shared" si="15"/>
        <v>0</v>
      </c>
      <c r="BG47" s="269">
        <f t="shared" si="15"/>
        <v>0</v>
      </c>
      <c r="BH47" s="269">
        <f t="shared" si="15"/>
        <v>0</v>
      </c>
      <c r="BI47" s="269">
        <f t="shared" si="15"/>
        <v>0</v>
      </c>
      <c r="BJ47" s="269">
        <f t="shared" si="15"/>
        <v>0</v>
      </c>
      <c r="BK47" s="269">
        <f t="shared" si="15"/>
        <v>0</v>
      </c>
      <c r="BL47" s="269">
        <f t="shared" si="15"/>
        <v>0</v>
      </c>
      <c r="BM47" s="269">
        <f t="shared" si="15"/>
        <v>0</v>
      </c>
      <c r="BN47" s="269">
        <f t="shared" si="15"/>
        <v>0</v>
      </c>
      <c r="BO47" s="269">
        <f t="shared" si="15"/>
        <v>0</v>
      </c>
      <c r="BP47" s="269">
        <f t="shared" ref="BP47:BZ47" si="16">SUM(BP39:BP45)</f>
        <v>0</v>
      </c>
      <c r="BQ47" s="269">
        <f t="shared" si="16"/>
        <v>0</v>
      </c>
      <c r="BR47" s="269">
        <f t="shared" si="16"/>
        <v>0</v>
      </c>
      <c r="BS47" s="269">
        <f t="shared" si="16"/>
        <v>90</v>
      </c>
      <c r="BT47" s="269">
        <f t="shared" si="16"/>
        <v>0</v>
      </c>
      <c r="BU47" s="269">
        <f t="shared" si="16"/>
        <v>0</v>
      </c>
      <c r="BV47" s="269">
        <f t="shared" si="16"/>
        <v>0</v>
      </c>
      <c r="BW47" s="269">
        <f t="shared" si="16"/>
        <v>1</v>
      </c>
      <c r="BX47" s="269">
        <f t="shared" si="16"/>
        <v>60</v>
      </c>
      <c r="BY47" s="269">
        <f t="shared" si="16"/>
        <v>0</v>
      </c>
      <c r="BZ47" s="269">
        <f t="shared" si="16"/>
        <v>1</v>
      </c>
    </row>
    <row r="48" spans="1:79" ht="15.75" hidden="1" customHeight="1">
      <c r="A48" s="577" t="s">
        <v>74</v>
      </c>
      <c r="B48" s="578"/>
      <c r="C48" s="269">
        <f>C49</f>
        <v>0</v>
      </c>
      <c r="D48" s="269">
        <f t="shared" ref="D48:BO48" si="17">C48</f>
        <v>0</v>
      </c>
      <c r="E48" s="269">
        <f t="shared" si="17"/>
        <v>0</v>
      </c>
      <c r="F48" s="269">
        <f t="shared" si="17"/>
        <v>0</v>
      </c>
      <c r="G48" s="269">
        <f t="shared" si="17"/>
        <v>0</v>
      </c>
      <c r="H48" s="269">
        <f t="shared" si="17"/>
        <v>0</v>
      </c>
      <c r="I48" s="269">
        <f t="shared" si="17"/>
        <v>0</v>
      </c>
      <c r="J48" s="269">
        <f t="shared" si="17"/>
        <v>0</v>
      </c>
      <c r="K48" s="269">
        <f t="shared" si="17"/>
        <v>0</v>
      </c>
      <c r="L48" s="269">
        <f t="shared" si="17"/>
        <v>0</v>
      </c>
      <c r="M48" s="269">
        <f t="shared" si="17"/>
        <v>0</v>
      </c>
      <c r="N48" s="269">
        <f t="shared" si="17"/>
        <v>0</v>
      </c>
      <c r="O48" s="269">
        <f t="shared" si="17"/>
        <v>0</v>
      </c>
      <c r="P48" s="269">
        <f t="shared" si="17"/>
        <v>0</v>
      </c>
      <c r="Q48" s="269">
        <f t="shared" si="17"/>
        <v>0</v>
      </c>
      <c r="R48" s="269">
        <f t="shared" si="17"/>
        <v>0</v>
      </c>
      <c r="S48" s="269">
        <f t="shared" si="17"/>
        <v>0</v>
      </c>
      <c r="T48" s="269">
        <f t="shared" si="17"/>
        <v>0</v>
      </c>
      <c r="U48" s="269">
        <f t="shared" si="17"/>
        <v>0</v>
      </c>
      <c r="V48" s="269">
        <f t="shared" si="17"/>
        <v>0</v>
      </c>
      <c r="W48" s="269">
        <f t="shared" si="17"/>
        <v>0</v>
      </c>
      <c r="X48" s="269">
        <f t="shared" si="17"/>
        <v>0</v>
      </c>
      <c r="Y48" s="269">
        <f t="shared" si="17"/>
        <v>0</v>
      </c>
      <c r="Z48" s="269">
        <f t="shared" si="17"/>
        <v>0</v>
      </c>
      <c r="AA48" s="269">
        <f t="shared" si="17"/>
        <v>0</v>
      </c>
      <c r="AB48" s="269">
        <f t="shared" si="17"/>
        <v>0</v>
      </c>
      <c r="AC48" s="269">
        <f t="shared" si="17"/>
        <v>0</v>
      </c>
      <c r="AD48" s="269">
        <f t="shared" si="17"/>
        <v>0</v>
      </c>
      <c r="AE48" s="269">
        <f t="shared" si="17"/>
        <v>0</v>
      </c>
      <c r="AF48" s="269">
        <f t="shared" si="17"/>
        <v>0</v>
      </c>
      <c r="AG48" s="269">
        <f t="shared" si="17"/>
        <v>0</v>
      </c>
      <c r="AH48" s="269">
        <f t="shared" si="17"/>
        <v>0</v>
      </c>
      <c r="AI48" s="269">
        <f t="shared" si="17"/>
        <v>0</v>
      </c>
      <c r="AJ48" s="269">
        <f t="shared" si="17"/>
        <v>0</v>
      </c>
      <c r="AK48" s="269">
        <f t="shared" si="17"/>
        <v>0</v>
      </c>
      <c r="AL48" s="269">
        <f t="shared" si="17"/>
        <v>0</v>
      </c>
      <c r="AM48" s="269">
        <f t="shared" si="17"/>
        <v>0</v>
      </c>
      <c r="AN48" s="269">
        <f t="shared" si="17"/>
        <v>0</v>
      </c>
      <c r="AO48" s="269">
        <f t="shared" si="17"/>
        <v>0</v>
      </c>
      <c r="AP48" s="269">
        <f t="shared" si="17"/>
        <v>0</v>
      </c>
      <c r="AQ48" s="269">
        <f t="shared" si="17"/>
        <v>0</v>
      </c>
      <c r="AR48" s="269">
        <f t="shared" si="17"/>
        <v>0</v>
      </c>
      <c r="AS48" s="269">
        <f t="shared" si="17"/>
        <v>0</v>
      </c>
      <c r="AT48" s="269">
        <f t="shared" si="17"/>
        <v>0</v>
      </c>
      <c r="AU48" s="269">
        <f t="shared" si="17"/>
        <v>0</v>
      </c>
      <c r="AV48" s="269">
        <f t="shared" si="17"/>
        <v>0</v>
      </c>
      <c r="AW48" s="269">
        <f t="shared" si="17"/>
        <v>0</v>
      </c>
      <c r="AX48" s="269">
        <f t="shared" si="17"/>
        <v>0</v>
      </c>
      <c r="AY48" s="269">
        <f t="shared" si="17"/>
        <v>0</v>
      </c>
      <c r="AZ48" s="269">
        <f t="shared" si="17"/>
        <v>0</v>
      </c>
      <c r="BA48" s="269">
        <f t="shared" si="17"/>
        <v>0</v>
      </c>
      <c r="BB48" s="269">
        <f t="shared" si="17"/>
        <v>0</v>
      </c>
      <c r="BC48" s="269">
        <f t="shared" si="17"/>
        <v>0</v>
      </c>
      <c r="BD48" s="269">
        <f t="shared" si="17"/>
        <v>0</v>
      </c>
      <c r="BE48" s="269">
        <f t="shared" si="17"/>
        <v>0</v>
      </c>
      <c r="BF48" s="269">
        <f t="shared" si="17"/>
        <v>0</v>
      </c>
      <c r="BG48" s="269">
        <f t="shared" si="17"/>
        <v>0</v>
      </c>
      <c r="BH48" s="269">
        <f t="shared" si="17"/>
        <v>0</v>
      </c>
      <c r="BI48" s="269">
        <f t="shared" si="17"/>
        <v>0</v>
      </c>
      <c r="BJ48" s="269">
        <f t="shared" si="17"/>
        <v>0</v>
      </c>
      <c r="BK48" s="269">
        <f t="shared" si="17"/>
        <v>0</v>
      </c>
      <c r="BL48" s="269">
        <f t="shared" si="17"/>
        <v>0</v>
      </c>
      <c r="BM48" s="269">
        <f t="shared" si="17"/>
        <v>0</v>
      </c>
      <c r="BN48" s="269">
        <f t="shared" si="17"/>
        <v>0</v>
      </c>
      <c r="BO48" s="269">
        <f t="shared" si="17"/>
        <v>0</v>
      </c>
      <c r="BP48" s="269">
        <f t="shared" ref="BP48:BZ48" si="18">BO48</f>
        <v>0</v>
      </c>
      <c r="BQ48" s="269">
        <f t="shared" si="18"/>
        <v>0</v>
      </c>
      <c r="BR48" s="269">
        <f t="shared" si="18"/>
        <v>0</v>
      </c>
      <c r="BS48" s="269">
        <f t="shared" si="18"/>
        <v>0</v>
      </c>
      <c r="BT48" s="269">
        <f t="shared" si="18"/>
        <v>0</v>
      </c>
      <c r="BU48" s="269">
        <f t="shared" si="18"/>
        <v>0</v>
      </c>
      <c r="BV48" s="269">
        <f t="shared" si="18"/>
        <v>0</v>
      </c>
      <c r="BW48" s="269">
        <f t="shared" si="18"/>
        <v>0</v>
      </c>
      <c r="BX48" s="269">
        <f t="shared" si="18"/>
        <v>0</v>
      </c>
      <c r="BY48" s="269">
        <f t="shared" si="18"/>
        <v>0</v>
      </c>
      <c r="BZ48" s="269">
        <f t="shared" si="18"/>
        <v>0</v>
      </c>
    </row>
    <row r="49" spans="1:78" ht="15.75" customHeight="1" thickBot="1">
      <c r="A49" s="572" t="s">
        <v>74</v>
      </c>
      <c r="B49" s="573"/>
      <c r="C49" s="365">
        <f>VLOOKUP(B4,Фактически_присутствующих,3,FALSE)</f>
        <v>0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269"/>
      <c r="BZ49" s="269"/>
    </row>
    <row r="50" spans="1:78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V50" si="19">L47*L48/1000</f>
        <v>0</v>
      </c>
      <c r="M50" s="368">
        <f t="shared" si="19"/>
        <v>0</v>
      </c>
      <c r="N50" s="368">
        <f t="shared" si="19"/>
        <v>0</v>
      </c>
      <c r="O50" s="368">
        <f t="shared" si="19"/>
        <v>0</v>
      </c>
      <c r="P50" s="368">
        <f t="shared" si="19"/>
        <v>0</v>
      </c>
      <c r="Q50" s="368">
        <f t="shared" si="19"/>
        <v>0</v>
      </c>
      <c r="R50" s="368">
        <f t="shared" si="19"/>
        <v>0</v>
      </c>
      <c r="S50" s="368">
        <f t="shared" si="19"/>
        <v>0</v>
      </c>
      <c r="T50" s="368">
        <f t="shared" si="19"/>
        <v>0</v>
      </c>
      <c r="U50" s="368">
        <f t="shared" si="19"/>
        <v>0</v>
      </c>
      <c r="V50" s="368">
        <f t="shared" si="19"/>
        <v>0</v>
      </c>
      <c r="W50" s="368">
        <f t="shared" si="19"/>
        <v>0</v>
      </c>
      <c r="X50" s="368">
        <f t="shared" si="19"/>
        <v>0</v>
      </c>
      <c r="Y50" s="368">
        <f t="shared" si="19"/>
        <v>0</v>
      </c>
      <c r="Z50" s="368">
        <f t="shared" si="19"/>
        <v>0</v>
      </c>
      <c r="AA50" s="368">
        <f t="shared" si="19"/>
        <v>0</v>
      </c>
      <c r="AB50" s="368">
        <f t="shared" si="19"/>
        <v>0</v>
      </c>
      <c r="AC50" s="368">
        <f t="shared" si="19"/>
        <v>0</v>
      </c>
      <c r="AD50" s="368">
        <f t="shared" si="19"/>
        <v>0</v>
      </c>
      <c r="AE50" s="368">
        <f t="shared" si="19"/>
        <v>0</v>
      </c>
      <c r="AF50" s="368">
        <f t="shared" si="19"/>
        <v>0</v>
      </c>
      <c r="AG50" s="368">
        <f t="shared" si="19"/>
        <v>0</v>
      </c>
      <c r="AH50" s="368">
        <f t="shared" si="19"/>
        <v>0</v>
      </c>
      <c r="AI50" s="368">
        <f t="shared" si="19"/>
        <v>0</v>
      </c>
      <c r="AJ50" s="368">
        <f t="shared" si="19"/>
        <v>0</v>
      </c>
      <c r="AK50" s="368">
        <f t="shared" si="19"/>
        <v>0</v>
      </c>
      <c r="AL50" s="368">
        <f t="shared" si="19"/>
        <v>0</v>
      </c>
      <c r="AM50" s="368">
        <f t="shared" si="19"/>
        <v>0</v>
      </c>
      <c r="AN50" s="368">
        <f t="shared" si="19"/>
        <v>0</v>
      </c>
      <c r="AO50" s="368">
        <f t="shared" si="19"/>
        <v>0</v>
      </c>
      <c r="AP50" s="368">
        <f t="shared" si="19"/>
        <v>0</v>
      </c>
      <c r="AQ50" s="368">
        <f t="shared" si="19"/>
        <v>0</v>
      </c>
      <c r="AR50" s="368">
        <f t="shared" si="19"/>
        <v>0</v>
      </c>
      <c r="AS50" s="368">
        <f t="shared" si="19"/>
        <v>0</v>
      </c>
      <c r="AT50" s="368">
        <f t="shared" si="19"/>
        <v>0</v>
      </c>
      <c r="AU50" s="368">
        <f t="shared" si="19"/>
        <v>0</v>
      </c>
      <c r="AV50" s="368">
        <f t="shared" si="19"/>
        <v>0</v>
      </c>
      <c r="AW50" s="368">
        <f t="shared" si="19"/>
        <v>0</v>
      </c>
      <c r="AX50" s="368">
        <f t="shared" si="19"/>
        <v>0</v>
      </c>
      <c r="AY50" s="368">
        <f t="shared" si="19"/>
        <v>0</v>
      </c>
      <c r="AZ50" s="368">
        <f t="shared" si="19"/>
        <v>0</v>
      </c>
      <c r="BA50" s="368">
        <f t="shared" si="19"/>
        <v>0</v>
      </c>
      <c r="BB50" s="368">
        <f t="shared" si="19"/>
        <v>0</v>
      </c>
      <c r="BC50" s="368">
        <f t="shared" si="19"/>
        <v>0</v>
      </c>
      <c r="BD50" s="368">
        <f t="shared" si="19"/>
        <v>0</v>
      </c>
      <c r="BE50" s="368">
        <f t="shared" si="19"/>
        <v>0</v>
      </c>
      <c r="BF50" s="368">
        <f t="shared" si="19"/>
        <v>0</v>
      </c>
      <c r="BG50" s="368">
        <f t="shared" si="19"/>
        <v>0</v>
      </c>
      <c r="BH50" s="368">
        <f t="shared" si="19"/>
        <v>0</v>
      </c>
      <c r="BI50" s="368">
        <f t="shared" si="19"/>
        <v>0</v>
      </c>
      <c r="BJ50" s="368">
        <f t="shared" si="19"/>
        <v>0</v>
      </c>
      <c r="BK50" s="368">
        <f t="shared" si="19"/>
        <v>0</v>
      </c>
      <c r="BL50" s="368">
        <f t="shared" si="19"/>
        <v>0</v>
      </c>
      <c r="BM50" s="368">
        <f t="shared" si="19"/>
        <v>0</v>
      </c>
      <c r="BN50" s="368">
        <f t="shared" si="19"/>
        <v>0</v>
      </c>
      <c r="BO50" s="368">
        <f t="shared" si="19"/>
        <v>0</v>
      </c>
      <c r="BP50" s="368">
        <f t="shared" si="19"/>
        <v>0</v>
      </c>
      <c r="BQ50" s="368">
        <f t="shared" si="19"/>
        <v>0</v>
      </c>
      <c r="BR50" s="368">
        <f t="shared" si="19"/>
        <v>0</v>
      </c>
      <c r="BS50" s="368">
        <f t="shared" si="19"/>
        <v>0</v>
      </c>
      <c r="BT50" s="368">
        <f t="shared" si="19"/>
        <v>0</v>
      </c>
      <c r="BU50" s="368">
        <f t="shared" si="19"/>
        <v>0</v>
      </c>
      <c r="BV50" s="368">
        <f t="shared" si="19"/>
        <v>0</v>
      </c>
      <c r="BW50" s="368">
        <f>BW47*BW48</f>
        <v>0</v>
      </c>
      <c r="BX50" s="368">
        <f t="shared" ref="BX50:BY50" si="20">BX47*BX48/1000</f>
        <v>0</v>
      </c>
      <c r="BY50" s="368">
        <f t="shared" si="20"/>
        <v>0</v>
      </c>
      <c r="BZ50" s="368">
        <f>BZ47*BZ48</f>
        <v>0</v>
      </c>
    </row>
    <row r="51" spans="1:78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  <c r="BY51" s="369">
        <f>ССЫЛКИ!BW3</f>
        <v>210</v>
      </c>
      <c r="BZ51" s="369">
        <f>ССЫЛКИ!BX3</f>
        <v>8</v>
      </c>
    </row>
    <row r="52" spans="1:78" ht="15.75" customHeight="1">
      <c r="A52" s="572" t="s">
        <v>76</v>
      </c>
      <c r="B52" s="573"/>
      <c r="C52" s="370">
        <f>SUM(D52:BZ52)</f>
        <v>0</v>
      </c>
      <c r="D52" s="371">
        <f t="shared" ref="D52:BX52" si="21">D50*D51</f>
        <v>0</v>
      </c>
      <c r="E52" s="371">
        <f t="shared" si="21"/>
        <v>0</v>
      </c>
      <c r="F52" s="368">
        <f t="shared" si="21"/>
        <v>0</v>
      </c>
      <c r="G52" s="368">
        <f t="shared" si="21"/>
        <v>0</v>
      </c>
      <c r="H52" s="368">
        <f t="shared" si="21"/>
        <v>0</v>
      </c>
      <c r="I52" s="368">
        <f t="shared" si="21"/>
        <v>0</v>
      </c>
      <c r="J52" s="368">
        <f t="shared" si="21"/>
        <v>0</v>
      </c>
      <c r="K52" s="368">
        <f t="shared" si="21"/>
        <v>0</v>
      </c>
      <c r="L52" s="368">
        <f t="shared" si="21"/>
        <v>0</v>
      </c>
      <c r="M52" s="368">
        <f t="shared" si="21"/>
        <v>0</v>
      </c>
      <c r="N52" s="368">
        <f t="shared" si="21"/>
        <v>0</v>
      </c>
      <c r="O52" s="368">
        <f t="shared" si="21"/>
        <v>0</v>
      </c>
      <c r="P52" s="368">
        <f t="shared" si="21"/>
        <v>0</v>
      </c>
      <c r="Q52" s="368">
        <f t="shared" si="21"/>
        <v>0</v>
      </c>
      <c r="R52" s="368">
        <f t="shared" si="21"/>
        <v>0</v>
      </c>
      <c r="S52" s="368">
        <f t="shared" si="21"/>
        <v>0</v>
      </c>
      <c r="T52" s="368">
        <f t="shared" si="21"/>
        <v>0</v>
      </c>
      <c r="U52" s="368">
        <f t="shared" si="21"/>
        <v>0</v>
      </c>
      <c r="V52" s="368">
        <f t="shared" si="21"/>
        <v>0</v>
      </c>
      <c r="W52" s="368">
        <f t="shared" si="21"/>
        <v>0</v>
      </c>
      <c r="X52" s="368">
        <f t="shared" si="21"/>
        <v>0</v>
      </c>
      <c r="Y52" s="368">
        <f t="shared" si="21"/>
        <v>0</v>
      </c>
      <c r="Z52" s="368">
        <f t="shared" si="21"/>
        <v>0</v>
      </c>
      <c r="AA52" s="368">
        <f t="shared" si="21"/>
        <v>0</v>
      </c>
      <c r="AB52" s="368">
        <f t="shared" si="21"/>
        <v>0</v>
      </c>
      <c r="AC52" s="368">
        <f t="shared" si="21"/>
        <v>0</v>
      </c>
      <c r="AD52" s="368">
        <f t="shared" si="21"/>
        <v>0</v>
      </c>
      <c r="AE52" s="368">
        <f t="shared" si="21"/>
        <v>0</v>
      </c>
      <c r="AF52" s="368">
        <f t="shared" si="21"/>
        <v>0</v>
      </c>
      <c r="AG52" s="368">
        <f t="shared" si="21"/>
        <v>0</v>
      </c>
      <c r="AH52" s="368">
        <f t="shared" si="21"/>
        <v>0</v>
      </c>
      <c r="AI52" s="368">
        <f t="shared" si="21"/>
        <v>0</v>
      </c>
      <c r="AJ52" s="368">
        <f t="shared" si="21"/>
        <v>0</v>
      </c>
      <c r="AK52" s="368">
        <f t="shared" si="21"/>
        <v>0</v>
      </c>
      <c r="AL52" s="368">
        <f t="shared" si="21"/>
        <v>0</v>
      </c>
      <c r="AM52" s="368">
        <f t="shared" si="21"/>
        <v>0</v>
      </c>
      <c r="AN52" s="368">
        <f t="shared" si="21"/>
        <v>0</v>
      </c>
      <c r="AO52" s="368">
        <f t="shared" si="21"/>
        <v>0</v>
      </c>
      <c r="AP52" s="368">
        <f t="shared" si="21"/>
        <v>0</v>
      </c>
      <c r="AQ52" s="368">
        <f t="shared" si="21"/>
        <v>0</v>
      </c>
      <c r="AR52" s="368">
        <f t="shared" si="21"/>
        <v>0</v>
      </c>
      <c r="AS52" s="368">
        <f t="shared" si="21"/>
        <v>0</v>
      </c>
      <c r="AT52" s="368">
        <f t="shared" si="21"/>
        <v>0</v>
      </c>
      <c r="AU52" s="368">
        <f t="shared" si="21"/>
        <v>0</v>
      </c>
      <c r="AV52" s="368">
        <f t="shared" si="21"/>
        <v>0</v>
      </c>
      <c r="AW52" s="368">
        <f t="shared" si="21"/>
        <v>0</v>
      </c>
      <c r="AX52" s="368">
        <f t="shared" si="21"/>
        <v>0</v>
      </c>
      <c r="AY52" s="368">
        <f t="shared" si="21"/>
        <v>0</v>
      </c>
      <c r="AZ52" s="368">
        <f t="shared" si="21"/>
        <v>0</v>
      </c>
      <c r="BA52" s="368">
        <f t="shared" si="21"/>
        <v>0</v>
      </c>
      <c r="BB52" s="368">
        <f t="shared" si="21"/>
        <v>0</v>
      </c>
      <c r="BC52" s="368">
        <f t="shared" si="21"/>
        <v>0</v>
      </c>
      <c r="BD52" s="368">
        <f t="shared" si="21"/>
        <v>0</v>
      </c>
      <c r="BE52" s="368">
        <f t="shared" si="21"/>
        <v>0</v>
      </c>
      <c r="BF52" s="368">
        <f t="shared" si="21"/>
        <v>0</v>
      </c>
      <c r="BG52" s="368">
        <f t="shared" si="21"/>
        <v>0</v>
      </c>
      <c r="BH52" s="368">
        <f t="shared" si="21"/>
        <v>0</v>
      </c>
      <c r="BI52" s="368">
        <f t="shared" si="21"/>
        <v>0</v>
      </c>
      <c r="BJ52" s="368">
        <f t="shared" si="21"/>
        <v>0</v>
      </c>
      <c r="BK52" s="368">
        <f t="shared" si="21"/>
        <v>0</v>
      </c>
      <c r="BL52" s="368">
        <f t="shared" si="21"/>
        <v>0</v>
      </c>
      <c r="BM52" s="368">
        <f t="shared" si="21"/>
        <v>0</v>
      </c>
      <c r="BN52" s="368">
        <f t="shared" si="21"/>
        <v>0</v>
      </c>
      <c r="BO52" s="368">
        <f t="shared" si="21"/>
        <v>0</v>
      </c>
      <c r="BP52" s="368">
        <f t="shared" si="21"/>
        <v>0</v>
      </c>
      <c r="BQ52" s="368">
        <f t="shared" si="21"/>
        <v>0</v>
      </c>
      <c r="BR52" s="368">
        <f t="shared" si="21"/>
        <v>0</v>
      </c>
      <c r="BS52" s="368">
        <f t="shared" si="21"/>
        <v>0</v>
      </c>
      <c r="BT52" s="368">
        <f t="shared" si="21"/>
        <v>0</v>
      </c>
      <c r="BU52" s="368">
        <f t="shared" si="21"/>
        <v>0</v>
      </c>
      <c r="BV52" s="368">
        <f t="shared" si="21"/>
        <v>0</v>
      </c>
      <c r="BW52" s="368">
        <f t="shared" si="21"/>
        <v>0</v>
      </c>
      <c r="BX52" s="368">
        <f t="shared" si="21"/>
        <v>0</v>
      </c>
      <c r="BY52" s="368">
        <f t="shared" ref="BY52:BZ52" si="22">BY50*BY51</f>
        <v>0</v>
      </c>
      <c r="BZ52" s="368">
        <f t="shared" si="22"/>
        <v>0</v>
      </c>
    </row>
    <row r="53" spans="1:78" ht="15.75" customHeight="1">
      <c r="A53" s="572" t="s">
        <v>77</v>
      </c>
      <c r="B53" s="573"/>
      <c r="C53" s="372" t="e">
        <f>C52/C49</f>
        <v>#DIV/0!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  <c r="BY53" s="355"/>
      <c r="BZ53" s="355"/>
    </row>
    <row r="54" spans="1:78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</row>
    <row r="55" spans="1:78" ht="13.9" hidden="1" customHeight="1">
      <c r="A55" s="575"/>
      <c r="B55" s="576"/>
      <c r="C55" s="269"/>
      <c r="D55" s="269">
        <f t="shared" ref="D55:K55" si="23">SUM(D39:D45)</f>
        <v>14</v>
      </c>
      <c r="E55" s="269">
        <f t="shared" si="23"/>
        <v>0</v>
      </c>
      <c r="F55" s="269">
        <f t="shared" si="23"/>
        <v>0</v>
      </c>
      <c r="G55" s="269">
        <f t="shared" si="23"/>
        <v>0</v>
      </c>
      <c r="H55" s="269">
        <f t="shared" si="23"/>
        <v>0</v>
      </c>
      <c r="I55" s="269">
        <f t="shared" si="23"/>
        <v>0</v>
      </c>
      <c r="J55" s="269">
        <f t="shared" si="23"/>
        <v>0</v>
      </c>
      <c r="K55" s="269">
        <f t="shared" si="23"/>
        <v>0</v>
      </c>
      <c r="L55" s="269">
        <f>SUM(L39:L45)</f>
        <v>0.4</v>
      </c>
      <c r="M55" s="269">
        <f t="shared" ref="M55:BX55" si="24">SUM(M39:M45)</f>
        <v>1</v>
      </c>
      <c r="N55" s="269">
        <f t="shared" si="24"/>
        <v>2.2999999999999998</v>
      </c>
      <c r="O55" s="269">
        <f t="shared" si="24"/>
        <v>0</v>
      </c>
      <c r="P55" s="269">
        <f t="shared" si="24"/>
        <v>0</v>
      </c>
      <c r="Q55" s="269">
        <f t="shared" si="24"/>
        <v>0</v>
      </c>
      <c r="R55" s="269">
        <f t="shared" si="24"/>
        <v>0</v>
      </c>
      <c r="S55" s="269">
        <f t="shared" si="24"/>
        <v>0</v>
      </c>
      <c r="T55" s="269">
        <f t="shared" si="24"/>
        <v>0</v>
      </c>
      <c r="U55" s="269">
        <f t="shared" si="24"/>
        <v>0</v>
      </c>
      <c r="V55" s="269">
        <f t="shared" si="24"/>
        <v>0</v>
      </c>
      <c r="W55" s="269">
        <f t="shared" si="24"/>
        <v>0</v>
      </c>
      <c r="X55" s="269">
        <f t="shared" si="24"/>
        <v>0</v>
      </c>
      <c r="Y55" s="269">
        <f t="shared" si="24"/>
        <v>0</v>
      </c>
      <c r="Z55" s="269">
        <f t="shared" si="24"/>
        <v>0</v>
      </c>
      <c r="AA55" s="269">
        <f t="shared" si="24"/>
        <v>0</v>
      </c>
      <c r="AB55" s="269">
        <f t="shared" si="24"/>
        <v>0</v>
      </c>
      <c r="AC55" s="269">
        <f t="shared" si="24"/>
        <v>0</v>
      </c>
      <c r="AD55" s="269">
        <f t="shared" si="24"/>
        <v>0</v>
      </c>
      <c r="AE55" s="269">
        <f t="shared" si="24"/>
        <v>0</v>
      </c>
      <c r="AF55" s="269">
        <f t="shared" si="24"/>
        <v>0</v>
      </c>
      <c r="AG55" s="269">
        <f t="shared" si="24"/>
        <v>0</v>
      </c>
      <c r="AH55" s="269">
        <f t="shared" si="24"/>
        <v>0</v>
      </c>
      <c r="AI55" s="269">
        <f t="shared" si="24"/>
        <v>0</v>
      </c>
      <c r="AJ55" s="269">
        <f t="shared" si="24"/>
        <v>0</v>
      </c>
      <c r="AK55" s="269">
        <f t="shared" si="24"/>
        <v>0</v>
      </c>
      <c r="AL55" s="269">
        <f t="shared" si="24"/>
        <v>0</v>
      </c>
      <c r="AM55" s="269">
        <f t="shared" si="24"/>
        <v>0</v>
      </c>
      <c r="AN55" s="269">
        <f t="shared" si="24"/>
        <v>0</v>
      </c>
      <c r="AO55" s="269">
        <f t="shared" si="24"/>
        <v>0</v>
      </c>
      <c r="AP55" s="269">
        <f t="shared" si="24"/>
        <v>0</v>
      </c>
      <c r="AQ55" s="269">
        <f t="shared" si="24"/>
        <v>0</v>
      </c>
      <c r="AR55" s="269">
        <f t="shared" si="24"/>
        <v>0</v>
      </c>
      <c r="AS55" s="269">
        <f t="shared" si="24"/>
        <v>90</v>
      </c>
      <c r="AT55" s="269">
        <f t="shared" si="24"/>
        <v>2</v>
      </c>
      <c r="AU55" s="269">
        <f t="shared" si="24"/>
        <v>0</v>
      </c>
      <c r="AV55" s="269">
        <f t="shared" si="24"/>
        <v>85</v>
      </c>
      <c r="AW55" s="269">
        <f t="shared" si="24"/>
        <v>0</v>
      </c>
      <c r="AX55" s="269">
        <f t="shared" si="24"/>
        <v>0</v>
      </c>
      <c r="AY55" s="269">
        <f t="shared" si="24"/>
        <v>0</v>
      </c>
      <c r="AZ55" s="269">
        <f t="shared" si="24"/>
        <v>0</v>
      </c>
      <c r="BA55" s="269">
        <f t="shared" si="24"/>
        <v>0</v>
      </c>
      <c r="BB55" s="269">
        <f t="shared" si="24"/>
        <v>0</v>
      </c>
      <c r="BC55" s="269">
        <f t="shared" si="24"/>
        <v>0</v>
      </c>
      <c r="BD55" s="269">
        <f t="shared" si="24"/>
        <v>0</v>
      </c>
      <c r="BE55" s="269">
        <f t="shared" si="24"/>
        <v>0</v>
      </c>
      <c r="BF55" s="269">
        <f t="shared" si="24"/>
        <v>0</v>
      </c>
      <c r="BG55" s="269">
        <f t="shared" si="24"/>
        <v>0</v>
      </c>
      <c r="BH55" s="269">
        <f t="shared" si="24"/>
        <v>0</v>
      </c>
      <c r="BI55" s="269">
        <f t="shared" si="24"/>
        <v>0</v>
      </c>
      <c r="BJ55" s="269">
        <f t="shared" si="24"/>
        <v>0</v>
      </c>
      <c r="BK55" s="269">
        <f t="shared" si="24"/>
        <v>0</v>
      </c>
      <c r="BL55" s="269">
        <f t="shared" si="24"/>
        <v>0</v>
      </c>
      <c r="BM55" s="269">
        <f t="shared" si="24"/>
        <v>0</v>
      </c>
      <c r="BN55" s="269">
        <f t="shared" si="24"/>
        <v>0</v>
      </c>
      <c r="BO55" s="269">
        <f t="shared" si="24"/>
        <v>0</v>
      </c>
      <c r="BP55" s="269">
        <f t="shared" si="24"/>
        <v>0</v>
      </c>
      <c r="BQ55" s="269">
        <f t="shared" si="24"/>
        <v>0</v>
      </c>
      <c r="BR55" s="269">
        <f t="shared" si="24"/>
        <v>0</v>
      </c>
      <c r="BS55" s="269">
        <f t="shared" si="24"/>
        <v>90</v>
      </c>
      <c r="BT55" s="269">
        <f t="shared" si="24"/>
        <v>0</v>
      </c>
      <c r="BU55" s="269">
        <f t="shared" si="24"/>
        <v>0</v>
      </c>
      <c r="BV55" s="269">
        <f t="shared" si="24"/>
        <v>0</v>
      </c>
      <c r="BW55" s="269">
        <f t="shared" si="24"/>
        <v>1</v>
      </c>
      <c r="BX55" s="269">
        <f t="shared" si="24"/>
        <v>60</v>
      </c>
      <c r="BY55" s="269">
        <f t="shared" ref="BY55:BZ55" si="25">SUM(BY39:BY45)</f>
        <v>0</v>
      </c>
      <c r="BZ55" s="269">
        <f t="shared" si="25"/>
        <v>1</v>
      </c>
    </row>
    <row r="56" spans="1:78" ht="13.9" hidden="1" customHeight="1">
      <c r="A56" s="577" t="s">
        <v>74</v>
      </c>
      <c r="B56" s="578"/>
      <c r="C56" s="269">
        <f>C57</f>
        <v>0</v>
      </c>
      <c r="D56" s="374">
        <f>C56</f>
        <v>0</v>
      </c>
      <c r="E56" s="374">
        <f t="shared" ref="E56:BP56" si="26">D56</f>
        <v>0</v>
      </c>
      <c r="F56" s="374">
        <f t="shared" si="26"/>
        <v>0</v>
      </c>
      <c r="G56" s="374">
        <f t="shared" si="26"/>
        <v>0</v>
      </c>
      <c r="H56" s="374">
        <f t="shared" si="26"/>
        <v>0</v>
      </c>
      <c r="I56" s="374">
        <f t="shared" si="26"/>
        <v>0</v>
      </c>
      <c r="J56" s="374">
        <f t="shared" si="26"/>
        <v>0</v>
      </c>
      <c r="K56" s="374">
        <f t="shared" si="26"/>
        <v>0</v>
      </c>
      <c r="L56" s="374">
        <f t="shared" si="26"/>
        <v>0</v>
      </c>
      <c r="M56" s="374">
        <f t="shared" si="26"/>
        <v>0</v>
      </c>
      <c r="N56" s="374">
        <f t="shared" si="26"/>
        <v>0</v>
      </c>
      <c r="O56" s="374">
        <f t="shared" si="26"/>
        <v>0</v>
      </c>
      <c r="P56" s="374">
        <f t="shared" si="26"/>
        <v>0</v>
      </c>
      <c r="Q56" s="374">
        <f t="shared" si="26"/>
        <v>0</v>
      </c>
      <c r="R56" s="374">
        <f t="shared" si="26"/>
        <v>0</v>
      </c>
      <c r="S56" s="374">
        <f t="shared" si="26"/>
        <v>0</v>
      </c>
      <c r="T56" s="374">
        <f t="shared" si="26"/>
        <v>0</v>
      </c>
      <c r="U56" s="374">
        <f t="shared" si="26"/>
        <v>0</v>
      </c>
      <c r="V56" s="374">
        <f t="shared" si="26"/>
        <v>0</v>
      </c>
      <c r="W56" s="374">
        <f t="shared" si="26"/>
        <v>0</v>
      </c>
      <c r="X56" s="374">
        <f t="shared" si="26"/>
        <v>0</v>
      </c>
      <c r="Y56" s="374">
        <f t="shared" si="26"/>
        <v>0</v>
      </c>
      <c r="Z56" s="374">
        <f t="shared" si="26"/>
        <v>0</v>
      </c>
      <c r="AA56" s="374">
        <f t="shared" si="26"/>
        <v>0</v>
      </c>
      <c r="AB56" s="374">
        <f t="shared" si="26"/>
        <v>0</v>
      </c>
      <c r="AC56" s="374">
        <f t="shared" si="26"/>
        <v>0</v>
      </c>
      <c r="AD56" s="374">
        <f t="shared" si="26"/>
        <v>0</v>
      </c>
      <c r="AE56" s="374">
        <f t="shared" si="26"/>
        <v>0</v>
      </c>
      <c r="AF56" s="374">
        <f t="shared" si="26"/>
        <v>0</v>
      </c>
      <c r="AG56" s="374">
        <f t="shared" si="26"/>
        <v>0</v>
      </c>
      <c r="AH56" s="374">
        <f t="shared" si="26"/>
        <v>0</v>
      </c>
      <c r="AI56" s="374">
        <f t="shared" si="26"/>
        <v>0</v>
      </c>
      <c r="AJ56" s="374">
        <f t="shared" si="26"/>
        <v>0</v>
      </c>
      <c r="AK56" s="374">
        <f t="shared" si="26"/>
        <v>0</v>
      </c>
      <c r="AL56" s="374">
        <f t="shared" si="26"/>
        <v>0</v>
      </c>
      <c r="AM56" s="374">
        <f t="shared" si="26"/>
        <v>0</v>
      </c>
      <c r="AN56" s="374">
        <f t="shared" si="26"/>
        <v>0</v>
      </c>
      <c r="AO56" s="374">
        <f t="shared" si="26"/>
        <v>0</v>
      </c>
      <c r="AP56" s="374">
        <f t="shared" si="26"/>
        <v>0</v>
      </c>
      <c r="AQ56" s="374">
        <f t="shared" si="26"/>
        <v>0</v>
      </c>
      <c r="AR56" s="374">
        <f t="shared" si="26"/>
        <v>0</v>
      </c>
      <c r="AS56" s="374">
        <f t="shared" si="26"/>
        <v>0</v>
      </c>
      <c r="AT56" s="374">
        <f t="shared" si="26"/>
        <v>0</v>
      </c>
      <c r="AU56" s="374">
        <f t="shared" si="26"/>
        <v>0</v>
      </c>
      <c r="AV56" s="374">
        <f t="shared" si="26"/>
        <v>0</v>
      </c>
      <c r="AW56" s="374">
        <f t="shared" si="26"/>
        <v>0</v>
      </c>
      <c r="AX56" s="374">
        <f t="shared" si="26"/>
        <v>0</v>
      </c>
      <c r="AY56" s="374">
        <f t="shared" si="26"/>
        <v>0</v>
      </c>
      <c r="AZ56" s="374">
        <f t="shared" si="26"/>
        <v>0</v>
      </c>
      <c r="BA56" s="374">
        <f t="shared" si="26"/>
        <v>0</v>
      </c>
      <c r="BB56" s="374">
        <f t="shared" si="26"/>
        <v>0</v>
      </c>
      <c r="BC56" s="374">
        <f t="shared" si="26"/>
        <v>0</v>
      </c>
      <c r="BD56" s="374">
        <f t="shared" si="26"/>
        <v>0</v>
      </c>
      <c r="BE56" s="374">
        <f t="shared" si="26"/>
        <v>0</v>
      </c>
      <c r="BF56" s="374">
        <f t="shared" si="26"/>
        <v>0</v>
      </c>
      <c r="BG56" s="374">
        <f t="shared" si="26"/>
        <v>0</v>
      </c>
      <c r="BH56" s="374">
        <f t="shared" si="26"/>
        <v>0</v>
      </c>
      <c r="BI56" s="374">
        <f t="shared" si="26"/>
        <v>0</v>
      </c>
      <c r="BJ56" s="374">
        <f t="shared" si="26"/>
        <v>0</v>
      </c>
      <c r="BK56" s="374">
        <f t="shared" si="26"/>
        <v>0</v>
      </c>
      <c r="BL56" s="374">
        <f t="shared" si="26"/>
        <v>0</v>
      </c>
      <c r="BM56" s="374">
        <f t="shared" si="26"/>
        <v>0</v>
      </c>
      <c r="BN56" s="374">
        <f t="shared" si="26"/>
        <v>0</v>
      </c>
      <c r="BO56" s="374">
        <f t="shared" si="26"/>
        <v>0</v>
      </c>
      <c r="BP56" s="374">
        <f t="shared" si="26"/>
        <v>0</v>
      </c>
      <c r="BQ56" s="374">
        <f t="shared" ref="BQ56:BZ56" si="27">BP56</f>
        <v>0</v>
      </c>
      <c r="BR56" s="374">
        <f t="shared" si="27"/>
        <v>0</v>
      </c>
      <c r="BS56" s="374">
        <f t="shared" si="27"/>
        <v>0</v>
      </c>
      <c r="BT56" s="374">
        <f t="shared" si="27"/>
        <v>0</v>
      </c>
      <c r="BU56" s="374">
        <f t="shared" si="27"/>
        <v>0</v>
      </c>
      <c r="BV56" s="374">
        <f t="shared" si="27"/>
        <v>0</v>
      </c>
      <c r="BW56" s="374">
        <f t="shared" si="27"/>
        <v>0</v>
      </c>
      <c r="BX56" s="374">
        <f t="shared" si="27"/>
        <v>0</v>
      </c>
      <c r="BY56" s="374">
        <f t="shared" si="27"/>
        <v>0</v>
      </c>
      <c r="BZ56" s="374">
        <f t="shared" si="27"/>
        <v>0</v>
      </c>
    </row>
    <row r="57" spans="1:78" ht="21" hidden="1" customHeight="1" thickBot="1">
      <c r="A57" s="579" t="s">
        <v>138</v>
      </c>
      <c r="B57" s="580"/>
      <c r="C57" s="343">
        <f>VLOOKUP(B4,Общее_количество_учащихся,3,FALSE)</f>
        <v>0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  <c r="BY57" s="375"/>
      <c r="BZ57" s="375"/>
    </row>
    <row r="58" spans="1:78" ht="14.45" hidden="1" customHeight="1" thickTop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8">H55*H56/1000</f>
        <v>0</v>
      </c>
      <c r="I58" s="376">
        <f t="shared" si="28"/>
        <v>0</v>
      </c>
      <c r="J58" s="377">
        <f t="shared" si="28"/>
        <v>0</v>
      </c>
      <c r="K58" s="377">
        <f>K55*K56</f>
        <v>0</v>
      </c>
      <c r="L58" s="377">
        <f>L55*L56/1000</f>
        <v>0</v>
      </c>
      <c r="M58" s="377">
        <f t="shared" si="28"/>
        <v>0</v>
      </c>
      <c r="N58" s="377">
        <f t="shared" si="28"/>
        <v>0</v>
      </c>
      <c r="O58" s="377">
        <f t="shared" si="28"/>
        <v>0</v>
      </c>
      <c r="P58" s="377">
        <f t="shared" si="28"/>
        <v>0</v>
      </c>
      <c r="Q58" s="377">
        <f>Q55*Q56</f>
        <v>0</v>
      </c>
      <c r="R58" s="377">
        <f t="shared" si="28"/>
        <v>0</v>
      </c>
      <c r="S58" s="377">
        <f>S55*S56</f>
        <v>0</v>
      </c>
      <c r="T58" s="377">
        <f t="shared" si="28"/>
        <v>0</v>
      </c>
      <c r="U58" s="377">
        <f t="shared" si="28"/>
        <v>0</v>
      </c>
      <c r="V58" s="377">
        <f t="shared" si="28"/>
        <v>0</v>
      </c>
      <c r="W58" s="377">
        <f t="shared" si="28"/>
        <v>0</v>
      </c>
      <c r="X58" s="377">
        <f t="shared" si="28"/>
        <v>0</v>
      </c>
      <c r="Y58" s="377">
        <f t="shared" si="28"/>
        <v>0</v>
      </c>
      <c r="Z58" s="377">
        <f t="shared" si="28"/>
        <v>0</v>
      </c>
      <c r="AA58" s="377">
        <f t="shared" si="28"/>
        <v>0</v>
      </c>
      <c r="AB58" s="377">
        <f t="shared" si="28"/>
        <v>0</v>
      </c>
      <c r="AC58" s="377">
        <f t="shared" si="28"/>
        <v>0</v>
      </c>
      <c r="AD58" s="377">
        <f t="shared" si="28"/>
        <v>0</v>
      </c>
      <c r="AE58" s="377">
        <f t="shared" si="28"/>
        <v>0</v>
      </c>
      <c r="AF58" s="377">
        <f t="shared" si="28"/>
        <v>0</v>
      </c>
      <c r="AG58" s="377">
        <f t="shared" si="28"/>
        <v>0</v>
      </c>
      <c r="AH58" s="377">
        <f t="shared" si="28"/>
        <v>0</v>
      </c>
      <c r="AI58" s="377">
        <f t="shared" si="28"/>
        <v>0</v>
      </c>
      <c r="AJ58" s="377">
        <f t="shared" si="28"/>
        <v>0</v>
      </c>
      <c r="AK58" s="377">
        <f t="shared" si="28"/>
        <v>0</v>
      </c>
      <c r="AL58" s="377">
        <f t="shared" si="28"/>
        <v>0</v>
      </c>
      <c r="AM58" s="377">
        <f t="shared" si="28"/>
        <v>0</v>
      </c>
      <c r="AN58" s="377">
        <f t="shared" si="28"/>
        <v>0</v>
      </c>
      <c r="AO58" s="377">
        <f t="shared" si="28"/>
        <v>0</v>
      </c>
      <c r="AP58" s="377">
        <f t="shared" si="28"/>
        <v>0</v>
      </c>
      <c r="AQ58" s="377">
        <f t="shared" si="28"/>
        <v>0</v>
      </c>
      <c r="AR58" s="377">
        <f t="shared" si="28"/>
        <v>0</v>
      </c>
      <c r="AS58" s="377">
        <f t="shared" si="28"/>
        <v>0</v>
      </c>
      <c r="AT58" s="377">
        <f t="shared" si="28"/>
        <v>0</v>
      </c>
      <c r="AU58" s="377">
        <f t="shared" si="28"/>
        <v>0</v>
      </c>
      <c r="AV58" s="377">
        <f t="shared" si="28"/>
        <v>0</v>
      </c>
      <c r="AW58" s="377">
        <f t="shared" si="28"/>
        <v>0</v>
      </c>
      <c r="AX58" s="377">
        <f t="shared" si="28"/>
        <v>0</v>
      </c>
      <c r="AY58" s="377">
        <f t="shared" si="28"/>
        <v>0</v>
      </c>
      <c r="AZ58" s="377">
        <f t="shared" si="28"/>
        <v>0</v>
      </c>
      <c r="BA58" s="377">
        <f t="shared" si="28"/>
        <v>0</v>
      </c>
      <c r="BB58" s="377">
        <f t="shared" si="28"/>
        <v>0</v>
      </c>
      <c r="BC58" s="377">
        <f t="shared" si="28"/>
        <v>0</v>
      </c>
      <c r="BD58" s="377">
        <f t="shared" si="28"/>
        <v>0</v>
      </c>
      <c r="BE58" s="377">
        <f t="shared" si="28"/>
        <v>0</v>
      </c>
      <c r="BF58" s="377">
        <f t="shared" si="28"/>
        <v>0</v>
      </c>
      <c r="BG58" s="377">
        <f t="shared" si="28"/>
        <v>0</v>
      </c>
      <c r="BH58" s="377">
        <f>BH55*BH56</f>
        <v>0</v>
      </c>
      <c r="BI58" s="377">
        <f t="shared" si="28"/>
        <v>0</v>
      </c>
      <c r="BJ58" s="377">
        <f t="shared" si="28"/>
        <v>0</v>
      </c>
      <c r="BK58" s="377">
        <f t="shared" si="28"/>
        <v>0</v>
      </c>
      <c r="BL58" s="377">
        <f t="shared" si="28"/>
        <v>0</v>
      </c>
      <c r="BM58" s="377">
        <f t="shared" si="28"/>
        <v>0</v>
      </c>
      <c r="BN58" s="377">
        <f t="shared" si="28"/>
        <v>0</v>
      </c>
      <c r="BO58" s="377">
        <f t="shared" si="28"/>
        <v>0</v>
      </c>
      <c r="BP58" s="377">
        <f t="shared" si="28"/>
        <v>0</v>
      </c>
      <c r="BQ58" s="377">
        <f t="shared" si="28"/>
        <v>0</v>
      </c>
      <c r="BR58" s="377">
        <f t="shared" si="28"/>
        <v>0</v>
      </c>
      <c r="BS58" s="377">
        <f t="shared" si="28"/>
        <v>0</v>
      </c>
      <c r="BT58" s="377">
        <f t="shared" ref="BT58:BY58" si="29">BT55*BT56/1000</f>
        <v>0</v>
      </c>
      <c r="BU58" s="377">
        <f t="shared" si="29"/>
        <v>0</v>
      </c>
      <c r="BV58" s="377">
        <f t="shared" si="29"/>
        <v>0</v>
      </c>
      <c r="BW58" s="377">
        <f>BW55*BW56</f>
        <v>0</v>
      </c>
      <c r="BX58" s="377">
        <f t="shared" si="29"/>
        <v>0</v>
      </c>
      <c r="BY58" s="377">
        <f t="shared" si="29"/>
        <v>0</v>
      </c>
      <c r="BZ58" s="377">
        <f>BZ55*BZ56</f>
        <v>0</v>
      </c>
    </row>
    <row r="59" spans="1:78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  <c r="BY59" s="369">
        <f>ССЫЛКИ!BW3</f>
        <v>210</v>
      </c>
      <c r="BZ59" s="369">
        <f>ССЫЛКИ!BX3</f>
        <v>8</v>
      </c>
    </row>
    <row r="60" spans="1:78" ht="13.9" hidden="1" customHeight="1">
      <c r="A60" s="572" t="s">
        <v>76</v>
      </c>
      <c r="B60" s="573"/>
      <c r="C60" s="378">
        <f>SUM(D60:BZ60)</f>
        <v>0</v>
      </c>
      <c r="D60" s="371">
        <f>D58*D59</f>
        <v>0</v>
      </c>
      <c r="E60" s="371">
        <f t="shared" ref="E60:BP60" si="30">E58*E59</f>
        <v>0</v>
      </c>
      <c r="F60" s="368">
        <f>F58*F59</f>
        <v>0</v>
      </c>
      <c r="G60" s="368">
        <f t="shared" si="30"/>
        <v>0</v>
      </c>
      <c r="H60" s="368">
        <f t="shared" si="30"/>
        <v>0</v>
      </c>
      <c r="I60" s="368">
        <f t="shared" si="30"/>
        <v>0</v>
      </c>
      <c r="J60" s="368">
        <f t="shared" si="30"/>
        <v>0</v>
      </c>
      <c r="K60" s="379">
        <f t="shared" si="30"/>
        <v>0</v>
      </c>
      <c r="L60" s="379">
        <f t="shared" si="30"/>
        <v>0</v>
      </c>
      <c r="M60" s="379">
        <f t="shared" si="30"/>
        <v>0</v>
      </c>
      <c r="N60" s="379">
        <f t="shared" si="30"/>
        <v>0</v>
      </c>
      <c r="O60" s="379">
        <f t="shared" si="30"/>
        <v>0</v>
      </c>
      <c r="P60" s="379">
        <f t="shared" si="30"/>
        <v>0</v>
      </c>
      <c r="Q60" s="379">
        <f t="shared" si="30"/>
        <v>0</v>
      </c>
      <c r="R60" s="379">
        <f t="shared" si="30"/>
        <v>0</v>
      </c>
      <c r="S60" s="379">
        <f t="shared" si="30"/>
        <v>0</v>
      </c>
      <c r="T60" s="379">
        <f t="shared" si="30"/>
        <v>0</v>
      </c>
      <c r="U60" s="379">
        <f t="shared" si="30"/>
        <v>0</v>
      </c>
      <c r="V60" s="379">
        <f t="shared" si="30"/>
        <v>0</v>
      </c>
      <c r="W60" s="379">
        <f t="shared" si="30"/>
        <v>0</v>
      </c>
      <c r="X60" s="379">
        <f t="shared" si="30"/>
        <v>0</v>
      </c>
      <c r="Y60" s="379">
        <f t="shared" si="30"/>
        <v>0</v>
      </c>
      <c r="Z60" s="379">
        <f t="shared" si="30"/>
        <v>0</v>
      </c>
      <c r="AA60" s="379">
        <f t="shared" si="30"/>
        <v>0</v>
      </c>
      <c r="AB60" s="379">
        <f t="shared" si="30"/>
        <v>0</v>
      </c>
      <c r="AC60" s="379">
        <f t="shared" si="30"/>
        <v>0</v>
      </c>
      <c r="AD60" s="379">
        <f t="shared" si="30"/>
        <v>0</v>
      </c>
      <c r="AE60" s="379">
        <f t="shared" si="30"/>
        <v>0</v>
      </c>
      <c r="AF60" s="379">
        <f t="shared" si="30"/>
        <v>0</v>
      </c>
      <c r="AG60" s="379">
        <f t="shared" si="30"/>
        <v>0</v>
      </c>
      <c r="AH60" s="379">
        <f t="shared" si="30"/>
        <v>0</v>
      </c>
      <c r="AI60" s="379">
        <f t="shared" si="30"/>
        <v>0</v>
      </c>
      <c r="AJ60" s="379">
        <f t="shared" si="30"/>
        <v>0</v>
      </c>
      <c r="AK60" s="379">
        <f t="shared" si="30"/>
        <v>0</v>
      </c>
      <c r="AL60" s="379">
        <f t="shared" si="30"/>
        <v>0</v>
      </c>
      <c r="AM60" s="379">
        <f t="shared" si="30"/>
        <v>0</v>
      </c>
      <c r="AN60" s="379">
        <f t="shared" si="30"/>
        <v>0</v>
      </c>
      <c r="AO60" s="379">
        <f t="shared" si="30"/>
        <v>0</v>
      </c>
      <c r="AP60" s="379">
        <f t="shared" si="30"/>
        <v>0</v>
      </c>
      <c r="AQ60" s="379">
        <f t="shared" si="30"/>
        <v>0</v>
      </c>
      <c r="AR60" s="379">
        <f t="shared" si="30"/>
        <v>0</v>
      </c>
      <c r="AS60" s="379">
        <f t="shared" si="30"/>
        <v>0</v>
      </c>
      <c r="AT60" s="379">
        <f t="shared" si="30"/>
        <v>0</v>
      </c>
      <c r="AU60" s="379">
        <f t="shared" si="30"/>
        <v>0</v>
      </c>
      <c r="AV60" s="379">
        <f t="shared" si="30"/>
        <v>0</v>
      </c>
      <c r="AW60" s="379">
        <f t="shared" si="30"/>
        <v>0</v>
      </c>
      <c r="AX60" s="379">
        <f t="shared" si="30"/>
        <v>0</v>
      </c>
      <c r="AY60" s="379">
        <f t="shared" si="30"/>
        <v>0</v>
      </c>
      <c r="AZ60" s="379">
        <f t="shared" si="30"/>
        <v>0</v>
      </c>
      <c r="BA60" s="379">
        <f t="shared" si="30"/>
        <v>0</v>
      </c>
      <c r="BB60" s="379">
        <f t="shared" si="30"/>
        <v>0</v>
      </c>
      <c r="BC60" s="379">
        <f t="shared" si="30"/>
        <v>0</v>
      </c>
      <c r="BD60" s="379">
        <f t="shared" si="30"/>
        <v>0</v>
      </c>
      <c r="BE60" s="379">
        <f t="shared" si="30"/>
        <v>0</v>
      </c>
      <c r="BF60" s="379">
        <f t="shared" si="30"/>
        <v>0</v>
      </c>
      <c r="BG60" s="379">
        <f t="shared" si="30"/>
        <v>0</v>
      </c>
      <c r="BH60" s="379">
        <f t="shared" si="30"/>
        <v>0</v>
      </c>
      <c r="BI60" s="379">
        <f t="shared" si="30"/>
        <v>0</v>
      </c>
      <c r="BJ60" s="379">
        <f t="shared" si="30"/>
        <v>0</v>
      </c>
      <c r="BK60" s="379">
        <f t="shared" si="30"/>
        <v>0</v>
      </c>
      <c r="BL60" s="379">
        <f t="shared" si="30"/>
        <v>0</v>
      </c>
      <c r="BM60" s="379">
        <f t="shared" si="30"/>
        <v>0</v>
      </c>
      <c r="BN60" s="379">
        <f t="shared" si="30"/>
        <v>0</v>
      </c>
      <c r="BO60" s="379">
        <f t="shared" si="30"/>
        <v>0</v>
      </c>
      <c r="BP60" s="379">
        <f t="shared" si="30"/>
        <v>0</v>
      </c>
      <c r="BQ60" s="379">
        <f t="shared" ref="BQ60:BW60" si="31">BQ58*BQ59</f>
        <v>0</v>
      </c>
      <c r="BR60" s="379">
        <f t="shared" si="31"/>
        <v>0</v>
      </c>
      <c r="BS60" s="379">
        <f t="shared" si="31"/>
        <v>0</v>
      </c>
      <c r="BT60" s="379">
        <f t="shared" si="31"/>
        <v>0</v>
      </c>
      <c r="BU60" s="379">
        <f t="shared" si="31"/>
        <v>0</v>
      </c>
      <c r="BV60" s="379">
        <f>BV58*BV59</f>
        <v>0</v>
      </c>
      <c r="BW60" s="379">
        <f t="shared" si="31"/>
        <v>0</v>
      </c>
      <c r="BX60" s="379">
        <f>BX58*BX59</f>
        <v>0</v>
      </c>
      <c r="BY60" s="379">
        <f t="shared" ref="BY60:BZ60" si="32">BY58*BY59</f>
        <v>0</v>
      </c>
      <c r="BZ60" s="379">
        <f t="shared" si="32"/>
        <v>0</v>
      </c>
    </row>
    <row r="61" spans="1:78" ht="13.9" hidden="1" customHeight="1">
      <c r="A61" s="572" t="s">
        <v>77</v>
      </c>
      <c r="B61" s="574"/>
      <c r="C61" s="380" t="e">
        <f>C60/C57</f>
        <v>#DIV/0!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  <c r="BY61" s="395"/>
      <c r="BZ61" s="395"/>
    </row>
    <row r="62" spans="1:78" ht="13.9" hidden="1" customHeight="1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  <c r="BY62" s="395"/>
      <c r="BZ62" s="395"/>
    </row>
    <row r="63" spans="1:78" ht="15.75" customHeight="1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  <c r="BY63" s="395"/>
      <c r="BZ63" s="395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1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zoomScale="80" zoomScaleNormal="80" workbookViewId="0">
      <selection activeCell="A4" sqref="A1:XFD1048576"/>
    </sheetView>
  </sheetViews>
  <sheetFormatPr defaultColWidth="12.625" defaultRowHeight="15" customHeight="1"/>
  <cols>
    <col min="1" max="1" width="13.625" style="202" bestFit="1" customWidth="1"/>
    <col min="2" max="2" width="15.125" style="202" customWidth="1"/>
    <col min="3" max="3" width="7.375" style="202" bestFit="1" customWidth="1"/>
    <col min="4" max="6" width="7.375" style="202" hidden="1" customWidth="1"/>
    <col min="7" max="7" width="6.375" style="202" hidden="1" customWidth="1"/>
    <col min="8" max="8" width="8.375" style="202" hidden="1" customWidth="1"/>
    <col min="9" max="9" width="8.375" style="202" customWidth="1"/>
    <col min="10" max="11" width="7.375" style="202" hidden="1" customWidth="1"/>
    <col min="12" max="12" width="8.375" style="202" bestFit="1" customWidth="1"/>
    <col min="13" max="14" width="7.375" style="202" bestFit="1" customWidth="1"/>
    <col min="15" max="15" width="8.375" style="202" hidden="1" customWidth="1"/>
    <col min="16" max="16" width="8.375" style="202" bestFit="1" customWidth="1"/>
    <col min="17" max="17" width="8.625" style="202" bestFit="1" customWidth="1"/>
    <col min="18" max="18" width="8.375" style="202" hidden="1" customWidth="1"/>
    <col min="19" max="19" width="8.625" style="202" bestFit="1" customWidth="1"/>
    <col min="20" max="20" width="8.375" style="202" bestFit="1" customWidth="1"/>
    <col min="21" max="24" width="8.375" style="202" hidden="1" customWidth="1"/>
    <col min="25" max="25" width="7.375" style="202" hidden="1" customWidth="1"/>
    <col min="26" max="26" width="8.375" style="202" hidden="1" customWidth="1"/>
    <col min="27" max="28" width="7.375" style="202" hidden="1" customWidth="1"/>
    <col min="29" max="29" width="8.375" style="202" hidden="1" customWidth="1"/>
    <col min="30" max="30" width="7.375" style="202" hidden="1" customWidth="1"/>
    <col min="31" max="31" width="8.625" style="202" bestFit="1" customWidth="1"/>
    <col min="32" max="39" width="7.375" style="202" hidden="1" customWidth="1"/>
    <col min="40" max="40" width="7.75" style="202" bestFit="1" customWidth="1"/>
    <col min="41" max="41" width="7.375" style="202" hidden="1" customWidth="1"/>
    <col min="42" max="42" width="8.375" style="202" hidden="1" customWidth="1"/>
    <col min="43" max="43" width="8.375" style="202" customWidth="1"/>
    <col min="44" max="44" width="8.375" style="202" hidden="1" customWidth="1"/>
    <col min="45" max="45" width="7.375" style="202" hidden="1" customWidth="1"/>
    <col min="46" max="46" width="8.375" style="202" bestFit="1" customWidth="1"/>
    <col min="47" max="47" width="7.375" style="202" hidden="1" customWidth="1"/>
    <col min="48" max="48" width="7.75" style="202" bestFit="1" customWidth="1"/>
    <col min="49" max="55" width="8.375" style="202" hidden="1" customWidth="1"/>
    <col min="56" max="56" width="8.625" style="202" bestFit="1" customWidth="1"/>
    <col min="57" max="59" width="8.375" style="202" hidden="1" customWidth="1"/>
    <col min="60" max="61" width="7.375" style="202" hidden="1" customWidth="1"/>
    <col min="62" max="62" width="7.75" style="202" bestFit="1" customWidth="1"/>
    <col min="63" max="64" width="7.375" style="202" bestFit="1" customWidth="1"/>
    <col min="65" max="66" width="8.375" style="202" hidden="1" customWidth="1"/>
    <col min="67" max="67" width="7.375" style="202" hidden="1" customWidth="1"/>
    <col min="68" max="68" width="6.375" style="202" hidden="1" customWidth="1"/>
    <col min="69" max="73" width="8.375" style="202" hidden="1" customWidth="1"/>
    <col min="74" max="74" width="7.75" style="202" bestFit="1" customWidth="1"/>
    <col min="75" max="75" width="7.375" style="202" hidden="1" customWidth="1"/>
    <col min="76" max="76" width="7.75" style="202" bestFit="1" customWidth="1"/>
    <col min="77" max="77" width="8.375" style="202" customWidth="1"/>
    <col min="78" max="78" width="6.375" style="202" hidden="1" customWidth="1"/>
    <col min="79" max="79" width="7.625" style="202" customWidth="1"/>
    <col min="80" max="16384" width="12.625" style="202"/>
  </cols>
  <sheetData>
    <row r="1" spans="1:79" ht="18.75">
      <c r="A1" s="564"/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/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566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3.25">
      <c r="B5" s="216"/>
      <c r="C5" s="36"/>
      <c r="D5" s="36"/>
      <c r="E5" s="36"/>
      <c r="F5" s="36"/>
      <c r="G5" s="36"/>
      <c r="H5" s="36"/>
      <c r="I5" s="36"/>
      <c r="J5" s="36"/>
      <c r="K5" s="38"/>
      <c r="L5" s="567"/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D5" s="203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551"/>
      <c r="B6" s="537"/>
      <c r="C6" s="40"/>
      <c r="D6" s="547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202.15" customHeight="1">
      <c r="A7" s="538"/>
      <c r="B7" s="539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544"/>
      <c r="B8" s="535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544"/>
      <c r="B9" s="535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57"/>
      <c r="B10" s="535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501"/>
      <c r="B11" s="5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544"/>
      <c r="B12" s="535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08" customFormat="1" hidden="1">
      <c r="A13" s="557"/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57"/>
      <c r="B14" s="535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555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559"/>
      <c r="B17" s="535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549"/>
      <c r="B18" s="535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/>
      <c r="B19" s="535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545"/>
      <c r="B20" s="535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545"/>
      <c r="B21" s="535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545"/>
      <c r="B22" s="535"/>
      <c r="C22" s="51"/>
    </row>
    <row r="23" spans="1:79" ht="15.75" hidden="1" customHeight="1">
      <c r="A23" s="213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509"/>
      <c r="B29" s="535"/>
      <c r="C29" s="1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18"/>
      <c r="BZ29" s="18"/>
      <c r="CA29" s="1"/>
    </row>
    <row r="30" spans="1:79" ht="21" hidden="1" thickBot="1">
      <c r="A30" s="505"/>
      <c r="B30" s="570"/>
      <c r="C30" s="98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5.75" hidden="1" thickTop="1">
      <c r="A31" s="511"/>
      <c r="B31" s="535"/>
      <c r="C31" s="20"/>
      <c r="D31" s="97"/>
      <c r="E31" s="97"/>
      <c r="F31" s="97"/>
      <c r="G31" s="97"/>
      <c r="H31" s="97"/>
      <c r="I31" s="97"/>
      <c r="J31" s="97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"/>
    </row>
    <row r="32" spans="1:79" hidden="1">
      <c r="A32" s="511"/>
      <c r="B32" s="535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511"/>
      <c r="B33" s="535"/>
      <c r="C33" s="94"/>
      <c r="D33" s="26"/>
      <c r="E33" s="26"/>
      <c r="F33" s="26"/>
      <c r="G33" s="26"/>
      <c r="H33" s="26"/>
      <c r="I33" s="26"/>
      <c r="J33" s="26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"/>
    </row>
    <row r="34" spans="1:79" hidden="1">
      <c r="A34" s="511"/>
      <c r="B34" s="569"/>
      <c r="C34" s="9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278"/>
      <c r="C35" s="278"/>
    </row>
    <row r="36" spans="1:79" s="213" customFormat="1" ht="15.75" customHeight="1">
      <c r="A36" s="229"/>
      <c r="B36" s="259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29"/>
    </row>
    <row r="37" spans="1:79">
      <c r="A37" s="513"/>
      <c r="B37" s="514"/>
      <c r="C37" s="233"/>
      <c r="D37" s="517"/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</row>
    <row r="38" spans="1:79" ht="210" customHeight="1">
      <c r="A38" s="515"/>
      <c r="B38" s="516"/>
      <c r="C38" s="233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</row>
    <row r="39" spans="1:79" s="255" customFormat="1">
      <c r="A39" s="544"/>
      <c r="B39" s="543"/>
      <c r="C39" s="265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1"/>
      <c r="BZ39" s="261"/>
    </row>
    <row r="40" spans="1:79" s="255" customFormat="1">
      <c r="A40" s="544"/>
      <c r="B40" s="543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</row>
    <row r="41" spans="1:79" s="255" customFormat="1">
      <c r="A41" s="215"/>
      <c r="B41" s="264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61"/>
      <c r="BZ41" s="261"/>
    </row>
    <row r="42" spans="1:79" s="255" customFormat="1">
      <c r="A42" s="214"/>
      <c r="B42" s="264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261"/>
      <c r="BW42" s="261"/>
      <c r="BX42" s="261"/>
      <c r="BY42" s="261"/>
      <c r="BZ42" s="261"/>
    </row>
    <row r="43" spans="1:79" s="255" customFormat="1">
      <c r="A43" s="544"/>
      <c r="B43" s="543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/>
      <c r="BY43" s="261"/>
      <c r="BZ43" s="261"/>
    </row>
    <row r="44" spans="1:79" ht="15.75" hidden="1" customHeight="1">
      <c r="A44" s="501"/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</row>
    <row r="45" spans="1:79" ht="15.75" hidden="1" customHeigh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</row>
    <row r="46" spans="1:79" ht="15.75" customHeight="1">
      <c r="A46" s="215"/>
      <c r="B46" s="204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</row>
    <row r="47" spans="1:79" ht="15.75" hidden="1" customHeight="1">
      <c r="A47" s="501"/>
      <c r="B47" s="502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</row>
    <row r="48" spans="1:79" ht="15.75" hidden="1" customHeight="1">
      <c r="A48" s="503"/>
      <c r="B48" s="504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</row>
    <row r="49" spans="1:77" ht="15.75" customHeight="1" thickBot="1">
      <c r="A49" s="498"/>
      <c r="B49" s="499"/>
      <c r="C49" s="25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</row>
    <row r="50" spans="1:77" ht="15.75" customHeight="1" thickTop="1">
      <c r="A50" s="498"/>
      <c r="B50" s="499"/>
      <c r="C50" s="236"/>
      <c r="D50" s="237"/>
      <c r="E50" s="237"/>
      <c r="F50" s="238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</row>
    <row r="51" spans="1:77" ht="15.75" customHeight="1">
      <c r="A51" s="498"/>
      <c r="B51" s="499"/>
      <c r="C51" s="236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  <c r="BS51" s="240"/>
      <c r="BT51" s="240"/>
      <c r="BU51" s="240"/>
      <c r="BV51" s="240"/>
      <c r="BW51" s="240"/>
      <c r="BX51" s="240"/>
      <c r="BY51" s="240"/>
    </row>
    <row r="52" spans="1:77" ht="15.75" customHeight="1">
      <c r="A52" s="498"/>
      <c r="B52" s="499"/>
      <c r="C52" s="241"/>
      <c r="D52" s="242"/>
      <c r="E52" s="242"/>
      <c r="F52" s="238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</row>
    <row r="53" spans="1:77" ht="15.75" customHeight="1">
      <c r="A53" s="498"/>
      <c r="B53" s="499"/>
      <c r="C53" s="243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</row>
    <row r="54" spans="1:77" ht="13.9" hidden="1" customHeight="1">
      <c r="A54" s="1"/>
      <c r="B54" s="23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501"/>
      <c r="B55" s="502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</row>
    <row r="56" spans="1:77" ht="13.9" hidden="1" customHeight="1">
      <c r="A56" s="503"/>
      <c r="B56" s="504"/>
      <c r="C56" s="23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/>
      <c r="BV56" s="245"/>
      <c r="BW56" s="245"/>
      <c r="BX56" s="245"/>
      <c r="BY56" s="245"/>
    </row>
    <row r="57" spans="1:77" ht="21" hidden="1" customHeight="1" thickBot="1">
      <c r="A57" s="505"/>
      <c r="B57" s="506"/>
      <c r="C57" s="98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</row>
    <row r="58" spans="1:77" ht="14.45" hidden="1" customHeight="1" thickTop="1">
      <c r="A58" s="498"/>
      <c r="B58" s="499"/>
      <c r="C58" s="236"/>
      <c r="D58" s="247"/>
      <c r="E58" s="247"/>
      <c r="F58" s="247"/>
      <c r="G58" s="247"/>
      <c r="H58" s="247"/>
      <c r="I58" s="247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G58" s="248"/>
      <c r="BH58" s="248"/>
      <c r="BI58" s="248"/>
      <c r="BJ58" s="248"/>
      <c r="BK58" s="248"/>
      <c r="BL58" s="248"/>
      <c r="BM58" s="248"/>
      <c r="BN58" s="248"/>
      <c r="BO58" s="248"/>
      <c r="BP58" s="248"/>
      <c r="BQ58" s="248"/>
      <c r="BR58" s="248"/>
      <c r="BS58" s="248"/>
      <c r="BT58" s="248"/>
      <c r="BU58" s="248"/>
      <c r="BV58" s="248"/>
      <c r="BW58" s="248"/>
      <c r="BX58" s="248"/>
      <c r="BY58" s="248"/>
    </row>
    <row r="59" spans="1:77" ht="13.9" hidden="1" customHeight="1">
      <c r="A59" s="498"/>
      <c r="B59" s="499"/>
      <c r="C59" s="236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</row>
    <row r="60" spans="1:77" ht="13.9" hidden="1" customHeight="1">
      <c r="A60" s="498"/>
      <c r="B60" s="499"/>
      <c r="C60" s="249"/>
      <c r="D60" s="242"/>
      <c r="E60" s="242"/>
      <c r="F60" s="238"/>
      <c r="G60" s="238"/>
      <c r="H60" s="238"/>
      <c r="I60" s="238"/>
      <c r="J60" s="238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51"/>
      <c r="AT60" s="251"/>
      <c r="AU60" s="251"/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J60" s="251"/>
      <c r="BK60" s="251"/>
      <c r="BL60" s="251"/>
      <c r="BM60" s="251"/>
      <c r="BN60" s="251"/>
      <c r="BO60" s="251"/>
      <c r="BP60" s="251"/>
      <c r="BQ60" s="251"/>
      <c r="BR60" s="251"/>
      <c r="BS60" s="251"/>
      <c r="BT60" s="251"/>
      <c r="BU60" s="251"/>
      <c r="BV60" s="251"/>
      <c r="BW60" s="251"/>
      <c r="BX60" s="251"/>
      <c r="BY60" s="251"/>
    </row>
    <row r="61" spans="1:77" ht="13.9" hidden="1" customHeight="1">
      <c r="A61" s="498"/>
      <c r="B61" s="500"/>
      <c r="C61" s="250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topLeftCell="B9" zoomScale="68" zoomScaleNormal="68" workbookViewId="0">
      <selection activeCell="BJ70" sqref="BJ70"/>
    </sheetView>
  </sheetViews>
  <sheetFormatPr defaultColWidth="12.625" defaultRowHeight="15" customHeight="1"/>
  <cols>
    <col min="1" max="1" width="3.25" style="280" customWidth="1"/>
    <col min="2" max="2" width="34" style="280" customWidth="1"/>
    <col min="3" max="3" width="10.375" style="280" bestFit="1" customWidth="1"/>
    <col min="4" max="6" width="4.25" style="280" hidden="1" customWidth="1"/>
    <col min="7" max="7" width="8.25" style="280" hidden="1" customWidth="1"/>
    <col min="8" max="9" width="4.5" style="280" hidden="1" customWidth="1"/>
    <col min="10" max="10" width="4.25" style="280" hidden="1" customWidth="1"/>
    <col min="11" max="11" width="7.375" style="280" hidden="1" customWidth="1"/>
    <col min="12" max="12" width="8.25" style="280" customWidth="1"/>
    <col min="13" max="13" width="7.375" style="280" bestFit="1" customWidth="1"/>
    <col min="14" max="14" width="7.375" style="280" customWidth="1"/>
    <col min="15" max="15" width="4.5" style="280" hidden="1" customWidth="1"/>
    <col min="16" max="16" width="8.375" style="280" bestFit="1" customWidth="1"/>
    <col min="17" max="17" width="7.75" style="280" bestFit="1" customWidth="1"/>
    <col min="18" max="18" width="4.5" style="280" hidden="1" customWidth="1"/>
    <col min="19" max="19" width="4.25" style="280" hidden="1" customWidth="1"/>
    <col min="20" max="20" width="4.5" style="280" hidden="1" customWidth="1"/>
    <col min="21" max="21" width="8.125" style="280" customWidth="1"/>
    <col min="22" max="23" width="4.5" style="280" hidden="1" customWidth="1"/>
    <col min="24" max="25" width="4.25" style="280" hidden="1" customWidth="1"/>
    <col min="26" max="26" width="8.625" style="280" bestFit="1" customWidth="1"/>
    <col min="27" max="27" width="4.25" style="280" hidden="1" customWidth="1"/>
    <col min="28" max="28" width="8.625" style="280" bestFit="1" customWidth="1"/>
    <col min="29" max="29" width="8.25" style="280" customWidth="1"/>
    <col min="30" max="31" width="4.5" style="280" hidden="1" customWidth="1"/>
    <col min="32" max="33" width="4.25" style="280" hidden="1" customWidth="1"/>
    <col min="34" max="34" width="8.125" style="280" customWidth="1"/>
    <col min="35" max="39" width="4.25" style="280" hidden="1" customWidth="1"/>
    <col min="40" max="40" width="7.125" style="280" customWidth="1"/>
    <col min="41" max="41" width="4.25" style="280" hidden="1" customWidth="1"/>
    <col min="42" max="44" width="4.5" style="280" hidden="1" customWidth="1"/>
    <col min="45" max="45" width="4.25" style="280" hidden="1" customWidth="1"/>
    <col min="46" max="46" width="9.5" style="280" bestFit="1" customWidth="1"/>
    <col min="47" max="48" width="4.25" style="280" hidden="1" customWidth="1"/>
    <col min="49" max="49" width="4.5" style="280" hidden="1" customWidth="1"/>
    <col min="50" max="50" width="8.125" style="280" customWidth="1"/>
    <col min="51" max="52" width="4.5" style="280" hidden="1" customWidth="1"/>
    <col min="53" max="53" width="9" style="280" customWidth="1"/>
    <col min="54" max="58" width="4.5" style="280" hidden="1" customWidth="1"/>
    <col min="59" max="59" width="4.25" style="280" hidden="1" customWidth="1"/>
    <col min="60" max="60" width="9" style="280" customWidth="1"/>
    <col min="61" max="61" width="4.25" style="280" hidden="1" customWidth="1"/>
    <col min="62" max="62" width="8.125" style="280" customWidth="1"/>
    <col min="63" max="63" width="7.125" style="280" customWidth="1"/>
    <col min="64" max="64" width="8.125" style="280" customWidth="1"/>
    <col min="65" max="66" width="8.375" style="280" hidden="1" customWidth="1"/>
    <col min="67" max="67" width="7.375" style="280" hidden="1" customWidth="1"/>
    <col min="68" max="68" width="9.375" style="280" bestFit="1" customWidth="1"/>
    <col min="69" max="73" width="8.375" style="280" hidden="1" customWidth="1"/>
    <col min="74" max="74" width="8.625" style="280" bestFit="1" customWidth="1"/>
    <col min="75" max="75" width="7.375" style="280" hidden="1" customWidth="1"/>
    <col min="76" max="76" width="8.625" style="280" bestFit="1" customWidth="1"/>
    <col min="77" max="77" width="8.375" style="280" hidden="1" customWidth="1"/>
    <col min="78" max="78" width="6.375" style="280" hidden="1" customWidth="1"/>
    <col min="79" max="79" width="7.625" style="280" customWidth="1"/>
    <col min="80" max="16384" width="12.625" style="280"/>
  </cols>
  <sheetData>
    <row r="1" spans="1:79" ht="18.75">
      <c r="A1" s="603" t="str">
        <f>'Автомат. ввод'!N10</f>
        <v>МКОУ " СовхознаяСОШ"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  <c r="AX1" s="604"/>
      <c r="AY1" s="604"/>
      <c r="AZ1" s="604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</row>
    <row r="2" spans="1:79" ht="15.75">
      <c r="A2" s="605" t="s">
        <v>65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604"/>
      <c r="AJ2" s="604"/>
      <c r="AK2" s="604"/>
      <c r="AL2" s="604"/>
      <c r="AM2" s="604"/>
      <c r="AN2" s="604"/>
      <c r="AO2" s="604"/>
      <c r="AP2" s="604"/>
      <c r="AQ2" s="604"/>
      <c r="AR2" s="604"/>
      <c r="AS2" s="604"/>
      <c r="AT2" s="604"/>
      <c r="AU2" s="604"/>
      <c r="AV2" s="604"/>
      <c r="AW2" s="604"/>
      <c r="AX2" s="604"/>
      <c r="AY2" s="604"/>
      <c r="AZ2" s="604"/>
      <c r="BA2" s="604"/>
      <c r="BB2" s="604"/>
      <c r="BC2" s="604"/>
      <c r="BD2" s="604"/>
      <c r="BE2" s="604"/>
      <c r="BF2" s="604"/>
      <c r="BG2" s="604"/>
      <c r="BH2" s="604"/>
      <c r="BI2" s="604"/>
      <c r="BJ2" s="604"/>
      <c r="BK2" s="604"/>
      <c r="BL2" s="395"/>
      <c r="BM2" s="395"/>
      <c r="BN2" s="395"/>
      <c r="BO2" s="395"/>
      <c r="BP2" s="395"/>
      <c r="BQ2" s="315"/>
      <c r="BR2" s="315"/>
      <c r="BS2" s="315"/>
      <c r="BT2" s="315"/>
      <c r="BU2" s="315"/>
      <c r="BV2" s="315"/>
      <c r="BW2" s="315"/>
      <c r="BX2" s="395"/>
    </row>
    <row r="3" spans="1:79" ht="15.75">
      <c r="A3" s="395"/>
      <c r="B3" s="605" t="s">
        <v>66</v>
      </c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604"/>
      <c r="AJ3" s="604"/>
      <c r="AK3" s="604"/>
      <c r="AL3" s="604"/>
      <c r="AM3" s="604"/>
      <c r="AN3" s="604"/>
      <c r="AO3" s="604"/>
      <c r="AP3" s="604"/>
      <c r="AQ3" s="604"/>
      <c r="AR3" s="604"/>
      <c r="AS3" s="604"/>
      <c r="AT3" s="604"/>
      <c r="AU3" s="604"/>
      <c r="AV3" s="604"/>
      <c r="AW3" s="604"/>
      <c r="AX3" s="604"/>
      <c r="AY3" s="604"/>
      <c r="AZ3" s="604"/>
      <c r="BA3" s="604"/>
      <c r="BB3" s="604"/>
      <c r="BC3" s="604"/>
      <c r="BD3" s="604"/>
      <c r="BE3" s="604"/>
      <c r="BF3" s="604"/>
      <c r="BG3" s="604"/>
      <c r="BH3" s="604"/>
      <c r="BI3" s="604"/>
      <c r="BJ3" s="604"/>
      <c r="BK3" s="604"/>
      <c r="BL3" s="395"/>
      <c r="BM3" s="395"/>
      <c r="BN3" s="395"/>
      <c r="BO3" s="395"/>
      <c r="BP3" s="395"/>
      <c r="BQ3" s="315"/>
      <c r="BR3" s="315"/>
      <c r="BS3" s="315"/>
      <c r="BT3" s="315"/>
      <c r="BU3" s="315"/>
      <c r="BV3" s="315"/>
      <c r="BW3" s="315"/>
      <c r="BX3" s="395"/>
    </row>
    <row r="4" spans="1:79" ht="15.75">
      <c r="A4" s="395"/>
      <c r="B4" s="316">
        <v>22</v>
      </c>
      <c r="C4" s="606" t="str">
        <f>ССЫЛКИ!A5</f>
        <v>Март 2021 г.</v>
      </c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604"/>
      <c r="AJ4" s="604"/>
      <c r="AK4" s="604"/>
      <c r="AL4" s="604"/>
      <c r="AM4" s="604"/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604"/>
      <c r="AZ4" s="604"/>
      <c r="BA4" s="604"/>
      <c r="BB4" s="604"/>
      <c r="BC4" s="604"/>
      <c r="BD4" s="604"/>
      <c r="BE4" s="604"/>
      <c r="BF4" s="604"/>
      <c r="BG4" s="604"/>
      <c r="BH4" s="604"/>
      <c r="BI4" s="604"/>
      <c r="BJ4" s="604"/>
      <c r="BK4" s="604"/>
      <c r="BL4" s="604"/>
      <c r="BM4" s="604"/>
      <c r="BN4" s="604"/>
      <c r="BO4" s="604"/>
      <c r="BP4" s="604"/>
      <c r="BQ4" s="604"/>
      <c r="BR4" s="604"/>
      <c r="BS4" s="604"/>
      <c r="BT4" s="604"/>
      <c r="BU4" s="604"/>
      <c r="BV4" s="604"/>
      <c r="BW4" s="604"/>
      <c r="BX4" s="604"/>
    </row>
    <row r="5" spans="1:79" ht="23.25">
      <c r="A5" s="395"/>
      <c r="B5" s="317" t="s">
        <v>395</v>
      </c>
      <c r="C5" s="315"/>
      <c r="D5" s="315"/>
      <c r="E5" s="315"/>
      <c r="F5" s="315"/>
      <c r="G5" s="382"/>
      <c r="H5" s="315"/>
      <c r="I5" s="315"/>
      <c r="J5" s="315"/>
      <c r="K5" s="318"/>
      <c r="L5" s="607" t="str">
        <f>VLOOKUP(B4,Общее_количество_учащихся,2,FALSE)</f>
        <v>Понедельник</v>
      </c>
      <c r="M5" s="604"/>
      <c r="N5" s="604"/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C5" s="395"/>
      <c r="AD5" s="396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5"/>
      <c r="BA5" s="395"/>
      <c r="BB5" s="395"/>
      <c r="BC5" s="395"/>
      <c r="BD5" s="395"/>
      <c r="BE5" s="395"/>
      <c r="BF5" s="395"/>
      <c r="BG5" s="395"/>
      <c r="BH5" s="395"/>
      <c r="BI5" s="395"/>
      <c r="BJ5" s="320"/>
      <c r="BK5" s="320"/>
      <c r="BL5" s="320"/>
      <c r="BM5" s="320"/>
      <c r="BN5" s="320"/>
      <c r="BO5" s="321"/>
      <c r="BP5" s="320"/>
      <c r="BQ5" s="315"/>
      <c r="BR5" s="315"/>
      <c r="BS5" s="315"/>
      <c r="BT5" s="315"/>
      <c r="BU5" s="320"/>
      <c r="BV5" s="315"/>
      <c r="BW5" s="315"/>
      <c r="BX5" s="320"/>
      <c r="BY5" s="17"/>
      <c r="BZ5" s="17"/>
      <c r="CA5" s="17"/>
    </row>
    <row r="6" spans="1:79">
      <c r="A6" s="596" t="s">
        <v>68</v>
      </c>
      <c r="B6" s="597"/>
      <c r="C6" s="322"/>
      <c r="D6" s="601" t="s">
        <v>69</v>
      </c>
      <c r="E6" s="602"/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  <c r="Z6" s="602"/>
      <c r="AA6" s="602"/>
      <c r="AB6" s="602"/>
      <c r="AC6" s="602"/>
      <c r="AD6" s="602"/>
      <c r="AE6" s="602"/>
      <c r="AF6" s="602"/>
      <c r="AG6" s="602"/>
      <c r="AH6" s="602"/>
      <c r="AI6" s="602"/>
      <c r="AJ6" s="602"/>
      <c r="AK6" s="602"/>
      <c r="AL6" s="602"/>
      <c r="AM6" s="602"/>
      <c r="AN6" s="602"/>
      <c r="AO6" s="602"/>
      <c r="AP6" s="602"/>
      <c r="AQ6" s="602"/>
      <c r="AR6" s="602"/>
      <c r="AS6" s="602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</row>
    <row r="7" spans="1:79" ht="198" customHeight="1">
      <c r="A7" s="598"/>
      <c r="B7" s="599"/>
      <c r="C7" s="322"/>
      <c r="D7" s="323" t="str">
        <f>ССЫЛКИ!B2</f>
        <v>Вермишель</v>
      </c>
      <c r="E7" s="323" t="str">
        <f>ССЫЛКИ!C2</f>
        <v>Люля полуфаб-т (шт)</v>
      </c>
      <c r="F7" s="323" t="str">
        <f>ССЫЛКИ!D2</f>
        <v>Котлета говяжья полуф-т (шт)</v>
      </c>
      <c r="G7" s="323" t="str">
        <f>ССЫЛКИ!E2</f>
        <v>Какао (Фунтик) (шт)</v>
      </c>
      <c r="H7" s="323" t="str">
        <f>ССЫЛКИ!F2</f>
        <v>Какао порошок</v>
      </c>
      <c r="I7" s="323" t="str">
        <f>ССЫЛКИ!G2</f>
        <v>Кисель фруктовый</v>
      </c>
      <c r="J7" s="323" t="str">
        <f>ССЫЛКИ!H2</f>
        <v>Макароны</v>
      </c>
      <c r="K7" s="323" t="str">
        <f>ССЫЛКИ!I2</f>
        <v>Тефтели полуф-т (шт)</v>
      </c>
      <c r="L7" s="323" t="str">
        <f>ССЫЛКИ!J2</f>
        <v>Масло растительное</v>
      </c>
      <c r="M7" s="323" t="str">
        <f>ССЫЛКИ!K2</f>
        <v>Сахар</v>
      </c>
      <c r="N7" s="323" t="str">
        <f>ССЫЛКИ!L2</f>
        <v>Соль иодир.</v>
      </c>
      <c r="O7" s="323" t="str">
        <f>ССЫЛКИ!M2</f>
        <v>Сухофрукты</v>
      </c>
      <c r="P7" s="323" t="str">
        <f>ССЫЛКИ!N2</f>
        <v>Чай</v>
      </c>
      <c r="Q7" s="323" t="str">
        <f>ССЫЛКИ!O2</f>
        <v>Яйцо куриное (штук)</v>
      </c>
      <c r="R7" s="323" t="str">
        <f>ССЫЛКИ!P2</f>
        <v>Вафли</v>
      </c>
      <c r="S7" s="323" t="str">
        <f>ССЫЛКИ!Q2</f>
        <v>Кексы бездрожжевые (шт)</v>
      </c>
      <c r="T7" s="323" t="str">
        <f>ССЫЛКИ!R2</f>
        <v>Печенье</v>
      </c>
      <c r="U7" s="323" t="str">
        <f>ССЫЛКИ!S2</f>
        <v>Пряники</v>
      </c>
      <c r="V7" s="323" t="str">
        <f>ССЫЛКИ!T2</f>
        <v>Горошек зеленый 0,7 кг.</v>
      </c>
      <c r="W7" s="323" t="str">
        <f>ССЫЛКИ!U2</f>
        <v>Кукуруза консервы</v>
      </c>
      <c r="X7" s="323" t="str">
        <f>ССЫЛКИ!V2</f>
        <v>Огурцы маринованые</v>
      </c>
      <c r="Y7" s="323" t="str">
        <f>ССЫЛКИ!W2</f>
        <v>Мука высшего сорт</v>
      </c>
      <c r="Z7" s="323" t="str">
        <f>ССЫЛКИ!X2</f>
        <v>Повидло</v>
      </c>
      <c r="AA7" s="323" t="str">
        <f>ССЫЛКИ!Y2</f>
        <v>Сок фруктовый светлый</v>
      </c>
      <c r="AB7" s="323" t="str">
        <f>ССЫЛКИ!Z2</f>
        <v>Сок фруктовый с мякотью</v>
      </c>
      <c r="AC7" s="323" t="str">
        <f>ССЫЛКИ!AA2</f>
        <v>Томатная паста</v>
      </c>
      <c r="AD7" s="323" t="str">
        <f>ССЫЛКИ!AB2</f>
        <v>Котлета рыбная полуф-т (шт)</v>
      </c>
      <c r="AE7" s="323" t="str">
        <f>ССЫЛКИ!AC2</f>
        <v>Фрикадельки рыбные  полуф-т (шт)</v>
      </c>
      <c r="AF7" s="323" t="str">
        <f>ССЫЛКИ!AD2</f>
        <v>Крупа гороховая</v>
      </c>
      <c r="AG7" s="323" t="str">
        <f>ССЫЛКИ!AE2</f>
        <v>Крупа гречневая</v>
      </c>
      <c r="AH7" s="323" t="str">
        <f>ССЫЛКИ!AF2</f>
        <v>Крупа кукурузная</v>
      </c>
      <c r="AI7" s="323" t="str">
        <f>ССЫЛКИ!AG2</f>
        <v>Крупа манная</v>
      </c>
      <c r="AJ7" s="323" t="str">
        <f>ССЫЛКИ!AH2</f>
        <v>Крупа овсяная</v>
      </c>
      <c r="AK7" s="323" t="str">
        <f>ССЫЛКИ!AI2</f>
        <v>Крупа перловая</v>
      </c>
      <c r="AL7" s="323" t="str">
        <f>ССЫЛКИ!AJ2</f>
        <v>Крупа пшеничная</v>
      </c>
      <c r="AM7" s="323" t="str">
        <f>ССЫЛКИ!AK2</f>
        <v>Крупа пшено шлифованное</v>
      </c>
      <c r="AN7" s="323" t="str">
        <f>ССЫЛКИ!AL2</f>
        <v>Крупа рисовая</v>
      </c>
      <c r="AO7" s="323" t="str">
        <f>ССЫЛКИ!AM2</f>
        <v>Крупа ячневая</v>
      </c>
      <c r="AP7" s="323" t="str">
        <f>ССЫЛКИ!AN2</f>
        <v>Чечевица</v>
      </c>
      <c r="AQ7" s="323" t="str">
        <f>ССЫЛКИ!AO2</f>
        <v>Курага сушеная</v>
      </c>
      <c r="AR7" s="323" t="str">
        <f>ССЫЛКИ!AP2</f>
        <v>Йогурт</v>
      </c>
      <c r="AS7" s="323" t="str">
        <f>ССЫЛКИ!AQ2</f>
        <v>Кефир</v>
      </c>
      <c r="AT7" s="323" t="str">
        <f>ССЫЛКИ!AR2</f>
        <v>Масло сливочное</v>
      </c>
      <c r="AU7" s="323" t="str">
        <f>ССЫЛКИ!AS2</f>
        <v>Молоко разливное</v>
      </c>
      <c r="AV7" s="323" t="str">
        <f>ССЫЛКИ!AT2</f>
        <v>Молоко вупаковке пастер</v>
      </c>
      <c r="AW7" s="323" t="str">
        <f>ССЫЛКИ!AU2</f>
        <v>Сгущенное молоко</v>
      </c>
      <c r="AX7" s="323" t="str">
        <f>ССЫЛКИ!AV2</f>
        <v>Сметана</v>
      </c>
      <c r="AY7" s="323" t="str">
        <f>ССЫЛКИ!AW2</f>
        <v>Сыр Российский</v>
      </c>
      <c r="AZ7" s="323" t="str">
        <f>ССЫЛКИ!AX2</f>
        <v>Творог</v>
      </c>
      <c r="BA7" s="323" t="str">
        <f>ССЫЛКИ!AY2</f>
        <v>Куры охлажденные</v>
      </c>
      <c r="BB7" s="323" t="str">
        <f>ССЫЛКИ!AZ2</f>
        <v>Мясо говядины в/с</v>
      </c>
      <c r="BC7" s="323" t="str">
        <f>ССЫЛКИ!BA2</f>
        <v>Фарш говяжий</v>
      </c>
      <c r="BD7" s="323" t="str">
        <f>ССЫЛКИ!BB2</f>
        <v>Сосиски</v>
      </c>
      <c r="BE7" s="323" t="str">
        <f>ССЫЛКИ!BC2</f>
        <v>Рыба свежая</v>
      </c>
      <c r="BF7" s="323" t="str">
        <f>ССЫЛКИ!BD2</f>
        <v>Рыба мороженая</v>
      </c>
      <c r="BG7" s="323" t="str">
        <f>ССЫЛКИ!BE2</f>
        <v xml:space="preserve">Зелень разная </v>
      </c>
      <c r="BH7" s="323" t="str">
        <f>ССЫЛКИ!BF2</f>
        <v>Котлета куриная полуфаб-т (шт)</v>
      </c>
      <c r="BI7" s="323" t="str">
        <f>ССЫЛКИ!BG2</f>
        <v>Капуста</v>
      </c>
      <c r="BJ7" s="323" t="str">
        <f>ССЫЛКИ!BH2</f>
        <v>Картофель</v>
      </c>
      <c r="BK7" s="323" t="str">
        <f>ССЫЛКИ!BI2</f>
        <v>Лук репчатый</v>
      </c>
      <c r="BL7" s="323" t="str">
        <f>ССЫЛКИ!BJ2</f>
        <v>Морковь</v>
      </c>
      <c r="BM7" s="323" t="str">
        <f>ССЫЛКИ!BK2</f>
        <v>Огурцы свежие</v>
      </c>
      <c r="BN7" s="323" t="str">
        <f>ССЫЛКИ!BL2</f>
        <v>Помидоры свежие</v>
      </c>
      <c r="BO7" s="323" t="str">
        <f>ССЫЛКИ!BM2</f>
        <v>Свекла столовая</v>
      </c>
      <c r="BP7" s="323" t="str">
        <f>ССЫЛКИ!BN2</f>
        <v>Вареники полуфаб-т (шт)</v>
      </c>
      <c r="BQ7" s="323" t="str">
        <f>ССЫЛКИ!BO2</f>
        <v>Апельсины</v>
      </c>
      <c r="BR7" s="323" t="str">
        <f>ССЫЛКИ!BP2</f>
        <v>Бананы</v>
      </c>
      <c r="BS7" s="323" t="str">
        <f>ССЫЛКИ!BQ2</f>
        <v>Груши</v>
      </c>
      <c r="BT7" s="323" t="str">
        <f>ССЫЛКИ!BR2</f>
        <v>Лимон (кг.)</v>
      </c>
      <c r="BU7" s="323" t="str">
        <f>ССЫЛКИ!BS2</f>
        <v>Мандарины</v>
      </c>
      <c r="BV7" s="323" t="str">
        <f>ССЫЛКИ!BT2</f>
        <v>Яблоки</v>
      </c>
      <c r="BW7" s="323" t="str">
        <f>ССЫЛКИ!BU2</f>
        <v>Сырник полуф-т (шт)</v>
      </c>
      <c r="BX7" s="323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95" t="s">
        <v>416</v>
      </c>
      <c r="B8" s="588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>
        <v>1.6</v>
      </c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P8" s="326"/>
      <c r="AQ8" s="326"/>
      <c r="AR8" s="326"/>
      <c r="AS8" s="326"/>
      <c r="AT8" s="326">
        <v>5</v>
      </c>
      <c r="AU8" s="326"/>
      <c r="AV8" s="326"/>
      <c r="AW8" s="326"/>
      <c r="AX8" s="326">
        <v>14</v>
      </c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>
        <v>5</v>
      </c>
      <c r="BQ8" s="326"/>
      <c r="BR8" s="326"/>
      <c r="BS8" s="326"/>
      <c r="BT8" s="326"/>
      <c r="BU8" s="326"/>
      <c r="BV8" s="326"/>
      <c r="BW8" s="326"/>
      <c r="BX8" s="326"/>
      <c r="BY8" s="41"/>
      <c r="BZ8" s="41"/>
    </row>
    <row r="9" spans="1:79">
      <c r="A9" s="399" t="s">
        <v>380</v>
      </c>
      <c r="B9" s="397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>
        <v>24</v>
      </c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6"/>
      <c r="BF9" s="326"/>
      <c r="BG9" s="326"/>
      <c r="BH9" s="326"/>
      <c r="BI9" s="326"/>
      <c r="BJ9" s="326"/>
      <c r="BK9" s="326"/>
      <c r="BL9" s="326"/>
      <c r="BM9" s="326"/>
      <c r="BN9" s="326"/>
      <c r="BO9" s="326"/>
      <c r="BP9" s="326"/>
      <c r="BQ9" s="326"/>
      <c r="BR9" s="326"/>
      <c r="BS9" s="326"/>
      <c r="BT9" s="326"/>
      <c r="BU9" s="326"/>
      <c r="BV9" s="326"/>
      <c r="BW9" s="326"/>
      <c r="BX9" s="326">
        <v>60</v>
      </c>
      <c r="BY9" s="41"/>
      <c r="BZ9" s="41"/>
    </row>
    <row r="10" spans="1:79">
      <c r="A10" s="595" t="s">
        <v>363</v>
      </c>
      <c r="B10" s="588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>
        <v>8</v>
      </c>
      <c r="N10" s="326"/>
      <c r="O10" s="326"/>
      <c r="P10" s="326">
        <v>1</v>
      </c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F10" s="326"/>
      <c r="BG10" s="326"/>
      <c r="BH10" s="326"/>
      <c r="BI10" s="326"/>
      <c r="BJ10" s="326"/>
      <c r="BK10" s="326"/>
      <c r="BL10" s="326"/>
      <c r="BM10" s="326"/>
      <c r="BN10" s="326"/>
      <c r="BO10" s="326"/>
      <c r="BP10" s="326"/>
      <c r="BQ10" s="326"/>
      <c r="BR10" s="326"/>
      <c r="BS10" s="326"/>
      <c r="BT10" s="326"/>
      <c r="BU10" s="326"/>
      <c r="BV10" s="326"/>
      <c r="BW10" s="326"/>
      <c r="BX10" s="326"/>
      <c r="BY10" s="41"/>
      <c r="BZ10" s="41"/>
    </row>
    <row r="11" spans="1:79">
      <c r="A11" s="595" t="s">
        <v>381</v>
      </c>
      <c r="B11" s="588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>
        <v>1</v>
      </c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26"/>
      <c r="AS11" s="326"/>
      <c r="AT11" s="326"/>
      <c r="AU11" s="326"/>
      <c r="AV11" s="326"/>
      <c r="AW11" s="326"/>
      <c r="AX11" s="326"/>
      <c r="AY11" s="326"/>
      <c r="AZ11" s="326"/>
      <c r="BA11" s="326"/>
      <c r="BB11" s="326"/>
      <c r="BC11" s="326"/>
      <c r="BD11" s="326"/>
      <c r="BE11" s="326"/>
      <c r="BF11" s="326"/>
      <c r="BG11" s="326"/>
      <c r="BH11" s="326"/>
      <c r="BI11" s="326"/>
      <c r="BJ11" s="326"/>
      <c r="BK11" s="326"/>
      <c r="BL11" s="326"/>
      <c r="BM11" s="326"/>
      <c r="BN11" s="326"/>
      <c r="BO11" s="326"/>
      <c r="BP11" s="326"/>
      <c r="BQ11" s="326"/>
      <c r="BR11" s="326"/>
      <c r="BS11" s="326"/>
      <c r="BT11" s="326"/>
      <c r="BU11" s="326"/>
      <c r="BV11" s="326"/>
      <c r="BW11" s="326"/>
      <c r="BX11" s="326"/>
      <c r="BY11" s="41"/>
      <c r="BZ11" s="41"/>
    </row>
    <row r="12" spans="1:79">
      <c r="A12" s="595" t="s">
        <v>60</v>
      </c>
      <c r="B12" s="588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6"/>
      <c r="BP12" s="326"/>
      <c r="BQ12" s="326"/>
      <c r="BR12" s="326"/>
      <c r="BS12" s="326"/>
      <c r="BT12" s="326"/>
      <c r="BU12" s="326"/>
      <c r="BV12" s="326">
        <v>200</v>
      </c>
      <c r="BW12" s="326"/>
      <c r="BX12" s="326"/>
      <c r="BY12" s="41"/>
      <c r="BZ12" s="41"/>
    </row>
    <row r="13" spans="1:79" hidden="1">
      <c r="A13" s="595"/>
      <c r="B13" s="588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326"/>
      <c r="BT13" s="326"/>
      <c r="BU13" s="326"/>
      <c r="BV13" s="395"/>
      <c r="BW13" s="326"/>
      <c r="BX13" s="326"/>
      <c r="BY13" s="41"/>
      <c r="BZ13" s="41"/>
    </row>
    <row r="14" spans="1:79" hidden="1">
      <c r="A14" s="595"/>
      <c r="B14" s="588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326"/>
      <c r="BT14" s="326"/>
      <c r="BU14" s="326"/>
      <c r="BV14" s="326"/>
      <c r="BW14" s="326"/>
      <c r="BX14" s="326"/>
      <c r="BY14" s="41"/>
      <c r="BZ14" s="41"/>
    </row>
    <row r="15" spans="1:79">
      <c r="A15" s="595"/>
      <c r="B15" s="588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41"/>
      <c r="BZ15" s="41"/>
    </row>
    <row r="16" spans="1:79" hidden="1">
      <c r="A16" s="595"/>
      <c r="B16" s="588"/>
      <c r="C16" s="326"/>
      <c r="D16" s="326">
        <f t="shared" ref="D16:BZ16" si="0">SUM(D8:D15)</f>
        <v>0</v>
      </c>
      <c r="E16" s="326">
        <f t="shared" si="0"/>
        <v>0</v>
      </c>
      <c r="F16" s="326">
        <f t="shared" si="0"/>
        <v>0</v>
      </c>
      <c r="G16" s="326">
        <f t="shared" si="0"/>
        <v>0</v>
      </c>
      <c r="H16" s="326">
        <f t="shared" si="0"/>
        <v>0</v>
      </c>
      <c r="I16" s="326">
        <f t="shared" si="0"/>
        <v>0</v>
      </c>
      <c r="J16" s="326">
        <f t="shared" si="0"/>
        <v>0</v>
      </c>
      <c r="K16" s="326">
        <f t="shared" si="0"/>
        <v>0</v>
      </c>
      <c r="L16" s="326">
        <f t="shared" si="0"/>
        <v>0</v>
      </c>
      <c r="M16" s="326">
        <f t="shared" si="0"/>
        <v>8</v>
      </c>
      <c r="N16" s="326">
        <f t="shared" si="0"/>
        <v>1.6</v>
      </c>
      <c r="O16" s="326">
        <f t="shared" si="0"/>
        <v>0</v>
      </c>
      <c r="P16" s="326">
        <f t="shared" si="0"/>
        <v>1</v>
      </c>
      <c r="Q16" s="326">
        <f t="shared" si="0"/>
        <v>1</v>
      </c>
      <c r="R16" s="326">
        <f t="shared" si="0"/>
        <v>0</v>
      </c>
      <c r="S16" s="326">
        <f t="shared" si="0"/>
        <v>0</v>
      </c>
      <c r="T16" s="326">
        <f t="shared" si="0"/>
        <v>0</v>
      </c>
      <c r="U16" s="326">
        <f t="shared" si="0"/>
        <v>0</v>
      </c>
      <c r="V16" s="326">
        <f t="shared" si="0"/>
        <v>0</v>
      </c>
      <c r="W16" s="326">
        <f t="shared" si="0"/>
        <v>0</v>
      </c>
      <c r="X16" s="326">
        <f t="shared" si="0"/>
        <v>0</v>
      </c>
      <c r="Y16" s="326">
        <f t="shared" si="0"/>
        <v>0</v>
      </c>
      <c r="Z16" s="326">
        <f t="shared" si="0"/>
        <v>24</v>
      </c>
      <c r="AA16" s="326">
        <f t="shared" si="0"/>
        <v>0</v>
      </c>
      <c r="AB16" s="326">
        <f t="shared" si="0"/>
        <v>0</v>
      </c>
      <c r="AC16" s="326">
        <f t="shared" si="0"/>
        <v>0</v>
      </c>
      <c r="AD16" s="326">
        <f t="shared" si="0"/>
        <v>0</v>
      </c>
      <c r="AE16" s="326">
        <f t="shared" si="0"/>
        <v>0</v>
      </c>
      <c r="AF16" s="326">
        <f t="shared" si="0"/>
        <v>0</v>
      </c>
      <c r="AG16" s="326">
        <f t="shared" si="0"/>
        <v>0</v>
      </c>
      <c r="AH16" s="326">
        <f t="shared" si="0"/>
        <v>0</v>
      </c>
      <c r="AI16" s="326">
        <f t="shared" si="0"/>
        <v>0</v>
      </c>
      <c r="AJ16" s="326">
        <f t="shared" si="0"/>
        <v>0</v>
      </c>
      <c r="AK16" s="326">
        <f t="shared" si="0"/>
        <v>0</v>
      </c>
      <c r="AL16" s="326">
        <f t="shared" si="0"/>
        <v>0</v>
      </c>
      <c r="AM16" s="326">
        <f t="shared" si="0"/>
        <v>0</v>
      </c>
      <c r="AN16" s="326">
        <f t="shared" si="0"/>
        <v>0</v>
      </c>
      <c r="AO16" s="326">
        <f t="shared" si="0"/>
        <v>0</v>
      </c>
      <c r="AP16" s="326">
        <f t="shared" si="0"/>
        <v>0</v>
      </c>
      <c r="AQ16" s="326">
        <f t="shared" si="0"/>
        <v>0</v>
      </c>
      <c r="AR16" s="326">
        <f t="shared" si="0"/>
        <v>0</v>
      </c>
      <c r="AS16" s="326">
        <f t="shared" si="0"/>
        <v>0</v>
      </c>
      <c r="AT16" s="326">
        <f t="shared" si="0"/>
        <v>5</v>
      </c>
      <c r="AU16" s="326">
        <f t="shared" si="0"/>
        <v>0</v>
      </c>
      <c r="AV16" s="326">
        <f t="shared" si="0"/>
        <v>0</v>
      </c>
      <c r="AW16" s="326">
        <f t="shared" si="0"/>
        <v>0</v>
      </c>
      <c r="AX16" s="326">
        <f t="shared" si="0"/>
        <v>14</v>
      </c>
      <c r="AY16" s="326">
        <f t="shared" si="0"/>
        <v>0</v>
      </c>
      <c r="AZ16" s="326">
        <f t="shared" si="0"/>
        <v>0</v>
      </c>
      <c r="BA16" s="326">
        <f t="shared" si="0"/>
        <v>0</v>
      </c>
      <c r="BB16" s="326">
        <f t="shared" si="0"/>
        <v>0</v>
      </c>
      <c r="BC16" s="326">
        <f t="shared" si="0"/>
        <v>0</v>
      </c>
      <c r="BD16" s="326">
        <f t="shared" si="0"/>
        <v>0</v>
      </c>
      <c r="BE16" s="326">
        <f t="shared" si="0"/>
        <v>0</v>
      </c>
      <c r="BF16" s="326">
        <f t="shared" si="0"/>
        <v>0</v>
      </c>
      <c r="BG16" s="326">
        <f t="shared" si="0"/>
        <v>0</v>
      </c>
      <c r="BH16" s="326">
        <f t="shared" si="0"/>
        <v>0</v>
      </c>
      <c r="BI16" s="326">
        <f t="shared" si="0"/>
        <v>0</v>
      </c>
      <c r="BJ16" s="326">
        <f t="shared" si="0"/>
        <v>0</v>
      </c>
      <c r="BK16" s="326">
        <f t="shared" si="0"/>
        <v>0</v>
      </c>
      <c r="BL16" s="326">
        <f t="shared" si="0"/>
        <v>0</v>
      </c>
      <c r="BM16" s="326">
        <f t="shared" si="0"/>
        <v>0</v>
      </c>
      <c r="BN16" s="326">
        <f t="shared" si="0"/>
        <v>0</v>
      </c>
      <c r="BO16" s="326">
        <f t="shared" si="0"/>
        <v>0</v>
      </c>
      <c r="BP16" s="326">
        <f t="shared" si="0"/>
        <v>5</v>
      </c>
      <c r="BQ16" s="326">
        <f t="shared" si="0"/>
        <v>0</v>
      </c>
      <c r="BR16" s="326">
        <f t="shared" si="0"/>
        <v>0</v>
      </c>
      <c r="BS16" s="326">
        <f t="shared" si="0"/>
        <v>0</v>
      </c>
      <c r="BT16" s="326">
        <f t="shared" si="0"/>
        <v>0</v>
      </c>
      <c r="BU16" s="326">
        <f t="shared" si="0"/>
        <v>0</v>
      </c>
      <c r="BV16" s="326">
        <f t="shared" si="0"/>
        <v>200</v>
      </c>
      <c r="BW16" s="326">
        <f t="shared" si="0"/>
        <v>0</v>
      </c>
      <c r="BX16" s="326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600" t="s">
        <v>74</v>
      </c>
      <c r="B17" s="588"/>
      <c r="C17" s="332">
        <f>C18</f>
        <v>86</v>
      </c>
      <c r="D17" s="332">
        <f t="shared" ref="D17:BO17" si="1">C17</f>
        <v>86</v>
      </c>
      <c r="E17" s="332">
        <f t="shared" si="1"/>
        <v>86</v>
      </c>
      <c r="F17" s="332">
        <f t="shared" si="1"/>
        <v>86</v>
      </c>
      <c r="G17" s="332">
        <f t="shared" si="1"/>
        <v>86</v>
      </c>
      <c r="H17" s="332">
        <f t="shared" si="1"/>
        <v>86</v>
      </c>
      <c r="I17" s="332">
        <f t="shared" si="1"/>
        <v>86</v>
      </c>
      <c r="J17" s="332">
        <f t="shared" si="1"/>
        <v>86</v>
      </c>
      <c r="K17" s="332">
        <f t="shared" si="1"/>
        <v>86</v>
      </c>
      <c r="L17" s="332">
        <f t="shared" si="1"/>
        <v>86</v>
      </c>
      <c r="M17" s="332">
        <f t="shared" si="1"/>
        <v>86</v>
      </c>
      <c r="N17" s="332">
        <f t="shared" si="1"/>
        <v>86</v>
      </c>
      <c r="O17" s="332">
        <f t="shared" si="1"/>
        <v>86</v>
      </c>
      <c r="P17" s="332">
        <f t="shared" si="1"/>
        <v>86</v>
      </c>
      <c r="Q17" s="332">
        <f t="shared" si="1"/>
        <v>86</v>
      </c>
      <c r="R17" s="332">
        <f t="shared" si="1"/>
        <v>86</v>
      </c>
      <c r="S17" s="332">
        <f t="shared" si="1"/>
        <v>86</v>
      </c>
      <c r="T17" s="332">
        <f t="shared" si="1"/>
        <v>86</v>
      </c>
      <c r="U17" s="332">
        <f t="shared" si="1"/>
        <v>86</v>
      </c>
      <c r="V17" s="332">
        <f t="shared" si="1"/>
        <v>86</v>
      </c>
      <c r="W17" s="332">
        <f t="shared" si="1"/>
        <v>86</v>
      </c>
      <c r="X17" s="332">
        <f t="shared" si="1"/>
        <v>86</v>
      </c>
      <c r="Y17" s="332">
        <f t="shared" si="1"/>
        <v>86</v>
      </c>
      <c r="Z17" s="332">
        <f t="shared" si="1"/>
        <v>86</v>
      </c>
      <c r="AA17" s="332">
        <f t="shared" si="1"/>
        <v>86</v>
      </c>
      <c r="AB17" s="332">
        <f t="shared" si="1"/>
        <v>86</v>
      </c>
      <c r="AC17" s="332">
        <f t="shared" si="1"/>
        <v>86</v>
      </c>
      <c r="AD17" s="332">
        <f t="shared" si="1"/>
        <v>86</v>
      </c>
      <c r="AE17" s="332">
        <f t="shared" si="1"/>
        <v>86</v>
      </c>
      <c r="AF17" s="332">
        <f t="shared" si="1"/>
        <v>86</v>
      </c>
      <c r="AG17" s="332">
        <f t="shared" si="1"/>
        <v>86</v>
      </c>
      <c r="AH17" s="332">
        <f t="shared" si="1"/>
        <v>86</v>
      </c>
      <c r="AI17" s="332">
        <f t="shared" si="1"/>
        <v>86</v>
      </c>
      <c r="AJ17" s="332">
        <f t="shared" si="1"/>
        <v>86</v>
      </c>
      <c r="AK17" s="332">
        <f t="shared" si="1"/>
        <v>86</v>
      </c>
      <c r="AL17" s="332">
        <f t="shared" si="1"/>
        <v>86</v>
      </c>
      <c r="AM17" s="332">
        <f t="shared" si="1"/>
        <v>86</v>
      </c>
      <c r="AN17" s="332">
        <f t="shared" si="1"/>
        <v>86</v>
      </c>
      <c r="AO17" s="332">
        <f t="shared" si="1"/>
        <v>86</v>
      </c>
      <c r="AP17" s="332">
        <f t="shared" si="1"/>
        <v>86</v>
      </c>
      <c r="AQ17" s="332">
        <f t="shared" si="1"/>
        <v>86</v>
      </c>
      <c r="AR17" s="332">
        <f t="shared" si="1"/>
        <v>86</v>
      </c>
      <c r="AS17" s="332">
        <f t="shared" si="1"/>
        <v>86</v>
      </c>
      <c r="AT17" s="332">
        <f t="shared" si="1"/>
        <v>86</v>
      </c>
      <c r="AU17" s="332">
        <f t="shared" si="1"/>
        <v>86</v>
      </c>
      <c r="AV17" s="332">
        <f t="shared" si="1"/>
        <v>86</v>
      </c>
      <c r="AW17" s="332">
        <f t="shared" si="1"/>
        <v>86</v>
      </c>
      <c r="AX17" s="332">
        <f t="shared" si="1"/>
        <v>86</v>
      </c>
      <c r="AY17" s="332">
        <f t="shared" si="1"/>
        <v>86</v>
      </c>
      <c r="AZ17" s="332">
        <f t="shared" si="1"/>
        <v>86</v>
      </c>
      <c r="BA17" s="332">
        <f t="shared" si="1"/>
        <v>86</v>
      </c>
      <c r="BB17" s="332">
        <f t="shared" si="1"/>
        <v>86</v>
      </c>
      <c r="BC17" s="332">
        <f t="shared" si="1"/>
        <v>86</v>
      </c>
      <c r="BD17" s="332">
        <f t="shared" si="1"/>
        <v>86</v>
      </c>
      <c r="BE17" s="332">
        <f t="shared" si="1"/>
        <v>86</v>
      </c>
      <c r="BF17" s="332">
        <f t="shared" si="1"/>
        <v>86</v>
      </c>
      <c r="BG17" s="332">
        <f t="shared" si="1"/>
        <v>86</v>
      </c>
      <c r="BH17" s="332">
        <f t="shared" si="1"/>
        <v>86</v>
      </c>
      <c r="BI17" s="332">
        <f t="shared" si="1"/>
        <v>86</v>
      </c>
      <c r="BJ17" s="332">
        <f t="shared" si="1"/>
        <v>86</v>
      </c>
      <c r="BK17" s="332">
        <f t="shared" si="1"/>
        <v>86</v>
      </c>
      <c r="BL17" s="332">
        <f t="shared" si="1"/>
        <v>86</v>
      </c>
      <c r="BM17" s="332">
        <f t="shared" si="1"/>
        <v>86</v>
      </c>
      <c r="BN17" s="332">
        <f t="shared" si="1"/>
        <v>86</v>
      </c>
      <c r="BO17" s="332">
        <f t="shared" si="1"/>
        <v>86</v>
      </c>
      <c r="BP17" s="332">
        <f t="shared" ref="BP17:BZ17" si="2">BO17</f>
        <v>86</v>
      </c>
      <c r="BQ17" s="332">
        <f t="shared" si="2"/>
        <v>86</v>
      </c>
      <c r="BR17" s="332">
        <f t="shared" si="2"/>
        <v>86</v>
      </c>
      <c r="BS17" s="332">
        <f t="shared" si="2"/>
        <v>86</v>
      </c>
      <c r="BT17" s="332">
        <f t="shared" si="2"/>
        <v>86</v>
      </c>
      <c r="BU17" s="332">
        <f t="shared" si="2"/>
        <v>86</v>
      </c>
      <c r="BV17" s="332">
        <f t="shared" si="2"/>
        <v>86</v>
      </c>
      <c r="BW17" s="332">
        <f t="shared" si="2"/>
        <v>86</v>
      </c>
      <c r="BX17" s="332">
        <f t="shared" si="2"/>
        <v>86</v>
      </c>
      <c r="BY17" s="42">
        <f t="shared" si="2"/>
        <v>86</v>
      </c>
      <c r="BZ17" s="42">
        <f t="shared" si="2"/>
        <v>86</v>
      </c>
    </row>
    <row r="18" spans="1:79" ht="20.25" thickBot="1">
      <c r="A18" s="593" t="s">
        <v>74</v>
      </c>
      <c r="B18" s="588"/>
      <c r="C18" s="333">
        <f>VLOOKUP(B4, завтрак_факт,3,FALSE)</f>
        <v>86</v>
      </c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326"/>
      <c r="BT18" s="326"/>
      <c r="BU18" s="326"/>
      <c r="BV18" s="326"/>
      <c r="BW18" s="326"/>
      <c r="BX18" s="326"/>
      <c r="BY18" s="41"/>
      <c r="BZ18" s="41"/>
    </row>
    <row r="19" spans="1:79" ht="15.75" thickTop="1">
      <c r="A19" s="593" t="s">
        <v>75</v>
      </c>
      <c r="B19" s="588"/>
      <c r="C19" s="334"/>
      <c r="D19" s="127">
        <f t="shared" ref="D19:F19" si="3">D16*D17/1000</f>
        <v>0</v>
      </c>
      <c r="E19" s="127">
        <f t="shared" si="3"/>
        <v>0</v>
      </c>
      <c r="F19" s="127">
        <f t="shared" si="3"/>
        <v>0</v>
      </c>
      <c r="G19" s="122">
        <f>G16*G17</f>
        <v>0</v>
      </c>
      <c r="H19" s="122">
        <f t="shared" ref="H19:BG19" si="4">H16*H17/1000</f>
        <v>0</v>
      </c>
      <c r="I19" s="122">
        <f t="shared" si="4"/>
        <v>0</v>
      </c>
      <c r="J19" s="122">
        <f t="shared" si="4"/>
        <v>0</v>
      </c>
      <c r="K19" s="122">
        <f t="shared" si="4"/>
        <v>0</v>
      </c>
      <c r="L19" s="122">
        <f t="shared" si="4"/>
        <v>0</v>
      </c>
      <c r="M19" s="122">
        <f t="shared" si="4"/>
        <v>0.68799999999999994</v>
      </c>
      <c r="N19" s="122">
        <f t="shared" si="4"/>
        <v>0.1376</v>
      </c>
      <c r="O19" s="122">
        <f t="shared" si="4"/>
        <v>0</v>
      </c>
      <c r="P19" s="122">
        <f t="shared" si="4"/>
        <v>8.5999999999999993E-2</v>
      </c>
      <c r="Q19" s="122">
        <f>Q16*Q17</f>
        <v>86</v>
      </c>
      <c r="R19" s="122">
        <f t="shared" si="4"/>
        <v>0</v>
      </c>
      <c r="S19" s="122">
        <f t="shared" si="4"/>
        <v>0</v>
      </c>
      <c r="T19" s="122">
        <f t="shared" si="4"/>
        <v>0</v>
      </c>
      <c r="U19" s="122">
        <f t="shared" si="4"/>
        <v>0</v>
      </c>
      <c r="V19" s="122">
        <f t="shared" si="4"/>
        <v>0</v>
      </c>
      <c r="W19" s="122">
        <f t="shared" si="4"/>
        <v>0</v>
      </c>
      <c r="X19" s="122">
        <f t="shared" si="4"/>
        <v>0</v>
      </c>
      <c r="Y19" s="122">
        <f t="shared" si="4"/>
        <v>0</v>
      </c>
      <c r="Z19" s="122">
        <f t="shared" si="4"/>
        <v>2.0640000000000001</v>
      </c>
      <c r="AA19" s="122">
        <f t="shared" si="4"/>
        <v>0</v>
      </c>
      <c r="AB19" s="122">
        <f t="shared" si="4"/>
        <v>0</v>
      </c>
      <c r="AC19" s="122">
        <f t="shared" si="4"/>
        <v>0</v>
      </c>
      <c r="AD19" s="122">
        <f t="shared" si="4"/>
        <v>0</v>
      </c>
      <c r="AE19" s="122">
        <f t="shared" si="4"/>
        <v>0</v>
      </c>
      <c r="AF19" s="122">
        <f t="shared" si="4"/>
        <v>0</v>
      </c>
      <c r="AG19" s="122">
        <f t="shared" si="4"/>
        <v>0</v>
      </c>
      <c r="AH19" s="122">
        <f t="shared" si="4"/>
        <v>0</v>
      </c>
      <c r="AI19" s="122">
        <f t="shared" si="4"/>
        <v>0</v>
      </c>
      <c r="AJ19" s="122">
        <f t="shared" si="4"/>
        <v>0</v>
      </c>
      <c r="AK19" s="122">
        <f t="shared" si="4"/>
        <v>0</v>
      </c>
      <c r="AL19" s="122">
        <f t="shared" si="4"/>
        <v>0</v>
      </c>
      <c r="AM19" s="122">
        <f t="shared" si="4"/>
        <v>0</v>
      </c>
      <c r="AN19" s="122">
        <f t="shared" si="4"/>
        <v>0</v>
      </c>
      <c r="AO19" s="122">
        <f t="shared" si="4"/>
        <v>0</v>
      </c>
      <c r="AP19" s="122">
        <f t="shared" si="4"/>
        <v>0</v>
      </c>
      <c r="AQ19" s="122">
        <f t="shared" si="4"/>
        <v>0</v>
      </c>
      <c r="AR19" s="122">
        <f t="shared" si="4"/>
        <v>0</v>
      </c>
      <c r="AS19" s="122">
        <f t="shared" si="4"/>
        <v>0</v>
      </c>
      <c r="AT19" s="122">
        <f t="shared" si="4"/>
        <v>0.43</v>
      </c>
      <c r="AU19" s="122">
        <f t="shared" si="4"/>
        <v>0</v>
      </c>
      <c r="AV19" s="122">
        <f t="shared" si="4"/>
        <v>0</v>
      </c>
      <c r="AW19" s="122">
        <f t="shared" si="4"/>
        <v>0</v>
      </c>
      <c r="AX19" s="122">
        <f t="shared" si="4"/>
        <v>1.204</v>
      </c>
      <c r="AY19" s="122">
        <f t="shared" si="4"/>
        <v>0</v>
      </c>
      <c r="AZ19" s="122">
        <f t="shared" si="4"/>
        <v>0</v>
      </c>
      <c r="BA19" s="122">
        <f t="shared" si="4"/>
        <v>0</v>
      </c>
      <c r="BB19" s="122">
        <f t="shared" si="4"/>
        <v>0</v>
      </c>
      <c r="BC19" s="122">
        <f t="shared" si="4"/>
        <v>0</v>
      </c>
      <c r="BD19" s="122">
        <f t="shared" si="4"/>
        <v>0</v>
      </c>
      <c r="BE19" s="122">
        <f t="shared" si="4"/>
        <v>0</v>
      </c>
      <c r="BF19" s="122">
        <f t="shared" si="4"/>
        <v>0</v>
      </c>
      <c r="BG19" s="122">
        <f t="shared" si="4"/>
        <v>0</v>
      </c>
      <c r="BH19" s="122">
        <f>BH16*BH17</f>
        <v>0</v>
      </c>
      <c r="BI19" s="122">
        <f t="shared" ref="BI19:BZ19" si="5">BI16*BI17/1000</f>
        <v>0</v>
      </c>
      <c r="BJ19" s="122">
        <f t="shared" si="5"/>
        <v>0</v>
      </c>
      <c r="BK19" s="122">
        <f t="shared" si="5"/>
        <v>0</v>
      </c>
      <c r="BL19" s="122">
        <f t="shared" si="5"/>
        <v>0</v>
      </c>
      <c r="BM19" s="122">
        <f t="shared" si="5"/>
        <v>0</v>
      </c>
      <c r="BN19" s="122">
        <f t="shared" si="5"/>
        <v>0</v>
      </c>
      <c r="BO19" s="122">
        <f t="shared" si="5"/>
        <v>0</v>
      </c>
      <c r="BP19" s="122">
        <f>BP16*BP17</f>
        <v>430</v>
      </c>
      <c r="BQ19" s="122">
        <f t="shared" si="5"/>
        <v>0</v>
      </c>
      <c r="BR19" s="122">
        <f t="shared" si="5"/>
        <v>0</v>
      </c>
      <c r="BS19" s="122">
        <f t="shared" si="5"/>
        <v>0</v>
      </c>
      <c r="BT19" s="122">
        <f t="shared" si="5"/>
        <v>0</v>
      </c>
      <c r="BU19" s="122">
        <f t="shared" si="5"/>
        <v>0</v>
      </c>
      <c r="BV19" s="122">
        <f t="shared" si="5"/>
        <v>17.2</v>
      </c>
      <c r="BW19" s="122">
        <f t="shared" si="5"/>
        <v>0</v>
      </c>
      <c r="BX19" s="122">
        <f t="shared" si="5"/>
        <v>5.16</v>
      </c>
      <c r="BY19" s="44">
        <f t="shared" si="5"/>
        <v>0</v>
      </c>
      <c r="BZ19" s="44">
        <f t="shared" si="5"/>
        <v>0</v>
      </c>
    </row>
    <row r="20" spans="1:79">
      <c r="A20" s="593" t="s">
        <v>64</v>
      </c>
      <c r="B20" s="588"/>
      <c r="C20" s="334"/>
      <c r="D20" s="335">
        <f>ССЫЛКИ!B3</f>
        <v>85</v>
      </c>
      <c r="E20" s="335">
        <f>ССЫЛКИ!C3</f>
        <v>21</v>
      </c>
      <c r="F20" s="335">
        <f>ССЫЛКИ!D3</f>
        <v>21</v>
      </c>
      <c r="G20" s="335">
        <f>ССЫЛКИ!E3</f>
        <v>6</v>
      </c>
      <c r="H20" s="335">
        <f>ССЫЛКИ!F3</f>
        <v>400</v>
      </c>
      <c r="I20" s="335">
        <f>ССЫЛКИ!G3</f>
        <v>140</v>
      </c>
      <c r="J20" s="335">
        <f>ССЫЛКИ!H3</f>
        <v>85</v>
      </c>
      <c r="K20" s="335">
        <f>ССЫЛКИ!I3</f>
        <v>21</v>
      </c>
      <c r="L20" s="335">
        <f>ССЫЛКИ!J3</f>
        <v>140</v>
      </c>
      <c r="M20" s="335">
        <f>ССЫЛКИ!K3</f>
        <v>56</v>
      </c>
      <c r="N20" s="335">
        <f>ССЫЛКИ!L3</f>
        <v>10</v>
      </c>
      <c r="O20" s="335">
        <f>ССЫЛКИ!M3</f>
        <v>240</v>
      </c>
      <c r="P20" s="335">
        <f>ССЫЛКИ!N3</f>
        <v>700</v>
      </c>
      <c r="Q20" s="335">
        <f>ССЫЛКИ!O3</f>
        <v>8</v>
      </c>
      <c r="R20" s="335">
        <f>ССЫЛКИ!P3</f>
        <v>160</v>
      </c>
      <c r="S20" s="335">
        <f>ССЫЛКИ!Q3</f>
        <v>10</v>
      </c>
      <c r="T20" s="335">
        <f>ССЫЛКИ!R3</f>
        <v>150</v>
      </c>
      <c r="U20" s="335">
        <f>ССЫЛКИ!S3</f>
        <v>110</v>
      </c>
      <c r="V20" s="335">
        <f>ССЫЛКИ!T3</f>
        <v>130</v>
      </c>
      <c r="W20" s="335">
        <f>ССЫЛКИ!U3</f>
        <v>150</v>
      </c>
      <c r="X20" s="335">
        <f>ССЫЛКИ!V3</f>
        <v>150</v>
      </c>
      <c r="Y20" s="335">
        <f>ССЫЛКИ!W3</f>
        <v>40</v>
      </c>
      <c r="Z20" s="335">
        <f>ССЫЛКИ!X3</f>
        <v>150</v>
      </c>
      <c r="AA20" s="335">
        <f>ССЫЛКИ!Y3</f>
        <v>60</v>
      </c>
      <c r="AB20" s="335">
        <f>ССЫЛКИ!Z3</f>
        <v>70</v>
      </c>
      <c r="AC20" s="335">
        <f>ССЫЛКИ!AA3</f>
        <v>165</v>
      </c>
      <c r="AD20" s="335">
        <f>ССЫЛКИ!AB3</f>
        <v>21</v>
      </c>
      <c r="AE20" s="335">
        <f>ССЫЛКИ!AC3</f>
        <v>10.5</v>
      </c>
      <c r="AF20" s="335">
        <f>ССЫЛКИ!AD3</f>
        <v>55</v>
      </c>
      <c r="AG20" s="335">
        <f>ССЫЛКИ!AE3</f>
        <v>90</v>
      </c>
      <c r="AH20" s="335">
        <f>ССЫЛКИ!AF3</f>
        <v>45</v>
      </c>
      <c r="AI20" s="335">
        <f>ССЫЛКИ!AG3</f>
        <v>45</v>
      </c>
      <c r="AJ20" s="335">
        <f>ССЫЛКИ!AH3</f>
        <v>52</v>
      </c>
      <c r="AK20" s="335">
        <f>ССЫЛКИ!AI3</f>
        <v>50</v>
      </c>
      <c r="AL20" s="335">
        <f>ССЫЛКИ!AJ3</f>
        <v>55</v>
      </c>
      <c r="AM20" s="335">
        <f>ССЫЛКИ!AK3</f>
        <v>60</v>
      </c>
      <c r="AN20" s="335">
        <f>ССЫЛКИ!AL3</f>
        <v>60</v>
      </c>
      <c r="AO20" s="335">
        <f>ССЫЛКИ!AM3</f>
        <v>50</v>
      </c>
      <c r="AP20" s="335">
        <f>ССЫЛКИ!AN3</f>
        <v>110</v>
      </c>
      <c r="AQ20" s="335">
        <f>ССЫЛКИ!AO3</f>
        <v>270</v>
      </c>
      <c r="AR20" s="335">
        <f>ССЫЛКИ!AP3</f>
        <v>200</v>
      </c>
      <c r="AS20" s="335">
        <f>ССЫЛКИ!AQ3</f>
        <v>80</v>
      </c>
      <c r="AT20" s="335">
        <f>ССЫЛКИ!AR3</f>
        <v>600</v>
      </c>
      <c r="AU20" s="335">
        <f>ССЫЛКИ!AS3</f>
        <v>60</v>
      </c>
      <c r="AV20" s="335">
        <f>ССЫЛКИ!AT3</f>
        <v>75</v>
      </c>
      <c r="AW20" s="335">
        <f>ССЫЛКИ!AU3</f>
        <v>250</v>
      </c>
      <c r="AX20" s="335">
        <f>ССЫЛКИ!AV3</f>
        <v>274</v>
      </c>
      <c r="AY20" s="335">
        <f>ССЫЛКИ!AW3</f>
        <v>450</v>
      </c>
      <c r="AZ20" s="335">
        <f>ССЫЛКИ!AX3</f>
        <v>325</v>
      </c>
      <c r="BA20" s="335">
        <f>ССЫЛКИ!AY3</f>
        <v>180</v>
      </c>
      <c r="BB20" s="335">
        <f>ССЫЛКИ!AZ3</f>
        <v>320</v>
      </c>
      <c r="BC20" s="335">
        <f>ССЫЛКИ!BA3</f>
        <v>350</v>
      </c>
      <c r="BD20" s="335">
        <f>ССЫЛКИ!BB3</f>
        <v>300</v>
      </c>
      <c r="BE20" s="335">
        <f>ССЫЛКИ!BC3</f>
        <v>120</v>
      </c>
      <c r="BF20" s="335">
        <f>ССЫЛКИ!BD3</f>
        <v>220</v>
      </c>
      <c r="BG20" s="335">
        <f>ССЫЛКИ!BE3</f>
        <v>300</v>
      </c>
      <c r="BH20" s="335">
        <f>ССЫЛКИ!BF3</f>
        <v>21</v>
      </c>
      <c r="BI20" s="335">
        <f>ССЫЛКИ!BG3</f>
        <v>21</v>
      </c>
      <c r="BJ20" s="335">
        <f>ССЫЛКИ!BH3</f>
        <v>35</v>
      </c>
      <c r="BK20" s="335">
        <f>ССЫЛКИ!BI3</f>
        <v>22</v>
      </c>
      <c r="BL20" s="335">
        <f>ССЫЛКИ!BJ3</f>
        <v>32</v>
      </c>
      <c r="BM20" s="335">
        <f>ССЫЛКИ!BK3</f>
        <v>140</v>
      </c>
      <c r="BN20" s="335">
        <f>ССЫЛКИ!BL3</f>
        <v>140</v>
      </c>
      <c r="BO20" s="335">
        <f>ССЫЛКИ!BM3</f>
        <v>30</v>
      </c>
      <c r="BP20" s="335">
        <f>ССЫЛКИ!BN3</f>
        <v>4.2</v>
      </c>
      <c r="BQ20" s="335">
        <f>ССЫЛКИ!BO3</f>
        <v>160</v>
      </c>
      <c r="BR20" s="335">
        <f>ССЫЛКИ!BP3</f>
        <v>100</v>
      </c>
      <c r="BS20" s="335">
        <f>ССЫЛКИ!BQ3</f>
        <v>150</v>
      </c>
      <c r="BT20" s="335">
        <f>ССЫЛКИ!BR3</f>
        <v>160</v>
      </c>
      <c r="BU20" s="335">
        <f>ССЫЛКИ!BS3</f>
        <v>100</v>
      </c>
      <c r="BV20" s="335">
        <f>ССЫЛКИ!BT3</f>
        <v>90</v>
      </c>
      <c r="BW20" s="335">
        <f>ССЫЛКИ!BU3</f>
        <v>21</v>
      </c>
      <c r="BX20" s="335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93" t="s">
        <v>76</v>
      </c>
      <c r="B21" s="588"/>
      <c r="C21" s="336">
        <f>SUM(D21:BZ21)</f>
        <v>5246</v>
      </c>
      <c r="D21" s="337">
        <f t="shared" ref="D21:BZ21" si="6">D19*D20</f>
        <v>0</v>
      </c>
      <c r="E21" s="337">
        <f t="shared" si="6"/>
        <v>0</v>
      </c>
      <c r="F21" s="337">
        <f t="shared" si="6"/>
        <v>0</v>
      </c>
      <c r="G21" s="122">
        <f t="shared" si="6"/>
        <v>0</v>
      </c>
      <c r="H21" s="122">
        <f t="shared" si="6"/>
        <v>0</v>
      </c>
      <c r="I21" s="122">
        <f t="shared" si="6"/>
        <v>0</v>
      </c>
      <c r="J21" s="122">
        <f t="shared" si="6"/>
        <v>0</v>
      </c>
      <c r="K21" s="122">
        <f t="shared" si="6"/>
        <v>0</v>
      </c>
      <c r="L21" s="122">
        <f t="shared" si="6"/>
        <v>0</v>
      </c>
      <c r="M21" s="122">
        <f t="shared" si="6"/>
        <v>38.527999999999999</v>
      </c>
      <c r="N21" s="122">
        <f t="shared" si="6"/>
        <v>1.3759999999999999</v>
      </c>
      <c r="O21" s="122">
        <f t="shared" si="6"/>
        <v>0</v>
      </c>
      <c r="P21" s="122">
        <f t="shared" si="6"/>
        <v>60.199999999999996</v>
      </c>
      <c r="Q21" s="122">
        <f t="shared" si="6"/>
        <v>688</v>
      </c>
      <c r="R21" s="122">
        <f t="shared" si="6"/>
        <v>0</v>
      </c>
      <c r="S21" s="122">
        <f t="shared" si="6"/>
        <v>0</v>
      </c>
      <c r="T21" s="122">
        <f t="shared" si="6"/>
        <v>0</v>
      </c>
      <c r="U21" s="122">
        <f t="shared" si="6"/>
        <v>0</v>
      </c>
      <c r="V21" s="122">
        <f t="shared" si="6"/>
        <v>0</v>
      </c>
      <c r="W21" s="122">
        <f t="shared" si="6"/>
        <v>0</v>
      </c>
      <c r="X21" s="122">
        <f t="shared" si="6"/>
        <v>0</v>
      </c>
      <c r="Y21" s="122">
        <f t="shared" si="6"/>
        <v>0</v>
      </c>
      <c r="Z21" s="122">
        <f t="shared" si="6"/>
        <v>309.60000000000002</v>
      </c>
      <c r="AA21" s="122">
        <f t="shared" si="6"/>
        <v>0</v>
      </c>
      <c r="AB21" s="122">
        <f t="shared" si="6"/>
        <v>0</v>
      </c>
      <c r="AC21" s="122">
        <f t="shared" si="6"/>
        <v>0</v>
      </c>
      <c r="AD21" s="122">
        <f t="shared" si="6"/>
        <v>0</v>
      </c>
      <c r="AE21" s="122">
        <f t="shared" si="6"/>
        <v>0</v>
      </c>
      <c r="AF21" s="122">
        <f t="shared" si="6"/>
        <v>0</v>
      </c>
      <c r="AG21" s="122">
        <f t="shared" si="6"/>
        <v>0</v>
      </c>
      <c r="AH21" s="122">
        <f t="shared" si="6"/>
        <v>0</v>
      </c>
      <c r="AI21" s="122">
        <f t="shared" si="6"/>
        <v>0</v>
      </c>
      <c r="AJ21" s="122">
        <f t="shared" si="6"/>
        <v>0</v>
      </c>
      <c r="AK21" s="122">
        <f t="shared" si="6"/>
        <v>0</v>
      </c>
      <c r="AL21" s="122">
        <f t="shared" si="6"/>
        <v>0</v>
      </c>
      <c r="AM21" s="122">
        <f t="shared" si="6"/>
        <v>0</v>
      </c>
      <c r="AN21" s="122">
        <f t="shared" si="6"/>
        <v>0</v>
      </c>
      <c r="AO21" s="122">
        <f t="shared" si="6"/>
        <v>0</v>
      </c>
      <c r="AP21" s="122">
        <f t="shared" si="6"/>
        <v>0</v>
      </c>
      <c r="AQ21" s="122">
        <f t="shared" si="6"/>
        <v>0</v>
      </c>
      <c r="AR21" s="122">
        <f t="shared" si="6"/>
        <v>0</v>
      </c>
      <c r="AS21" s="122">
        <f t="shared" si="6"/>
        <v>0</v>
      </c>
      <c r="AT21" s="122">
        <f t="shared" si="6"/>
        <v>258</v>
      </c>
      <c r="AU21" s="122">
        <f t="shared" si="6"/>
        <v>0</v>
      </c>
      <c r="AV21" s="122">
        <f t="shared" si="6"/>
        <v>0</v>
      </c>
      <c r="AW21" s="122">
        <f t="shared" si="6"/>
        <v>0</v>
      </c>
      <c r="AX21" s="122">
        <f t="shared" si="6"/>
        <v>329.89600000000002</v>
      </c>
      <c r="AY21" s="122">
        <f t="shared" si="6"/>
        <v>0</v>
      </c>
      <c r="AZ21" s="122">
        <f t="shared" si="6"/>
        <v>0</v>
      </c>
      <c r="BA21" s="122">
        <f t="shared" si="6"/>
        <v>0</v>
      </c>
      <c r="BB21" s="122">
        <f t="shared" si="6"/>
        <v>0</v>
      </c>
      <c r="BC21" s="122">
        <f t="shared" si="6"/>
        <v>0</v>
      </c>
      <c r="BD21" s="122">
        <f t="shared" si="6"/>
        <v>0</v>
      </c>
      <c r="BE21" s="122">
        <f t="shared" si="6"/>
        <v>0</v>
      </c>
      <c r="BF21" s="122">
        <f t="shared" si="6"/>
        <v>0</v>
      </c>
      <c r="BG21" s="122">
        <f t="shared" si="6"/>
        <v>0</v>
      </c>
      <c r="BH21" s="122">
        <f t="shared" si="6"/>
        <v>0</v>
      </c>
      <c r="BI21" s="122">
        <f t="shared" si="6"/>
        <v>0</v>
      </c>
      <c r="BJ21" s="122">
        <f t="shared" si="6"/>
        <v>0</v>
      </c>
      <c r="BK21" s="122">
        <f t="shared" si="6"/>
        <v>0</v>
      </c>
      <c r="BL21" s="122">
        <f t="shared" si="6"/>
        <v>0</v>
      </c>
      <c r="BM21" s="122">
        <f t="shared" si="6"/>
        <v>0</v>
      </c>
      <c r="BN21" s="122">
        <f t="shared" si="6"/>
        <v>0</v>
      </c>
      <c r="BO21" s="122">
        <f t="shared" si="6"/>
        <v>0</v>
      </c>
      <c r="BP21" s="122">
        <f t="shared" si="6"/>
        <v>1806</v>
      </c>
      <c r="BQ21" s="122">
        <f t="shared" si="6"/>
        <v>0</v>
      </c>
      <c r="BR21" s="122">
        <f t="shared" si="6"/>
        <v>0</v>
      </c>
      <c r="BS21" s="122">
        <f t="shared" si="6"/>
        <v>0</v>
      </c>
      <c r="BT21" s="122">
        <f t="shared" si="6"/>
        <v>0</v>
      </c>
      <c r="BU21" s="122">
        <f t="shared" si="6"/>
        <v>0</v>
      </c>
      <c r="BV21" s="122">
        <f t="shared" si="6"/>
        <v>1548</v>
      </c>
      <c r="BW21" s="122">
        <f t="shared" si="6"/>
        <v>0</v>
      </c>
      <c r="BX21" s="122">
        <f t="shared" si="6"/>
        <v>206.4</v>
      </c>
      <c r="BY21" s="49">
        <f t="shared" si="6"/>
        <v>0</v>
      </c>
      <c r="BZ21" s="49">
        <f t="shared" si="6"/>
        <v>0</v>
      </c>
    </row>
    <row r="22" spans="1:79" ht="15.75" customHeight="1">
      <c r="A22" s="593" t="s">
        <v>77</v>
      </c>
      <c r="B22" s="588"/>
      <c r="C22" s="385">
        <f>C21/C18</f>
        <v>61</v>
      </c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395"/>
      <c r="R22" s="395"/>
      <c r="S22" s="395"/>
      <c r="T22" s="395"/>
      <c r="U22" s="395"/>
      <c r="V22" s="395"/>
      <c r="W22" s="395"/>
      <c r="X22" s="395"/>
      <c r="Y22" s="395"/>
      <c r="Z22" s="395"/>
      <c r="AA22" s="395"/>
      <c r="AB22" s="395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</row>
    <row r="23" spans="1:79" ht="15.75" hidden="1" customHeight="1">
      <c r="A23" s="395"/>
      <c r="B23" s="395">
        <f ca="1">SUMPRODUCT(SIGN(CELL("width",OFFSET(D21,,N(INDEX(COLUMN(D21:BZ21)-COLUMN(D21),))))),D21:BZ21)</f>
        <v>5246</v>
      </c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</row>
    <row r="24" spans="1:79" ht="15.75" hidden="1" customHeight="1">
      <c r="A24" s="395"/>
      <c r="B24" s="386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  <c r="AL24" s="395"/>
      <c r="AM24" s="395"/>
      <c r="AN24" s="395"/>
      <c r="AO24" s="395"/>
      <c r="AP24" s="395"/>
      <c r="AQ24" s="395"/>
      <c r="AR24" s="395"/>
      <c r="AS24" s="395"/>
      <c r="AT24" s="395"/>
      <c r="AU24" s="395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</row>
    <row r="25" spans="1:79" ht="15.75" hidden="1" customHeight="1">
      <c r="A25" s="395"/>
      <c r="B25" s="395">
        <f ca="1">SUMPRODUCT(SIGN(CELL("width",OFFSET(L21,,N(INDEX(COLUMN(L21:BX21)-COLUMN(L21),))))),L21:BX21)</f>
        <v>5246</v>
      </c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</row>
    <row r="26" spans="1:79" ht="15.75" hidden="1" customHeight="1">
      <c r="A26" s="395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</row>
    <row r="27" spans="1:79" ht="14.25" hidden="1">
      <c r="A27" s="395"/>
      <c r="B27" s="395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5"/>
      <c r="AP27" s="395"/>
      <c r="AQ27" s="395"/>
      <c r="AR27" s="395"/>
      <c r="AS27" s="395"/>
      <c r="AT27" s="395"/>
      <c r="AU27" s="395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</row>
    <row r="28" spans="1:79" hidden="1">
      <c r="A28" s="590"/>
      <c r="B28" s="588"/>
      <c r="C28" s="325"/>
      <c r="D28" s="325">
        <f t="shared" ref="D28:BO28" si="7">SUM(D8:D15)</f>
        <v>0</v>
      </c>
      <c r="E28" s="325">
        <f t="shared" si="7"/>
        <v>0</v>
      </c>
      <c r="F28" s="325">
        <f t="shared" si="7"/>
        <v>0</v>
      </c>
      <c r="G28" s="325">
        <f t="shared" si="7"/>
        <v>0</v>
      </c>
      <c r="H28" s="325">
        <f t="shared" si="7"/>
        <v>0</v>
      </c>
      <c r="I28" s="325">
        <f t="shared" si="7"/>
        <v>0</v>
      </c>
      <c r="J28" s="325">
        <f t="shared" si="7"/>
        <v>0</v>
      </c>
      <c r="K28" s="325">
        <f t="shared" si="7"/>
        <v>0</v>
      </c>
      <c r="L28" s="325">
        <f t="shared" si="7"/>
        <v>0</v>
      </c>
      <c r="M28" s="325">
        <f t="shared" si="7"/>
        <v>8</v>
      </c>
      <c r="N28" s="325">
        <f t="shared" si="7"/>
        <v>1.6</v>
      </c>
      <c r="O28" s="325">
        <f t="shared" si="7"/>
        <v>0</v>
      </c>
      <c r="P28" s="325">
        <f t="shared" si="7"/>
        <v>1</v>
      </c>
      <c r="Q28" s="325">
        <f t="shared" si="7"/>
        <v>1</v>
      </c>
      <c r="R28" s="325">
        <f t="shared" si="7"/>
        <v>0</v>
      </c>
      <c r="S28" s="325">
        <f t="shared" si="7"/>
        <v>0</v>
      </c>
      <c r="T28" s="325">
        <f t="shared" si="7"/>
        <v>0</v>
      </c>
      <c r="U28" s="325">
        <f t="shared" si="7"/>
        <v>0</v>
      </c>
      <c r="V28" s="325">
        <f t="shared" si="7"/>
        <v>0</v>
      </c>
      <c r="W28" s="325">
        <f t="shared" si="7"/>
        <v>0</v>
      </c>
      <c r="X28" s="325">
        <f t="shared" si="7"/>
        <v>0</v>
      </c>
      <c r="Y28" s="325">
        <f t="shared" si="7"/>
        <v>0</v>
      </c>
      <c r="Z28" s="325">
        <f t="shared" si="7"/>
        <v>24</v>
      </c>
      <c r="AA28" s="325">
        <f t="shared" si="7"/>
        <v>0</v>
      </c>
      <c r="AB28" s="325">
        <f t="shared" si="7"/>
        <v>0</v>
      </c>
      <c r="AC28" s="325">
        <f t="shared" si="7"/>
        <v>0</v>
      </c>
      <c r="AD28" s="325">
        <f t="shared" si="7"/>
        <v>0</v>
      </c>
      <c r="AE28" s="325">
        <f t="shared" si="7"/>
        <v>0</v>
      </c>
      <c r="AF28" s="325">
        <f t="shared" si="7"/>
        <v>0</v>
      </c>
      <c r="AG28" s="325">
        <f t="shared" si="7"/>
        <v>0</v>
      </c>
      <c r="AH28" s="325">
        <f t="shared" si="7"/>
        <v>0</v>
      </c>
      <c r="AI28" s="325">
        <f t="shared" si="7"/>
        <v>0</v>
      </c>
      <c r="AJ28" s="325">
        <f t="shared" si="7"/>
        <v>0</v>
      </c>
      <c r="AK28" s="325">
        <f t="shared" si="7"/>
        <v>0</v>
      </c>
      <c r="AL28" s="325">
        <f t="shared" si="7"/>
        <v>0</v>
      </c>
      <c r="AM28" s="325">
        <f t="shared" si="7"/>
        <v>0</v>
      </c>
      <c r="AN28" s="325">
        <f t="shared" si="7"/>
        <v>0</v>
      </c>
      <c r="AO28" s="325">
        <f t="shared" si="7"/>
        <v>0</v>
      </c>
      <c r="AP28" s="325">
        <f t="shared" si="7"/>
        <v>0</v>
      </c>
      <c r="AQ28" s="325">
        <f t="shared" si="7"/>
        <v>0</v>
      </c>
      <c r="AR28" s="325">
        <f t="shared" si="7"/>
        <v>0</v>
      </c>
      <c r="AS28" s="325">
        <f t="shared" si="7"/>
        <v>0</v>
      </c>
      <c r="AT28" s="325">
        <f t="shared" si="7"/>
        <v>5</v>
      </c>
      <c r="AU28" s="325">
        <f t="shared" si="7"/>
        <v>0</v>
      </c>
      <c r="AV28" s="325">
        <f t="shared" si="7"/>
        <v>0</v>
      </c>
      <c r="AW28" s="325">
        <f t="shared" si="7"/>
        <v>0</v>
      </c>
      <c r="AX28" s="325">
        <f t="shared" si="7"/>
        <v>14</v>
      </c>
      <c r="AY28" s="325">
        <f t="shared" si="7"/>
        <v>0</v>
      </c>
      <c r="AZ28" s="325">
        <f t="shared" si="7"/>
        <v>0</v>
      </c>
      <c r="BA28" s="325">
        <f t="shared" si="7"/>
        <v>0</v>
      </c>
      <c r="BB28" s="325">
        <f t="shared" si="7"/>
        <v>0</v>
      </c>
      <c r="BC28" s="325">
        <f t="shared" si="7"/>
        <v>0</v>
      </c>
      <c r="BD28" s="325">
        <f t="shared" si="7"/>
        <v>0</v>
      </c>
      <c r="BE28" s="325">
        <f t="shared" si="7"/>
        <v>0</v>
      </c>
      <c r="BF28" s="325">
        <f t="shared" si="7"/>
        <v>0</v>
      </c>
      <c r="BG28" s="325">
        <f t="shared" si="7"/>
        <v>0</v>
      </c>
      <c r="BH28" s="325">
        <f t="shared" si="7"/>
        <v>0</v>
      </c>
      <c r="BI28" s="325">
        <f t="shared" si="7"/>
        <v>0</v>
      </c>
      <c r="BJ28" s="325">
        <f t="shared" si="7"/>
        <v>0</v>
      </c>
      <c r="BK28" s="325">
        <f t="shared" si="7"/>
        <v>0</v>
      </c>
      <c r="BL28" s="325">
        <f t="shared" si="7"/>
        <v>0</v>
      </c>
      <c r="BM28" s="325">
        <f t="shared" si="7"/>
        <v>0</v>
      </c>
      <c r="BN28" s="325">
        <f t="shared" si="7"/>
        <v>0</v>
      </c>
      <c r="BO28" s="325">
        <f t="shared" si="7"/>
        <v>0</v>
      </c>
      <c r="BP28" s="325">
        <f t="shared" ref="BP28:BX28" si="8">SUM(BP8:BP15)</f>
        <v>5</v>
      </c>
      <c r="BQ28" s="325">
        <f t="shared" si="8"/>
        <v>0</v>
      </c>
      <c r="BR28" s="325">
        <f t="shared" si="8"/>
        <v>0</v>
      </c>
      <c r="BS28" s="325">
        <f t="shared" si="8"/>
        <v>0</v>
      </c>
      <c r="BT28" s="325">
        <f t="shared" si="8"/>
        <v>0</v>
      </c>
      <c r="BU28" s="325">
        <f t="shared" si="8"/>
        <v>0</v>
      </c>
      <c r="BV28" s="325">
        <f t="shared" si="8"/>
        <v>200</v>
      </c>
      <c r="BW28" s="325">
        <f t="shared" si="8"/>
        <v>0</v>
      </c>
      <c r="BX28" s="32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591" t="s">
        <v>74</v>
      </c>
      <c r="B29" s="588"/>
      <c r="C29" s="325">
        <f>C30</f>
        <v>86</v>
      </c>
      <c r="D29" s="341">
        <f>C29</f>
        <v>86</v>
      </c>
      <c r="E29" s="341">
        <f t="shared" ref="E29:BP29" si="9">D29</f>
        <v>86</v>
      </c>
      <c r="F29" s="341">
        <f t="shared" si="9"/>
        <v>86</v>
      </c>
      <c r="G29" s="341">
        <f t="shared" si="9"/>
        <v>86</v>
      </c>
      <c r="H29" s="341">
        <f t="shared" si="9"/>
        <v>86</v>
      </c>
      <c r="I29" s="341">
        <f t="shared" si="9"/>
        <v>86</v>
      </c>
      <c r="J29" s="341">
        <f t="shared" si="9"/>
        <v>86</v>
      </c>
      <c r="K29" s="341">
        <f t="shared" si="9"/>
        <v>86</v>
      </c>
      <c r="L29" s="341">
        <f t="shared" si="9"/>
        <v>86</v>
      </c>
      <c r="M29" s="341">
        <f t="shared" si="9"/>
        <v>86</v>
      </c>
      <c r="N29" s="341">
        <f t="shared" si="9"/>
        <v>86</v>
      </c>
      <c r="O29" s="341">
        <f t="shared" si="9"/>
        <v>86</v>
      </c>
      <c r="P29" s="341">
        <f t="shared" si="9"/>
        <v>86</v>
      </c>
      <c r="Q29" s="341">
        <f t="shared" si="9"/>
        <v>86</v>
      </c>
      <c r="R29" s="341">
        <f t="shared" si="9"/>
        <v>86</v>
      </c>
      <c r="S29" s="341">
        <f t="shared" si="9"/>
        <v>86</v>
      </c>
      <c r="T29" s="341">
        <f t="shared" si="9"/>
        <v>86</v>
      </c>
      <c r="U29" s="341">
        <f t="shared" si="9"/>
        <v>86</v>
      </c>
      <c r="V29" s="341">
        <f t="shared" si="9"/>
        <v>86</v>
      </c>
      <c r="W29" s="341">
        <f t="shared" si="9"/>
        <v>86</v>
      </c>
      <c r="X29" s="341">
        <f t="shared" si="9"/>
        <v>86</v>
      </c>
      <c r="Y29" s="341">
        <f t="shared" si="9"/>
        <v>86</v>
      </c>
      <c r="Z29" s="341">
        <f t="shared" si="9"/>
        <v>86</v>
      </c>
      <c r="AA29" s="341">
        <f t="shared" si="9"/>
        <v>86</v>
      </c>
      <c r="AB29" s="341">
        <f t="shared" si="9"/>
        <v>86</v>
      </c>
      <c r="AC29" s="341">
        <f t="shared" si="9"/>
        <v>86</v>
      </c>
      <c r="AD29" s="341">
        <f t="shared" si="9"/>
        <v>86</v>
      </c>
      <c r="AE29" s="341">
        <f t="shared" si="9"/>
        <v>86</v>
      </c>
      <c r="AF29" s="341">
        <f t="shared" si="9"/>
        <v>86</v>
      </c>
      <c r="AG29" s="341">
        <f t="shared" si="9"/>
        <v>86</v>
      </c>
      <c r="AH29" s="341">
        <f t="shared" si="9"/>
        <v>86</v>
      </c>
      <c r="AI29" s="341">
        <f t="shared" si="9"/>
        <v>86</v>
      </c>
      <c r="AJ29" s="341">
        <f t="shared" si="9"/>
        <v>86</v>
      </c>
      <c r="AK29" s="341">
        <f t="shared" si="9"/>
        <v>86</v>
      </c>
      <c r="AL29" s="341">
        <f t="shared" si="9"/>
        <v>86</v>
      </c>
      <c r="AM29" s="341">
        <f t="shared" si="9"/>
        <v>86</v>
      </c>
      <c r="AN29" s="341">
        <f t="shared" si="9"/>
        <v>86</v>
      </c>
      <c r="AO29" s="341">
        <f t="shared" si="9"/>
        <v>86</v>
      </c>
      <c r="AP29" s="341">
        <f t="shared" si="9"/>
        <v>86</v>
      </c>
      <c r="AQ29" s="341">
        <f t="shared" si="9"/>
        <v>86</v>
      </c>
      <c r="AR29" s="341">
        <f t="shared" si="9"/>
        <v>86</v>
      </c>
      <c r="AS29" s="341">
        <f t="shared" si="9"/>
        <v>86</v>
      </c>
      <c r="AT29" s="341">
        <f t="shared" si="9"/>
        <v>86</v>
      </c>
      <c r="AU29" s="341">
        <f t="shared" si="9"/>
        <v>86</v>
      </c>
      <c r="AV29" s="341">
        <f t="shared" si="9"/>
        <v>86</v>
      </c>
      <c r="AW29" s="341">
        <f t="shared" si="9"/>
        <v>86</v>
      </c>
      <c r="AX29" s="341">
        <f t="shared" si="9"/>
        <v>86</v>
      </c>
      <c r="AY29" s="341">
        <f t="shared" si="9"/>
        <v>86</v>
      </c>
      <c r="AZ29" s="341">
        <f t="shared" si="9"/>
        <v>86</v>
      </c>
      <c r="BA29" s="341">
        <f t="shared" si="9"/>
        <v>86</v>
      </c>
      <c r="BB29" s="341">
        <f t="shared" si="9"/>
        <v>86</v>
      </c>
      <c r="BC29" s="341">
        <f t="shared" si="9"/>
        <v>86</v>
      </c>
      <c r="BD29" s="341">
        <f t="shared" si="9"/>
        <v>86</v>
      </c>
      <c r="BE29" s="341">
        <f t="shared" si="9"/>
        <v>86</v>
      </c>
      <c r="BF29" s="341">
        <f t="shared" si="9"/>
        <v>86</v>
      </c>
      <c r="BG29" s="341">
        <f t="shared" si="9"/>
        <v>86</v>
      </c>
      <c r="BH29" s="341">
        <f t="shared" si="9"/>
        <v>86</v>
      </c>
      <c r="BI29" s="341">
        <f t="shared" si="9"/>
        <v>86</v>
      </c>
      <c r="BJ29" s="341">
        <f t="shared" si="9"/>
        <v>86</v>
      </c>
      <c r="BK29" s="341">
        <f t="shared" si="9"/>
        <v>86</v>
      </c>
      <c r="BL29" s="341">
        <f t="shared" si="9"/>
        <v>86</v>
      </c>
      <c r="BM29" s="341">
        <f t="shared" si="9"/>
        <v>86</v>
      </c>
      <c r="BN29" s="341">
        <f t="shared" si="9"/>
        <v>86</v>
      </c>
      <c r="BO29" s="341">
        <f t="shared" si="9"/>
        <v>86</v>
      </c>
      <c r="BP29" s="341">
        <f t="shared" si="9"/>
        <v>86</v>
      </c>
      <c r="BQ29" s="341">
        <f t="shared" ref="BQ29:BZ29" si="10">BP29</f>
        <v>86</v>
      </c>
      <c r="BR29" s="341">
        <f t="shared" si="10"/>
        <v>86</v>
      </c>
      <c r="BS29" s="341">
        <f t="shared" si="10"/>
        <v>86</v>
      </c>
      <c r="BT29" s="341">
        <f t="shared" si="10"/>
        <v>86</v>
      </c>
      <c r="BU29" s="341">
        <f t="shared" si="10"/>
        <v>86</v>
      </c>
      <c r="BV29" s="341">
        <f t="shared" si="10"/>
        <v>86</v>
      </c>
      <c r="BW29" s="341">
        <f t="shared" si="10"/>
        <v>86</v>
      </c>
      <c r="BX29" s="341">
        <f t="shared" si="10"/>
        <v>86</v>
      </c>
      <c r="BY29" s="18">
        <f t="shared" si="10"/>
        <v>86</v>
      </c>
      <c r="BZ29" s="18">
        <f t="shared" si="10"/>
        <v>86</v>
      </c>
      <c r="CA29" s="1"/>
    </row>
    <row r="30" spans="1:79" ht="21" hidden="1" thickBot="1">
      <c r="A30" s="579" t="s">
        <v>138</v>
      </c>
      <c r="B30" s="592"/>
      <c r="C30" s="343">
        <f>VLOOKUP(B4,завтрак_общ,3,FALSE)</f>
        <v>86</v>
      </c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112"/>
      <c r="BZ30" s="16"/>
      <c r="CA30" s="1"/>
    </row>
    <row r="31" spans="1:79" hidden="1">
      <c r="A31" s="587" t="s">
        <v>75</v>
      </c>
      <c r="B31" s="588"/>
      <c r="C31" s="346"/>
      <c r="D31" s="347">
        <f>D28*D29/1000</f>
        <v>0</v>
      </c>
      <c r="E31" s="347">
        <f t="shared" ref="E31:BO31" si="11">E28*E29/1000</f>
        <v>0</v>
      </c>
      <c r="F31" s="347">
        <f t="shared" si="11"/>
        <v>0</v>
      </c>
      <c r="G31" s="347">
        <f>G28*G29</f>
        <v>0</v>
      </c>
      <c r="H31" s="347">
        <f t="shared" si="11"/>
        <v>0</v>
      </c>
      <c r="I31" s="347">
        <f t="shared" si="11"/>
        <v>0</v>
      </c>
      <c r="J31" s="347">
        <f t="shared" si="11"/>
        <v>0</v>
      </c>
      <c r="K31" s="348">
        <f>K28*K29</f>
        <v>0</v>
      </c>
      <c r="L31" s="348">
        <f t="shared" si="11"/>
        <v>0</v>
      </c>
      <c r="M31" s="348">
        <f t="shared" si="11"/>
        <v>0.68799999999999994</v>
      </c>
      <c r="N31" s="348">
        <f t="shared" si="11"/>
        <v>0.1376</v>
      </c>
      <c r="O31" s="348">
        <f t="shared" si="11"/>
        <v>0</v>
      </c>
      <c r="P31" s="348">
        <f t="shared" si="11"/>
        <v>8.5999999999999993E-2</v>
      </c>
      <c r="Q31" s="348">
        <f>Q28*Q29</f>
        <v>86</v>
      </c>
      <c r="R31" s="348">
        <f t="shared" si="11"/>
        <v>0</v>
      </c>
      <c r="S31" s="348">
        <f>S28*S29</f>
        <v>0</v>
      </c>
      <c r="T31" s="348">
        <f t="shared" si="11"/>
        <v>0</v>
      </c>
      <c r="U31" s="348">
        <f t="shared" si="11"/>
        <v>0</v>
      </c>
      <c r="V31" s="348">
        <f t="shared" si="11"/>
        <v>0</v>
      </c>
      <c r="W31" s="348">
        <f t="shared" si="11"/>
        <v>0</v>
      </c>
      <c r="X31" s="348">
        <f t="shared" si="11"/>
        <v>0</v>
      </c>
      <c r="Y31" s="348">
        <f t="shared" si="11"/>
        <v>0</v>
      </c>
      <c r="Z31" s="348">
        <f t="shared" si="11"/>
        <v>2.0640000000000001</v>
      </c>
      <c r="AA31" s="348">
        <f t="shared" si="11"/>
        <v>0</v>
      </c>
      <c r="AB31" s="348">
        <f t="shared" si="11"/>
        <v>0</v>
      </c>
      <c r="AC31" s="348">
        <f t="shared" si="11"/>
        <v>0</v>
      </c>
      <c r="AD31" s="348">
        <f t="shared" si="11"/>
        <v>0</v>
      </c>
      <c r="AE31" s="348">
        <f t="shared" si="11"/>
        <v>0</v>
      </c>
      <c r="AF31" s="348">
        <f t="shared" si="11"/>
        <v>0</v>
      </c>
      <c r="AG31" s="348">
        <f t="shared" si="11"/>
        <v>0</v>
      </c>
      <c r="AH31" s="348">
        <f t="shared" si="11"/>
        <v>0</v>
      </c>
      <c r="AI31" s="348">
        <f t="shared" si="11"/>
        <v>0</v>
      </c>
      <c r="AJ31" s="348">
        <f t="shared" si="11"/>
        <v>0</v>
      </c>
      <c r="AK31" s="348">
        <f t="shared" si="11"/>
        <v>0</v>
      </c>
      <c r="AL31" s="348">
        <f t="shared" si="11"/>
        <v>0</v>
      </c>
      <c r="AM31" s="348">
        <f t="shared" si="11"/>
        <v>0</v>
      </c>
      <c r="AN31" s="348">
        <f t="shared" si="11"/>
        <v>0</v>
      </c>
      <c r="AO31" s="348">
        <f t="shared" si="11"/>
        <v>0</v>
      </c>
      <c r="AP31" s="348">
        <f t="shared" si="11"/>
        <v>0</v>
      </c>
      <c r="AQ31" s="348">
        <f t="shared" si="11"/>
        <v>0</v>
      </c>
      <c r="AR31" s="348">
        <f t="shared" si="11"/>
        <v>0</v>
      </c>
      <c r="AS31" s="348">
        <f t="shared" si="11"/>
        <v>0</v>
      </c>
      <c r="AT31" s="348">
        <f t="shared" si="11"/>
        <v>0.43</v>
      </c>
      <c r="AU31" s="348">
        <f t="shared" si="11"/>
        <v>0</v>
      </c>
      <c r="AV31" s="348">
        <f t="shared" si="11"/>
        <v>0</v>
      </c>
      <c r="AW31" s="348">
        <f t="shared" si="11"/>
        <v>0</v>
      </c>
      <c r="AX31" s="348">
        <f t="shared" si="11"/>
        <v>1.204</v>
      </c>
      <c r="AY31" s="348">
        <f t="shared" si="11"/>
        <v>0</v>
      </c>
      <c r="AZ31" s="348">
        <f t="shared" si="11"/>
        <v>0</v>
      </c>
      <c r="BA31" s="348">
        <f t="shared" si="11"/>
        <v>0</v>
      </c>
      <c r="BB31" s="348">
        <f t="shared" si="11"/>
        <v>0</v>
      </c>
      <c r="BC31" s="348">
        <f t="shared" si="11"/>
        <v>0</v>
      </c>
      <c r="BD31" s="348">
        <f t="shared" si="11"/>
        <v>0</v>
      </c>
      <c r="BE31" s="348">
        <f t="shared" si="11"/>
        <v>0</v>
      </c>
      <c r="BF31" s="348">
        <f t="shared" si="11"/>
        <v>0</v>
      </c>
      <c r="BG31" s="348">
        <f t="shared" si="11"/>
        <v>0</v>
      </c>
      <c r="BH31" s="348">
        <f>BH28*BH29</f>
        <v>0</v>
      </c>
      <c r="BI31" s="348">
        <f t="shared" si="11"/>
        <v>0</v>
      </c>
      <c r="BJ31" s="348">
        <f t="shared" si="11"/>
        <v>0</v>
      </c>
      <c r="BK31" s="348">
        <f t="shared" si="11"/>
        <v>0</v>
      </c>
      <c r="BL31" s="348">
        <f t="shared" si="11"/>
        <v>0</v>
      </c>
      <c r="BM31" s="348">
        <f t="shared" si="11"/>
        <v>0</v>
      </c>
      <c r="BN31" s="348">
        <f t="shared" si="11"/>
        <v>0</v>
      </c>
      <c r="BO31" s="348">
        <f t="shared" si="11"/>
        <v>0</v>
      </c>
      <c r="BP31" s="348">
        <f>BP28*BP29</f>
        <v>430</v>
      </c>
      <c r="BQ31" s="348">
        <f t="shared" ref="BQ31:BY31" si="12">BQ28*BQ29/1000</f>
        <v>0</v>
      </c>
      <c r="BR31" s="348">
        <f t="shared" si="12"/>
        <v>0</v>
      </c>
      <c r="BS31" s="348">
        <f t="shared" si="12"/>
        <v>0</v>
      </c>
      <c r="BT31" s="348">
        <f t="shared" si="12"/>
        <v>0</v>
      </c>
      <c r="BU31" s="348">
        <f t="shared" si="12"/>
        <v>0</v>
      </c>
      <c r="BV31" s="348">
        <f t="shared" si="12"/>
        <v>17.2</v>
      </c>
      <c r="BW31" s="348">
        <f t="shared" si="12"/>
        <v>0</v>
      </c>
      <c r="BX31" s="348">
        <f t="shared" si="12"/>
        <v>5.16</v>
      </c>
      <c r="BY31" s="110">
        <f t="shared" si="12"/>
        <v>0</v>
      </c>
      <c r="BZ31" s="110">
        <f>BZ28*BZ29</f>
        <v>0</v>
      </c>
      <c r="CA31" s="1"/>
    </row>
    <row r="32" spans="1:79" hidden="1">
      <c r="A32" s="587" t="s">
        <v>64</v>
      </c>
      <c r="B32" s="588"/>
      <c r="C32" s="346"/>
      <c r="D32" s="349">
        <f>ССЫЛКИ!B3</f>
        <v>85</v>
      </c>
      <c r="E32" s="349">
        <f>ССЫЛКИ!C3</f>
        <v>21</v>
      </c>
      <c r="F32" s="349">
        <f>ССЫЛКИ!D3</f>
        <v>21</v>
      </c>
      <c r="G32" s="349">
        <f>ССЫЛКИ!E3</f>
        <v>6</v>
      </c>
      <c r="H32" s="349">
        <f>ССЫЛКИ!F3</f>
        <v>400</v>
      </c>
      <c r="I32" s="349">
        <f>ССЫЛКИ!G3</f>
        <v>140</v>
      </c>
      <c r="J32" s="349">
        <f>ССЫЛКИ!H3</f>
        <v>85</v>
      </c>
      <c r="K32" s="349">
        <f>ССЫЛКИ!I3</f>
        <v>21</v>
      </c>
      <c r="L32" s="349">
        <f>ССЫЛКИ!J3</f>
        <v>140</v>
      </c>
      <c r="M32" s="349">
        <f>ССЫЛКИ!K3</f>
        <v>56</v>
      </c>
      <c r="N32" s="349">
        <f>ССЫЛКИ!L3</f>
        <v>10</v>
      </c>
      <c r="O32" s="349">
        <f>ССЫЛКИ!M3</f>
        <v>240</v>
      </c>
      <c r="P32" s="349">
        <f>ССЫЛКИ!N3</f>
        <v>700</v>
      </c>
      <c r="Q32" s="349">
        <f>ССЫЛКИ!O3</f>
        <v>8</v>
      </c>
      <c r="R32" s="349">
        <f>ССЫЛКИ!P3</f>
        <v>160</v>
      </c>
      <c r="S32" s="349">
        <f>ССЫЛКИ!Q3</f>
        <v>10</v>
      </c>
      <c r="T32" s="349">
        <f>ССЫЛКИ!R3</f>
        <v>150</v>
      </c>
      <c r="U32" s="349">
        <f>ССЫЛКИ!S3</f>
        <v>110</v>
      </c>
      <c r="V32" s="349">
        <f>ССЫЛКИ!T3</f>
        <v>130</v>
      </c>
      <c r="W32" s="349">
        <f>ССЫЛКИ!U3</f>
        <v>150</v>
      </c>
      <c r="X32" s="349">
        <f>ССЫЛКИ!V3</f>
        <v>150</v>
      </c>
      <c r="Y32" s="349">
        <f>ССЫЛКИ!W3</f>
        <v>40</v>
      </c>
      <c r="Z32" s="349">
        <f>ССЫЛКИ!X3</f>
        <v>150</v>
      </c>
      <c r="AA32" s="349">
        <f>ССЫЛКИ!Y3</f>
        <v>60</v>
      </c>
      <c r="AB32" s="349">
        <f>ССЫЛКИ!Z3</f>
        <v>70</v>
      </c>
      <c r="AC32" s="349">
        <f>ССЫЛКИ!AA3</f>
        <v>165</v>
      </c>
      <c r="AD32" s="349">
        <f>ССЫЛКИ!AB3</f>
        <v>21</v>
      </c>
      <c r="AE32" s="349">
        <f>ССЫЛКИ!AC3</f>
        <v>10.5</v>
      </c>
      <c r="AF32" s="349">
        <f>ССЫЛКИ!AD3</f>
        <v>55</v>
      </c>
      <c r="AG32" s="349">
        <f>ССЫЛКИ!AE3</f>
        <v>90</v>
      </c>
      <c r="AH32" s="349">
        <f>ССЫЛКИ!AF3</f>
        <v>45</v>
      </c>
      <c r="AI32" s="349">
        <f>ССЫЛКИ!AG3</f>
        <v>45</v>
      </c>
      <c r="AJ32" s="349">
        <f>ССЫЛКИ!AH3</f>
        <v>52</v>
      </c>
      <c r="AK32" s="349">
        <f>ССЫЛКИ!AI3</f>
        <v>50</v>
      </c>
      <c r="AL32" s="349">
        <f>ССЫЛКИ!AJ3</f>
        <v>55</v>
      </c>
      <c r="AM32" s="349">
        <f>ССЫЛКИ!AK3</f>
        <v>60</v>
      </c>
      <c r="AN32" s="349">
        <f>ССЫЛКИ!AL3</f>
        <v>60</v>
      </c>
      <c r="AO32" s="349">
        <f>ССЫЛКИ!AM3</f>
        <v>50</v>
      </c>
      <c r="AP32" s="349">
        <f>ССЫЛКИ!AN3</f>
        <v>110</v>
      </c>
      <c r="AQ32" s="349">
        <f>ССЫЛКИ!AO3</f>
        <v>270</v>
      </c>
      <c r="AR32" s="349">
        <f>ССЫЛКИ!AP3</f>
        <v>200</v>
      </c>
      <c r="AS32" s="349">
        <f>ССЫЛКИ!AQ3</f>
        <v>80</v>
      </c>
      <c r="AT32" s="349">
        <f>ССЫЛКИ!AR3</f>
        <v>600</v>
      </c>
      <c r="AU32" s="349">
        <f>ССЫЛКИ!AS3</f>
        <v>60</v>
      </c>
      <c r="AV32" s="349">
        <f>ССЫЛКИ!AT3</f>
        <v>75</v>
      </c>
      <c r="AW32" s="349">
        <f>ССЫЛКИ!AU3</f>
        <v>250</v>
      </c>
      <c r="AX32" s="349">
        <f>ССЫЛКИ!AV3</f>
        <v>274</v>
      </c>
      <c r="AY32" s="349">
        <f>ССЫЛКИ!AW3</f>
        <v>450</v>
      </c>
      <c r="AZ32" s="349">
        <f>ССЫЛКИ!AX3</f>
        <v>325</v>
      </c>
      <c r="BA32" s="349">
        <f>ССЫЛКИ!AY3</f>
        <v>180</v>
      </c>
      <c r="BB32" s="349">
        <f>ССЫЛКИ!AZ3</f>
        <v>320</v>
      </c>
      <c r="BC32" s="349">
        <f>ССЫЛКИ!BA3</f>
        <v>350</v>
      </c>
      <c r="BD32" s="349">
        <f>ССЫЛКИ!BB3</f>
        <v>300</v>
      </c>
      <c r="BE32" s="349">
        <f>ССЫЛКИ!BC3</f>
        <v>120</v>
      </c>
      <c r="BF32" s="349">
        <f>ССЫЛКИ!BD3</f>
        <v>220</v>
      </c>
      <c r="BG32" s="349">
        <f>ССЫЛКИ!BE3</f>
        <v>300</v>
      </c>
      <c r="BH32" s="349">
        <f>ССЫЛКИ!BF3</f>
        <v>21</v>
      </c>
      <c r="BI32" s="349">
        <f>ССЫЛКИ!BG3</f>
        <v>21</v>
      </c>
      <c r="BJ32" s="349">
        <f>ССЫЛКИ!BH3</f>
        <v>35</v>
      </c>
      <c r="BK32" s="349">
        <f>ССЫЛКИ!BI3</f>
        <v>22</v>
      </c>
      <c r="BL32" s="349">
        <f>ССЫЛКИ!BJ3</f>
        <v>32</v>
      </c>
      <c r="BM32" s="349">
        <f>ССЫЛКИ!BK3</f>
        <v>140</v>
      </c>
      <c r="BN32" s="349">
        <f>ССЫЛКИ!BL3</f>
        <v>140</v>
      </c>
      <c r="BO32" s="349">
        <f>ССЫЛКИ!BM3</f>
        <v>30</v>
      </c>
      <c r="BP32" s="349">
        <f>ССЫЛКИ!BN3</f>
        <v>4.2</v>
      </c>
      <c r="BQ32" s="349">
        <f>ССЫЛКИ!BO3</f>
        <v>160</v>
      </c>
      <c r="BR32" s="349">
        <f>ССЫЛКИ!BP3</f>
        <v>100</v>
      </c>
      <c r="BS32" s="349">
        <f>ССЫЛКИ!BQ3</f>
        <v>150</v>
      </c>
      <c r="BT32" s="349">
        <f>ССЫЛКИ!BR3</f>
        <v>160</v>
      </c>
      <c r="BU32" s="349">
        <f>ССЫЛКИ!BS3</f>
        <v>100</v>
      </c>
      <c r="BV32" s="349">
        <f>ССЫЛКИ!BT3</f>
        <v>90</v>
      </c>
      <c r="BW32" s="349">
        <f>ССЫЛКИ!BU3</f>
        <v>21</v>
      </c>
      <c r="BX32" s="349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87" t="s">
        <v>76</v>
      </c>
      <c r="B33" s="588"/>
      <c r="C33" s="350">
        <f>SUM(D33:BZ33)</f>
        <v>5246</v>
      </c>
      <c r="D33" s="351">
        <f>D31*D32</f>
        <v>0</v>
      </c>
      <c r="E33" s="351">
        <f t="shared" ref="E33:BP33" si="13">E31*E32</f>
        <v>0</v>
      </c>
      <c r="F33" s="351">
        <f t="shared" si="13"/>
        <v>0</v>
      </c>
      <c r="G33" s="352">
        <f t="shared" si="13"/>
        <v>0</v>
      </c>
      <c r="H33" s="352">
        <f t="shared" si="13"/>
        <v>0</v>
      </c>
      <c r="I33" s="352">
        <f t="shared" si="13"/>
        <v>0</v>
      </c>
      <c r="J33" s="352">
        <f t="shared" si="13"/>
        <v>0</v>
      </c>
      <c r="K33" s="353">
        <f t="shared" si="13"/>
        <v>0</v>
      </c>
      <c r="L33" s="353">
        <f t="shared" si="13"/>
        <v>0</v>
      </c>
      <c r="M33" s="353">
        <f t="shared" si="13"/>
        <v>38.527999999999999</v>
      </c>
      <c r="N33" s="353">
        <f t="shared" si="13"/>
        <v>1.3759999999999999</v>
      </c>
      <c r="O33" s="353">
        <f t="shared" si="13"/>
        <v>0</v>
      </c>
      <c r="P33" s="353">
        <f t="shared" si="13"/>
        <v>60.199999999999996</v>
      </c>
      <c r="Q33" s="353">
        <f t="shared" si="13"/>
        <v>688</v>
      </c>
      <c r="R33" s="353">
        <f t="shared" si="13"/>
        <v>0</v>
      </c>
      <c r="S33" s="353">
        <f t="shared" si="13"/>
        <v>0</v>
      </c>
      <c r="T33" s="353">
        <f t="shared" si="13"/>
        <v>0</v>
      </c>
      <c r="U33" s="353">
        <f t="shared" si="13"/>
        <v>0</v>
      </c>
      <c r="V33" s="353">
        <f t="shared" si="13"/>
        <v>0</v>
      </c>
      <c r="W33" s="353">
        <f t="shared" si="13"/>
        <v>0</v>
      </c>
      <c r="X33" s="353">
        <f t="shared" si="13"/>
        <v>0</v>
      </c>
      <c r="Y33" s="353">
        <f t="shared" si="13"/>
        <v>0</v>
      </c>
      <c r="Z33" s="353">
        <f t="shared" si="13"/>
        <v>309.60000000000002</v>
      </c>
      <c r="AA33" s="353">
        <f t="shared" si="13"/>
        <v>0</v>
      </c>
      <c r="AB33" s="353">
        <f t="shared" si="13"/>
        <v>0</v>
      </c>
      <c r="AC33" s="353">
        <f t="shared" si="13"/>
        <v>0</v>
      </c>
      <c r="AD33" s="353">
        <f t="shared" si="13"/>
        <v>0</v>
      </c>
      <c r="AE33" s="353">
        <f t="shared" si="13"/>
        <v>0</v>
      </c>
      <c r="AF33" s="353">
        <f t="shared" si="13"/>
        <v>0</v>
      </c>
      <c r="AG33" s="353">
        <f t="shared" si="13"/>
        <v>0</v>
      </c>
      <c r="AH33" s="353">
        <f t="shared" si="13"/>
        <v>0</v>
      </c>
      <c r="AI33" s="353">
        <f t="shared" si="13"/>
        <v>0</v>
      </c>
      <c r="AJ33" s="353">
        <f t="shared" si="13"/>
        <v>0</v>
      </c>
      <c r="AK33" s="353">
        <f t="shared" si="13"/>
        <v>0</v>
      </c>
      <c r="AL33" s="353">
        <f t="shared" si="13"/>
        <v>0</v>
      </c>
      <c r="AM33" s="353">
        <f t="shared" si="13"/>
        <v>0</v>
      </c>
      <c r="AN33" s="353">
        <f t="shared" si="13"/>
        <v>0</v>
      </c>
      <c r="AO33" s="353">
        <f t="shared" si="13"/>
        <v>0</v>
      </c>
      <c r="AP33" s="353">
        <f t="shared" si="13"/>
        <v>0</v>
      </c>
      <c r="AQ33" s="353">
        <f t="shared" si="13"/>
        <v>0</v>
      </c>
      <c r="AR33" s="353">
        <f t="shared" si="13"/>
        <v>0</v>
      </c>
      <c r="AS33" s="353">
        <f t="shared" si="13"/>
        <v>0</v>
      </c>
      <c r="AT33" s="353">
        <f t="shared" si="13"/>
        <v>258</v>
      </c>
      <c r="AU33" s="353">
        <f t="shared" si="13"/>
        <v>0</v>
      </c>
      <c r="AV33" s="353">
        <f t="shared" si="13"/>
        <v>0</v>
      </c>
      <c r="AW33" s="353">
        <f t="shared" si="13"/>
        <v>0</v>
      </c>
      <c r="AX33" s="353">
        <f t="shared" si="13"/>
        <v>329.89600000000002</v>
      </c>
      <c r="AY33" s="353">
        <f t="shared" si="13"/>
        <v>0</v>
      </c>
      <c r="AZ33" s="353">
        <f t="shared" si="13"/>
        <v>0</v>
      </c>
      <c r="BA33" s="353">
        <f t="shared" si="13"/>
        <v>0</v>
      </c>
      <c r="BB33" s="353">
        <f t="shared" si="13"/>
        <v>0</v>
      </c>
      <c r="BC33" s="353">
        <f t="shared" si="13"/>
        <v>0</v>
      </c>
      <c r="BD33" s="353">
        <f t="shared" si="13"/>
        <v>0</v>
      </c>
      <c r="BE33" s="353">
        <f t="shared" si="13"/>
        <v>0</v>
      </c>
      <c r="BF33" s="353">
        <f t="shared" si="13"/>
        <v>0</v>
      </c>
      <c r="BG33" s="353">
        <f t="shared" si="13"/>
        <v>0</v>
      </c>
      <c r="BH33" s="353">
        <f t="shared" si="13"/>
        <v>0</v>
      </c>
      <c r="BI33" s="353">
        <f t="shared" si="13"/>
        <v>0</v>
      </c>
      <c r="BJ33" s="353">
        <f t="shared" si="13"/>
        <v>0</v>
      </c>
      <c r="BK33" s="353">
        <f t="shared" si="13"/>
        <v>0</v>
      </c>
      <c r="BL33" s="353">
        <f t="shared" si="13"/>
        <v>0</v>
      </c>
      <c r="BM33" s="353">
        <f t="shared" si="13"/>
        <v>0</v>
      </c>
      <c r="BN33" s="353">
        <f t="shared" si="13"/>
        <v>0</v>
      </c>
      <c r="BO33" s="353">
        <f t="shared" si="13"/>
        <v>0</v>
      </c>
      <c r="BP33" s="353">
        <f t="shared" si="13"/>
        <v>1806</v>
      </c>
      <c r="BQ33" s="353">
        <f t="shared" ref="BQ33:BW33" si="14">BQ31*BQ32</f>
        <v>0</v>
      </c>
      <c r="BR33" s="353">
        <f t="shared" si="14"/>
        <v>0</v>
      </c>
      <c r="BS33" s="353">
        <f t="shared" si="14"/>
        <v>0</v>
      </c>
      <c r="BT33" s="353">
        <f t="shared" si="14"/>
        <v>0</v>
      </c>
      <c r="BU33" s="353">
        <f t="shared" si="14"/>
        <v>0</v>
      </c>
      <c r="BV33" s="353">
        <f>BV31*BV32</f>
        <v>1548</v>
      </c>
      <c r="BW33" s="353">
        <f t="shared" si="14"/>
        <v>0</v>
      </c>
      <c r="BX33" s="353">
        <f>BX31*BX32</f>
        <v>206.4</v>
      </c>
      <c r="BY33" s="111">
        <f>BY31*BY32</f>
        <v>0</v>
      </c>
      <c r="BZ33" s="111">
        <f>BZ31*BZ32</f>
        <v>0</v>
      </c>
      <c r="CA33" s="1"/>
    </row>
    <row r="34" spans="1:79" hidden="1">
      <c r="A34" s="587" t="s">
        <v>77</v>
      </c>
      <c r="B34" s="589"/>
      <c r="C34" s="354">
        <f>C33/C30</f>
        <v>61</v>
      </c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1"/>
      <c r="BZ34" s="1"/>
      <c r="CA34" s="1"/>
    </row>
    <row r="35" spans="1:79" ht="14.25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5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</row>
    <row r="36" spans="1:79" ht="15.75" customHeight="1">
      <c r="A36" s="355"/>
      <c r="B36" s="356" t="s">
        <v>397</v>
      </c>
      <c r="C36" s="357"/>
      <c r="D36" s="357" t="str">
        <f>IF(D33=D50,"x")</f>
        <v>x</v>
      </c>
      <c r="E36" s="357" t="str">
        <f t="shared" ref="E36:K36" si="15">IF(E33=E50,"x")</f>
        <v>x</v>
      </c>
      <c r="F36" s="357" t="str">
        <f t="shared" si="15"/>
        <v>x</v>
      </c>
      <c r="G36" s="357" t="str">
        <f t="shared" si="15"/>
        <v>x</v>
      </c>
      <c r="H36" s="357" t="str">
        <f t="shared" si="15"/>
        <v>x</v>
      </c>
      <c r="I36" s="357" t="str">
        <f t="shared" si="15"/>
        <v>x</v>
      </c>
      <c r="J36" s="357" t="str">
        <f t="shared" si="15"/>
        <v>x</v>
      </c>
      <c r="K36" s="357" t="str">
        <f t="shared" si="15"/>
        <v>x</v>
      </c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  <c r="BS36" s="357"/>
      <c r="BT36" s="357"/>
      <c r="BU36" s="357"/>
      <c r="BV36" s="357"/>
      <c r="BW36" s="357"/>
      <c r="BX36" s="357"/>
      <c r="BY36" s="229"/>
      <c r="BZ36" s="229"/>
    </row>
    <row r="37" spans="1:79">
      <c r="A37" s="581" t="s">
        <v>68</v>
      </c>
      <c r="B37" s="582"/>
      <c r="C37" s="358"/>
      <c r="D37" s="585" t="s">
        <v>69</v>
      </c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586"/>
      <c r="AG37" s="586"/>
      <c r="AH37" s="586"/>
      <c r="AI37" s="586"/>
      <c r="AJ37" s="586"/>
      <c r="AK37" s="586"/>
      <c r="AL37" s="586"/>
      <c r="AM37" s="586"/>
      <c r="AN37" s="586"/>
      <c r="AO37" s="586"/>
      <c r="AP37" s="586"/>
      <c r="AQ37" s="586"/>
      <c r="AR37" s="586"/>
      <c r="AS37" s="586"/>
      <c r="AT37" s="586"/>
      <c r="AU37" s="586"/>
      <c r="AV37" s="586"/>
      <c r="AW37" s="586"/>
      <c r="AX37" s="586"/>
      <c r="AY37" s="586"/>
      <c r="AZ37" s="586"/>
      <c r="BA37" s="586"/>
      <c r="BB37" s="586"/>
      <c r="BC37" s="586"/>
      <c r="BD37" s="586"/>
      <c r="BE37" s="586"/>
      <c r="BF37" s="586"/>
      <c r="BG37" s="586"/>
      <c r="BH37" s="586"/>
      <c r="BI37" s="586"/>
      <c r="BJ37" s="586"/>
      <c r="BK37" s="586"/>
      <c r="BL37" s="586"/>
      <c r="BM37" s="586"/>
      <c r="BN37" s="586"/>
      <c r="BO37" s="586"/>
      <c r="BP37" s="586"/>
      <c r="BQ37" s="586"/>
      <c r="BR37" s="586"/>
      <c r="BS37" s="586"/>
      <c r="BT37" s="586"/>
      <c r="BU37" s="586"/>
      <c r="BV37" s="586"/>
      <c r="BW37" s="586"/>
      <c r="BX37" s="586"/>
    </row>
    <row r="38" spans="1:79" ht="207">
      <c r="A38" s="583"/>
      <c r="B38" s="584"/>
      <c r="C38" s="358"/>
      <c r="D38" s="359" t="str">
        <f>ССЫЛКИ!B2</f>
        <v>Вермишель</v>
      </c>
      <c r="E38" s="359" t="str">
        <f>ССЫЛКИ!C2</f>
        <v>Люля полуфаб-т (шт)</v>
      </c>
      <c r="F38" s="359" t="str">
        <f>ССЫЛКИ!D2</f>
        <v>Котлета говяжья полуф-т (шт)</v>
      </c>
      <c r="G38" s="359" t="str">
        <f>ССЫЛКИ!E2</f>
        <v>Какао (Фунтик) (шт)</v>
      </c>
      <c r="H38" s="359" t="str">
        <f>ССЫЛКИ!F2</f>
        <v>Какао порошок</v>
      </c>
      <c r="I38" s="359" t="str">
        <f>ССЫЛКИ!G2</f>
        <v>Кисель фруктовый</v>
      </c>
      <c r="J38" s="359" t="str">
        <f>ССЫЛКИ!H2</f>
        <v>Макароны</v>
      </c>
      <c r="K38" s="359" t="str">
        <f>ССЫЛКИ!I2</f>
        <v>Тефтели полуф-т (шт)</v>
      </c>
      <c r="L38" s="359" t="str">
        <f>ССЫЛКИ!J2</f>
        <v>Масло растительное</v>
      </c>
      <c r="M38" s="359" t="str">
        <f>ССЫЛКИ!K2</f>
        <v>Сахар</v>
      </c>
      <c r="N38" s="359" t="str">
        <f>ССЫЛКИ!L2</f>
        <v>Соль иодир.</v>
      </c>
      <c r="O38" s="359" t="str">
        <f>ССЫЛКИ!M2</f>
        <v>Сухофрукты</v>
      </c>
      <c r="P38" s="359" t="str">
        <f>ССЫЛКИ!N2</f>
        <v>Чай</v>
      </c>
      <c r="Q38" s="359" t="str">
        <f>ССЫЛКИ!O2</f>
        <v>Яйцо куриное (штук)</v>
      </c>
      <c r="R38" s="359" t="str">
        <f>ССЫЛКИ!P2</f>
        <v>Вафли</v>
      </c>
      <c r="S38" s="359" t="str">
        <f>ССЫЛКИ!Q2</f>
        <v>Кексы бездрожжевые (шт)</v>
      </c>
      <c r="T38" s="359" t="str">
        <f>ССЫЛКИ!R2</f>
        <v>Печенье</v>
      </c>
      <c r="U38" s="359" t="str">
        <f>ССЫЛКИ!S2</f>
        <v>Пряники</v>
      </c>
      <c r="V38" s="359" t="str">
        <f>ССЫЛКИ!T2</f>
        <v>Горошек зеленый 0,7 кг.</v>
      </c>
      <c r="W38" s="359" t="str">
        <f>ССЫЛКИ!U2</f>
        <v>Кукуруза консервы</v>
      </c>
      <c r="X38" s="359" t="str">
        <f>ССЫЛКИ!V2</f>
        <v>Огурцы маринованые</v>
      </c>
      <c r="Y38" s="359" t="str">
        <f>ССЫЛКИ!W2</f>
        <v>Мука высшего сорт</v>
      </c>
      <c r="Z38" s="359" t="str">
        <f>ССЫЛКИ!X2</f>
        <v>Повидло</v>
      </c>
      <c r="AA38" s="359" t="str">
        <f>ССЫЛКИ!Y2</f>
        <v>Сок фруктовый светлый</v>
      </c>
      <c r="AB38" s="359" t="str">
        <f>ССЫЛКИ!Z2</f>
        <v>Сок фруктовый с мякотью</v>
      </c>
      <c r="AC38" s="359" t="str">
        <f>ССЫЛКИ!AA2</f>
        <v>Томатная паста</v>
      </c>
      <c r="AD38" s="359" t="str">
        <f>ССЫЛКИ!AB2</f>
        <v>Котлета рыбная полуф-т (шт)</v>
      </c>
      <c r="AE38" s="359" t="str">
        <f>ССЫЛКИ!AC2</f>
        <v>Фрикадельки рыбные  полуф-т (шт)</v>
      </c>
      <c r="AF38" s="359" t="str">
        <f>ССЫЛКИ!AD2</f>
        <v>Крупа гороховая</v>
      </c>
      <c r="AG38" s="359" t="str">
        <f>ССЫЛКИ!AE2</f>
        <v>Крупа гречневая</v>
      </c>
      <c r="AH38" s="359" t="str">
        <f>ССЫЛКИ!AF2</f>
        <v>Крупа кукурузная</v>
      </c>
      <c r="AI38" s="359" t="str">
        <f>ССЫЛКИ!AG2</f>
        <v>Крупа манная</v>
      </c>
      <c r="AJ38" s="359" t="str">
        <f>ССЫЛКИ!AH2</f>
        <v>Крупа овсяная</v>
      </c>
      <c r="AK38" s="359" t="str">
        <f>ССЫЛКИ!AI2</f>
        <v>Крупа перловая</v>
      </c>
      <c r="AL38" s="359" t="str">
        <f>ССЫЛКИ!AJ2</f>
        <v>Крупа пшеничная</v>
      </c>
      <c r="AM38" s="359" t="str">
        <f>ССЫЛКИ!AK2</f>
        <v>Крупа пшено шлифованное</v>
      </c>
      <c r="AN38" s="359" t="str">
        <f>ССЫЛКИ!AL2</f>
        <v>Крупа рисовая</v>
      </c>
      <c r="AO38" s="359" t="str">
        <f>ССЫЛКИ!AM2</f>
        <v>Крупа ячневая</v>
      </c>
      <c r="AP38" s="359" t="str">
        <f>ССЫЛКИ!AN2</f>
        <v>Чечевица</v>
      </c>
      <c r="AQ38" s="359" t="str">
        <f>ССЫЛКИ!AO2</f>
        <v>Курага сушеная</v>
      </c>
      <c r="AR38" s="359" t="str">
        <f>ССЫЛКИ!AP2</f>
        <v>Йогурт</v>
      </c>
      <c r="AS38" s="359" t="str">
        <f>ССЫЛКИ!AQ2</f>
        <v>Кефир</v>
      </c>
      <c r="AT38" s="359" t="str">
        <f>ССЫЛКИ!AR2</f>
        <v>Масло сливочное</v>
      </c>
      <c r="AU38" s="359" t="str">
        <f>ССЫЛКИ!AS2</f>
        <v>Молоко разливное</v>
      </c>
      <c r="AV38" s="359" t="str">
        <f>ССЫЛКИ!AT2</f>
        <v>Молоко вупаковке пастер</v>
      </c>
      <c r="AW38" s="359" t="str">
        <f>ССЫЛКИ!AU2</f>
        <v>Сгущенное молоко</v>
      </c>
      <c r="AX38" s="359" t="str">
        <f>ССЫЛКИ!AV2</f>
        <v>Сметана</v>
      </c>
      <c r="AY38" s="359" t="str">
        <f>ССЫЛКИ!AW2</f>
        <v>Сыр Российский</v>
      </c>
      <c r="AZ38" s="359" t="str">
        <f>ССЫЛКИ!AX2</f>
        <v>Творог</v>
      </c>
      <c r="BA38" s="359" t="str">
        <f>ССЫЛКИ!AY2</f>
        <v>Куры охлажденные</v>
      </c>
      <c r="BB38" s="359" t="str">
        <f>ССЫЛКИ!AZ2</f>
        <v>Мясо говядины в/с</v>
      </c>
      <c r="BC38" s="359" t="str">
        <f>ССЫЛКИ!BA2</f>
        <v>Фарш говяжий</v>
      </c>
      <c r="BD38" s="359" t="str">
        <f>ССЫЛКИ!BB2</f>
        <v>Сосиски</v>
      </c>
      <c r="BE38" s="359" t="str">
        <f>ССЫЛКИ!BC2</f>
        <v>Рыба свежая</v>
      </c>
      <c r="BF38" s="359" t="str">
        <f>ССЫЛКИ!BD2</f>
        <v>Рыба мороженая</v>
      </c>
      <c r="BG38" s="359" t="str">
        <f>ССЫЛКИ!BE2</f>
        <v xml:space="preserve">Зелень разная </v>
      </c>
      <c r="BH38" s="359" t="str">
        <f>ССЫЛКИ!BF2</f>
        <v>Котлета куриная полуфаб-т (шт)</v>
      </c>
      <c r="BI38" s="359" t="str">
        <f>ССЫЛКИ!BG2</f>
        <v>Капуста</v>
      </c>
      <c r="BJ38" s="359" t="str">
        <f>ССЫЛКИ!BH2</f>
        <v>Картофель</v>
      </c>
      <c r="BK38" s="359" t="str">
        <f>ССЫЛКИ!BI2</f>
        <v>Лук репчатый</v>
      </c>
      <c r="BL38" s="359" t="str">
        <f>ССЫЛКИ!BJ2</f>
        <v>Морковь</v>
      </c>
      <c r="BM38" s="359" t="str">
        <f>ССЫЛКИ!BK2</f>
        <v>Огурцы свежие</v>
      </c>
      <c r="BN38" s="359" t="str">
        <f>ССЫЛКИ!BL2</f>
        <v>Помидоры свежие</v>
      </c>
      <c r="BO38" s="359" t="str">
        <f>ССЫЛКИ!BM2</f>
        <v>Свекла столовая</v>
      </c>
      <c r="BP38" s="359" t="str">
        <f>ССЫЛКИ!BN2</f>
        <v>Вареники полуфаб-т (шт)</v>
      </c>
      <c r="BQ38" s="359" t="str">
        <f>ССЫЛКИ!BO2</f>
        <v>Апельсины</v>
      </c>
      <c r="BR38" s="359" t="str">
        <f>ССЫЛКИ!BP2</f>
        <v>Бананы</v>
      </c>
      <c r="BS38" s="359" t="str">
        <f>ССЫЛКИ!BQ2</f>
        <v>Груши</v>
      </c>
      <c r="BT38" s="359" t="str">
        <f>ССЫЛКИ!BR2</f>
        <v>Лимон (кг.)</v>
      </c>
      <c r="BU38" s="359" t="str">
        <f>ССЫЛКИ!BS2</f>
        <v>Мандарины</v>
      </c>
      <c r="BV38" s="359" t="str">
        <f>ССЫЛКИ!BT2</f>
        <v>Яблоки</v>
      </c>
      <c r="BW38" s="359" t="str">
        <f>ССЫЛКИ!BU2</f>
        <v>Сырник полуф-т (шт)</v>
      </c>
      <c r="BX38" s="359" t="str">
        <f>ССЫЛКИ!BV2</f>
        <v>Хлеб</v>
      </c>
    </row>
    <row r="39" spans="1:79" s="255" customFormat="1">
      <c r="A39" s="594" t="s">
        <v>116</v>
      </c>
      <c r="B39" s="608"/>
      <c r="C39" s="384"/>
      <c r="D39" s="384"/>
      <c r="E39" s="384"/>
      <c r="F39" s="384"/>
      <c r="G39" s="384"/>
      <c r="H39" s="384"/>
      <c r="I39" s="384"/>
      <c r="J39" s="384"/>
      <c r="K39" s="384"/>
      <c r="L39" s="384">
        <v>2.4</v>
      </c>
      <c r="M39" s="384"/>
      <c r="N39" s="384">
        <v>2</v>
      </c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>
        <v>4</v>
      </c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>
        <v>5</v>
      </c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>
        <v>50</v>
      </c>
      <c r="BB39" s="384"/>
      <c r="BC39" s="384"/>
      <c r="BD39" s="384"/>
      <c r="BE39" s="384"/>
      <c r="BF39" s="384"/>
      <c r="BG39" s="384"/>
      <c r="BH39" s="384"/>
      <c r="BI39" s="384"/>
      <c r="BJ39" s="384">
        <v>50</v>
      </c>
      <c r="BK39" s="384">
        <v>8</v>
      </c>
      <c r="BL39" s="384">
        <v>5</v>
      </c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261"/>
      <c r="BZ39" s="261"/>
    </row>
    <row r="40" spans="1:79" s="255" customFormat="1">
      <c r="A40" s="594" t="s">
        <v>421</v>
      </c>
      <c r="B40" s="608"/>
      <c r="C40" s="384"/>
      <c r="D40" s="384"/>
      <c r="E40" s="384"/>
      <c r="F40" s="384"/>
      <c r="G40" s="384"/>
      <c r="H40" s="384"/>
      <c r="I40" s="384"/>
      <c r="J40" s="384"/>
      <c r="K40" s="384"/>
      <c r="L40" s="384">
        <v>1.5</v>
      </c>
      <c r="M40" s="384"/>
      <c r="N40" s="384">
        <v>2</v>
      </c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>
        <v>30</v>
      </c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>
        <v>4</v>
      </c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>
        <v>1</v>
      </c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  <c r="BW40" s="384"/>
      <c r="BX40" s="384"/>
      <c r="BY40" s="261"/>
      <c r="BZ40" s="261"/>
    </row>
    <row r="41" spans="1:79" s="255" customFormat="1">
      <c r="A41" s="594" t="s">
        <v>117</v>
      </c>
      <c r="B41" s="608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>
        <v>0.8</v>
      </c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>
        <v>5</v>
      </c>
      <c r="AY41" s="384"/>
      <c r="AZ41" s="384"/>
      <c r="BA41" s="384"/>
      <c r="BB41" s="384"/>
      <c r="BC41" s="384"/>
      <c r="BD41" s="384"/>
      <c r="BE41" s="384"/>
      <c r="BF41" s="384"/>
      <c r="BG41" s="384"/>
      <c r="BH41" s="384"/>
      <c r="BI41" s="384"/>
      <c r="BJ41" s="384"/>
      <c r="BK41" s="384"/>
      <c r="BL41" s="384">
        <v>35</v>
      </c>
      <c r="BM41" s="384"/>
      <c r="BN41" s="384"/>
      <c r="BO41" s="384"/>
      <c r="BP41" s="384"/>
      <c r="BQ41" s="384"/>
      <c r="BR41" s="384"/>
      <c r="BS41" s="384"/>
      <c r="BT41" s="384"/>
      <c r="BU41" s="384"/>
      <c r="BV41" s="384">
        <v>13</v>
      </c>
      <c r="BW41" s="384"/>
      <c r="BX41" s="384"/>
      <c r="BY41" s="261"/>
      <c r="BZ41" s="261"/>
    </row>
    <row r="42" spans="1:79" s="255" customFormat="1">
      <c r="A42" s="594" t="s">
        <v>61</v>
      </c>
      <c r="B42" s="608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>
        <v>60</v>
      </c>
      <c r="BY42" s="261"/>
      <c r="BZ42" s="261"/>
    </row>
    <row r="43" spans="1:79" s="255" customFormat="1">
      <c r="A43" s="594" t="s">
        <v>367</v>
      </c>
      <c r="B43" s="608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>
        <v>180</v>
      </c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  <c r="BW43" s="384"/>
      <c r="BX43" s="384"/>
      <c r="BY43" s="261"/>
      <c r="BZ43" s="261"/>
    </row>
    <row r="44" spans="1:79" s="255" customFormat="1">
      <c r="A44" s="594" t="s">
        <v>111</v>
      </c>
      <c r="B44" s="608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>
        <v>45</v>
      </c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/>
      <c r="BT44" s="384"/>
      <c r="BU44" s="384"/>
      <c r="BV44" s="384"/>
      <c r="BW44" s="384"/>
      <c r="BX44" s="384"/>
      <c r="BY44" s="261"/>
      <c r="BZ44" s="261"/>
    </row>
    <row r="45" spans="1:79" ht="15.75" customHeight="1">
      <c r="A45" s="575"/>
      <c r="B45" s="576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</row>
    <row r="46" spans="1:79" ht="15.75" hidden="1" customHeight="1">
      <c r="A46" s="398"/>
      <c r="B46" s="401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</row>
    <row r="47" spans="1:79" ht="15.75" hidden="1" customHeight="1">
      <c r="A47" s="575"/>
      <c r="B47" s="576"/>
      <c r="C47" s="269"/>
      <c r="D47" s="269">
        <f t="shared" ref="D47:AI47" si="16">SUM(D39:D45)</f>
        <v>0</v>
      </c>
      <c r="E47" s="269">
        <f t="shared" si="16"/>
        <v>0</v>
      </c>
      <c r="F47" s="269">
        <f t="shared" si="16"/>
        <v>0</v>
      </c>
      <c r="G47" s="269">
        <f t="shared" si="16"/>
        <v>0</v>
      </c>
      <c r="H47" s="269">
        <f t="shared" si="16"/>
        <v>0</v>
      </c>
      <c r="I47" s="269">
        <f t="shared" si="16"/>
        <v>0</v>
      </c>
      <c r="J47" s="269">
        <f t="shared" si="16"/>
        <v>0</v>
      </c>
      <c r="K47" s="269">
        <f t="shared" si="16"/>
        <v>0</v>
      </c>
      <c r="L47" s="269">
        <f t="shared" si="16"/>
        <v>3.9</v>
      </c>
      <c r="M47" s="269">
        <f t="shared" si="16"/>
        <v>0</v>
      </c>
      <c r="N47" s="269">
        <f t="shared" si="16"/>
        <v>4.8</v>
      </c>
      <c r="O47" s="269">
        <f t="shared" si="16"/>
        <v>0</v>
      </c>
      <c r="P47" s="269">
        <f t="shared" si="16"/>
        <v>0</v>
      </c>
      <c r="Q47" s="269">
        <f t="shared" si="16"/>
        <v>0</v>
      </c>
      <c r="R47" s="269">
        <f t="shared" si="16"/>
        <v>0</v>
      </c>
      <c r="S47" s="269">
        <f t="shared" si="16"/>
        <v>0</v>
      </c>
      <c r="T47" s="269">
        <f t="shared" si="16"/>
        <v>0</v>
      </c>
      <c r="U47" s="269">
        <f t="shared" si="16"/>
        <v>45</v>
      </c>
      <c r="V47" s="269">
        <f t="shared" si="16"/>
        <v>0</v>
      </c>
      <c r="W47" s="269">
        <f t="shared" si="16"/>
        <v>0</v>
      </c>
      <c r="X47" s="269">
        <f t="shared" si="16"/>
        <v>0</v>
      </c>
      <c r="Y47" s="269">
        <f t="shared" si="16"/>
        <v>0</v>
      </c>
      <c r="Z47" s="269">
        <f t="shared" si="16"/>
        <v>0</v>
      </c>
      <c r="AA47" s="269">
        <f t="shared" si="16"/>
        <v>0</v>
      </c>
      <c r="AB47" s="269">
        <f t="shared" si="16"/>
        <v>180</v>
      </c>
      <c r="AC47" s="269">
        <f t="shared" si="16"/>
        <v>4</v>
      </c>
      <c r="AD47" s="269">
        <f t="shared" si="16"/>
        <v>0</v>
      </c>
      <c r="AE47" s="269">
        <f t="shared" si="16"/>
        <v>0</v>
      </c>
      <c r="AF47" s="269">
        <f t="shared" si="16"/>
        <v>0</v>
      </c>
      <c r="AG47" s="269">
        <f t="shared" si="16"/>
        <v>0</v>
      </c>
      <c r="AH47" s="269">
        <f t="shared" si="16"/>
        <v>30</v>
      </c>
      <c r="AI47" s="269">
        <f t="shared" si="16"/>
        <v>0</v>
      </c>
      <c r="AJ47" s="269">
        <f t="shared" ref="AJ47:BX47" si="17">SUM(AJ39:AJ45)</f>
        <v>0</v>
      </c>
      <c r="AK47" s="269">
        <f t="shared" si="17"/>
        <v>0</v>
      </c>
      <c r="AL47" s="269">
        <f t="shared" si="17"/>
        <v>0</v>
      </c>
      <c r="AM47" s="269">
        <f t="shared" si="17"/>
        <v>0</v>
      </c>
      <c r="AN47" s="269">
        <f t="shared" si="17"/>
        <v>5</v>
      </c>
      <c r="AO47" s="269">
        <f t="shared" si="17"/>
        <v>0</v>
      </c>
      <c r="AP47" s="269">
        <f t="shared" si="17"/>
        <v>0</v>
      </c>
      <c r="AQ47" s="269">
        <f t="shared" si="17"/>
        <v>0</v>
      </c>
      <c r="AR47" s="269">
        <f t="shared" si="17"/>
        <v>0</v>
      </c>
      <c r="AS47" s="269">
        <f t="shared" si="17"/>
        <v>0</v>
      </c>
      <c r="AT47" s="269">
        <f t="shared" si="17"/>
        <v>4</v>
      </c>
      <c r="AU47" s="269">
        <f t="shared" si="17"/>
        <v>0</v>
      </c>
      <c r="AV47" s="269">
        <f t="shared" si="17"/>
        <v>0</v>
      </c>
      <c r="AW47" s="269">
        <f t="shared" si="17"/>
        <v>0</v>
      </c>
      <c r="AX47" s="269">
        <f t="shared" si="17"/>
        <v>5</v>
      </c>
      <c r="AY47" s="269">
        <f t="shared" si="17"/>
        <v>0</v>
      </c>
      <c r="AZ47" s="269">
        <f t="shared" si="17"/>
        <v>0</v>
      </c>
      <c r="BA47" s="269">
        <f t="shared" si="17"/>
        <v>50</v>
      </c>
      <c r="BB47" s="269">
        <f t="shared" si="17"/>
        <v>0</v>
      </c>
      <c r="BC47" s="269">
        <f t="shared" si="17"/>
        <v>0</v>
      </c>
      <c r="BD47" s="269">
        <f t="shared" si="17"/>
        <v>0</v>
      </c>
      <c r="BE47" s="269">
        <f t="shared" si="17"/>
        <v>0</v>
      </c>
      <c r="BF47" s="269">
        <f t="shared" si="17"/>
        <v>0</v>
      </c>
      <c r="BG47" s="269">
        <f t="shared" si="17"/>
        <v>0</v>
      </c>
      <c r="BH47" s="269">
        <f t="shared" si="17"/>
        <v>1</v>
      </c>
      <c r="BI47" s="269">
        <f t="shared" si="17"/>
        <v>0</v>
      </c>
      <c r="BJ47" s="269">
        <f t="shared" si="17"/>
        <v>50</v>
      </c>
      <c r="BK47" s="269">
        <f t="shared" si="17"/>
        <v>8</v>
      </c>
      <c r="BL47" s="269">
        <f t="shared" si="17"/>
        <v>40</v>
      </c>
      <c r="BM47" s="269">
        <f t="shared" si="17"/>
        <v>0</v>
      </c>
      <c r="BN47" s="269">
        <f t="shared" si="17"/>
        <v>0</v>
      </c>
      <c r="BO47" s="269">
        <f t="shared" si="17"/>
        <v>0</v>
      </c>
      <c r="BP47" s="269">
        <f t="shared" si="17"/>
        <v>0</v>
      </c>
      <c r="BQ47" s="269">
        <f t="shared" si="17"/>
        <v>0</v>
      </c>
      <c r="BR47" s="269">
        <f t="shared" si="17"/>
        <v>0</v>
      </c>
      <c r="BS47" s="269">
        <f t="shared" si="17"/>
        <v>0</v>
      </c>
      <c r="BT47" s="269">
        <f t="shared" si="17"/>
        <v>0</v>
      </c>
      <c r="BU47" s="269">
        <f t="shared" si="17"/>
        <v>0</v>
      </c>
      <c r="BV47" s="269">
        <f t="shared" si="17"/>
        <v>13</v>
      </c>
      <c r="BW47" s="269">
        <f t="shared" si="17"/>
        <v>0</v>
      </c>
      <c r="BX47" s="269">
        <f t="shared" si="17"/>
        <v>60</v>
      </c>
    </row>
    <row r="48" spans="1:79" ht="15.75" hidden="1" customHeight="1">
      <c r="A48" s="577" t="s">
        <v>74</v>
      </c>
      <c r="B48" s="578"/>
      <c r="C48" s="269">
        <f>C49</f>
        <v>40</v>
      </c>
      <c r="D48" s="269">
        <f t="shared" ref="D48:BO48" si="18">C48</f>
        <v>40</v>
      </c>
      <c r="E48" s="269">
        <f t="shared" si="18"/>
        <v>40</v>
      </c>
      <c r="F48" s="269">
        <f t="shared" si="18"/>
        <v>40</v>
      </c>
      <c r="G48" s="269">
        <f t="shared" si="18"/>
        <v>40</v>
      </c>
      <c r="H48" s="269">
        <f t="shared" si="18"/>
        <v>40</v>
      </c>
      <c r="I48" s="269">
        <f t="shared" si="18"/>
        <v>40</v>
      </c>
      <c r="J48" s="269">
        <f t="shared" si="18"/>
        <v>40</v>
      </c>
      <c r="K48" s="269">
        <f t="shared" si="18"/>
        <v>40</v>
      </c>
      <c r="L48" s="269">
        <f t="shared" si="18"/>
        <v>40</v>
      </c>
      <c r="M48" s="269">
        <f t="shared" si="18"/>
        <v>40</v>
      </c>
      <c r="N48" s="269">
        <f t="shared" si="18"/>
        <v>40</v>
      </c>
      <c r="O48" s="269">
        <f t="shared" si="18"/>
        <v>40</v>
      </c>
      <c r="P48" s="269">
        <f t="shared" si="18"/>
        <v>40</v>
      </c>
      <c r="Q48" s="269">
        <f t="shared" si="18"/>
        <v>40</v>
      </c>
      <c r="R48" s="269">
        <f t="shared" si="18"/>
        <v>40</v>
      </c>
      <c r="S48" s="269">
        <f t="shared" si="18"/>
        <v>40</v>
      </c>
      <c r="T48" s="269">
        <f t="shared" si="18"/>
        <v>40</v>
      </c>
      <c r="U48" s="269">
        <f t="shared" si="18"/>
        <v>40</v>
      </c>
      <c r="V48" s="269">
        <f t="shared" si="18"/>
        <v>40</v>
      </c>
      <c r="W48" s="269">
        <f t="shared" si="18"/>
        <v>40</v>
      </c>
      <c r="X48" s="269">
        <f t="shared" si="18"/>
        <v>40</v>
      </c>
      <c r="Y48" s="269">
        <f t="shared" si="18"/>
        <v>40</v>
      </c>
      <c r="Z48" s="269">
        <f t="shared" si="18"/>
        <v>40</v>
      </c>
      <c r="AA48" s="269">
        <f t="shared" si="18"/>
        <v>40</v>
      </c>
      <c r="AB48" s="269">
        <f t="shared" si="18"/>
        <v>40</v>
      </c>
      <c r="AC48" s="269">
        <f t="shared" si="18"/>
        <v>40</v>
      </c>
      <c r="AD48" s="269">
        <f t="shared" si="18"/>
        <v>40</v>
      </c>
      <c r="AE48" s="269">
        <f t="shared" si="18"/>
        <v>40</v>
      </c>
      <c r="AF48" s="269">
        <f t="shared" si="18"/>
        <v>40</v>
      </c>
      <c r="AG48" s="269">
        <f t="shared" si="18"/>
        <v>40</v>
      </c>
      <c r="AH48" s="269">
        <f t="shared" si="18"/>
        <v>40</v>
      </c>
      <c r="AI48" s="269">
        <f t="shared" si="18"/>
        <v>40</v>
      </c>
      <c r="AJ48" s="269">
        <f t="shared" si="18"/>
        <v>40</v>
      </c>
      <c r="AK48" s="269">
        <f t="shared" si="18"/>
        <v>40</v>
      </c>
      <c r="AL48" s="269">
        <f t="shared" si="18"/>
        <v>40</v>
      </c>
      <c r="AM48" s="269">
        <f t="shared" si="18"/>
        <v>40</v>
      </c>
      <c r="AN48" s="269">
        <f t="shared" si="18"/>
        <v>40</v>
      </c>
      <c r="AO48" s="269">
        <f t="shared" si="18"/>
        <v>40</v>
      </c>
      <c r="AP48" s="269">
        <f t="shared" si="18"/>
        <v>40</v>
      </c>
      <c r="AQ48" s="269">
        <f t="shared" si="18"/>
        <v>40</v>
      </c>
      <c r="AR48" s="269">
        <f t="shared" si="18"/>
        <v>40</v>
      </c>
      <c r="AS48" s="269">
        <f t="shared" si="18"/>
        <v>40</v>
      </c>
      <c r="AT48" s="269">
        <f t="shared" si="18"/>
        <v>40</v>
      </c>
      <c r="AU48" s="269">
        <f t="shared" si="18"/>
        <v>40</v>
      </c>
      <c r="AV48" s="269">
        <f t="shared" si="18"/>
        <v>40</v>
      </c>
      <c r="AW48" s="269">
        <f t="shared" si="18"/>
        <v>40</v>
      </c>
      <c r="AX48" s="269">
        <f t="shared" si="18"/>
        <v>40</v>
      </c>
      <c r="AY48" s="269">
        <f t="shared" si="18"/>
        <v>40</v>
      </c>
      <c r="AZ48" s="269">
        <f t="shared" si="18"/>
        <v>40</v>
      </c>
      <c r="BA48" s="269">
        <f t="shared" si="18"/>
        <v>40</v>
      </c>
      <c r="BB48" s="269">
        <f t="shared" si="18"/>
        <v>40</v>
      </c>
      <c r="BC48" s="269">
        <f t="shared" si="18"/>
        <v>40</v>
      </c>
      <c r="BD48" s="269">
        <f t="shared" si="18"/>
        <v>40</v>
      </c>
      <c r="BE48" s="269">
        <f t="shared" si="18"/>
        <v>40</v>
      </c>
      <c r="BF48" s="269">
        <f t="shared" si="18"/>
        <v>40</v>
      </c>
      <c r="BG48" s="269">
        <f t="shared" si="18"/>
        <v>40</v>
      </c>
      <c r="BH48" s="269">
        <f t="shared" si="18"/>
        <v>40</v>
      </c>
      <c r="BI48" s="269">
        <f t="shared" si="18"/>
        <v>40</v>
      </c>
      <c r="BJ48" s="269">
        <f t="shared" si="18"/>
        <v>40</v>
      </c>
      <c r="BK48" s="269">
        <f t="shared" si="18"/>
        <v>40</v>
      </c>
      <c r="BL48" s="269">
        <f t="shared" si="18"/>
        <v>40</v>
      </c>
      <c r="BM48" s="269">
        <f t="shared" si="18"/>
        <v>40</v>
      </c>
      <c r="BN48" s="269">
        <f t="shared" si="18"/>
        <v>40</v>
      </c>
      <c r="BO48" s="269">
        <f t="shared" si="18"/>
        <v>40</v>
      </c>
      <c r="BP48" s="269">
        <f t="shared" ref="BP48:BX48" si="19">BO48</f>
        <v>40</v>
      </c>
      <c r="BQ48" s="269">
        <f t="shared" si="19"/>
        <v>40</v>
      </c>
      <c r="BR48" s="269">
        <f t="shared" si="19"/>
        <v>40</v>
      </c>
      <c r="BS48" s="269">
        <f t="shared" si="19"/>
        <v>40</v>
      </c>
      <c r="BT48" s="269">
        <f t="shared" si="19"/>
        <v>40</v>
      </c>
      <c r="BU48" s="269">
        <f t="shared" si="19"/>
        <v>40</v>
      </c>
      <c r="BV48" s="269">
        <f t="shared" si="19"/>
        <v>40</v>
      </c>
      <c r="BW48" s="269">
        <f t="shared" si="19"/>
        <v>40</v>
      </c>
      <c r="BX48" s="269">
        <f t="shared" si="19"/>
        <v>40</v>
      </c>
    </row>
    <row r="49" spans="1:76" ht="15.75" customHeight="1" thickBot="1">
      <c r="A49" s="572" t="s">
        <v>74</v>
      </c>
      <c r="B49" s="573"/>
      <c r="C49" s="365">
        <f>VLOOKUP(B4,Фактически_присутствующих,3,FALSE)</f>
        <v>40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</row>
    <row r="50" spans="1:76" ht="15.75" customHeight="1" thickTop="1">
      <c r="A50" s="572" t="s">
        <v>75</v>
      </c>
      <c r="B50" s="573"/>
      <c r="C50" s="366"/>
      <c r="D50" s="367">
        <f>D47*D48/1000</f>
        <v>0</v>
      </c>
      <c r="E50" s="367">
        <f>E47*E48</f>
        <v>0</v>
      </c>
      <c r="F50" s="368">
        <f>F47*F48</f>
        <v>0</v>
      </c>
      <c r="G50" s="368">
        <f>G47*G48</f>
        <v>0</v>
      </c>
      <c r="H50" s="368">
        <f>H47*H48/1000</f>
        <v>0</v>
      </c>
      <c r="I50" s="368">
        <f>I47*I48/1000</f>
        <v>0</v>
      </c>
      <c r="J50" s="368">
        <f>J47*J48/1000</f>
        <v>0</v>
      </c>
      <c r="K50" s="368">
        <f>K47*K48</f>
        <v>0</v>
      </c>
      <c r="L50" s="368">
        <f t="shared" ref="L50:BW50" si="20">L47*L48/1000</f>
        <v>0.156</v>
      </c>
      <c r="M50" s="368">
        <f t="shared" si="20"/>
        <v>0</v>
      </c>
      <c r="N50" s="368">
        <f t="shared" si="20"/>
        <v>0.192</v>
      </c>
      <c r="O50" s="368">
        <f t="shared" si="20"/>
        <v>0</v>
      </c>
      <c r="P50" s="368">
        <f t="shared" si="20"/>
        <v>0</v>
      </c>
      <c r="Q50" s="368">
        <f t="shared" si="20"/>
        <v>0</v>
      </c>
      <c r="R50" s="368">
        <f t="shared" si="20"/>
        <v>0</v>
      </c>
      <c r="S50" s="368">
        <f t="shared" si="20"/>
        <v>0</v>
      </c>
      <c r="T50" s="368">
        <f t="shared" si="20"/>
        <v>0</v>
      </c>
      <c r="U50" s="368">
        <f t="shared" si="20"/>
        <v>1.8</v>
      </c>
      <c r="V50" s="368">
        <f t="shared" si="20"/>
        <v>0</v>
      </c>
      <c r="W50" s="368">
        <f t="shared" si="20"/>
        <v>0</v>
      </c>
      <c r="X50" s="368">
        <f t="shared" si="20"/>
        <v>0</v>
      </c>
      <c r="Y50" s="368">
        <f t="shared" si="20"/>
        <v>0</v>
      </c>
      <c r="Z50" s="368">
        <f t="shared" si="20"/>
        <v>0</v>
      </c>
      <c r="AA50" s="368">
        <f t="shared" si="20"/>
        <v>0</v>
      </c>
      <c r="AB50" s="368">
        <f t="shared" si="20"/>
        <v>7.2</v>
      </c>
      <c r="AC50" s="368">
        <f t="shared" si="20"/>
        <v>0.16</v>
      </c>
      <c r="AD50" s="368">
        <f t="shared" si="20"/>
        <v>0</v>
      </c>
      <c r="AE50" s="368">
        <f t="shared" si="20"/>
        <v>0</v>
      </c>
      <c r="AF50" s="368">
        <f t="shared" si="20"/>
        <v>0</v>
      </c>
      <c r="AG50" s="368">
        <f t="shared" si="20"/>
        <v>0</v>
      </c>
      <c r="AH50" s="368">
        <f t="shared" si="20"/>
        <v>1.2</v>
      </c>
      <c r="AI50" s="368">
        <f t="shared" si="20"/>
        <v>0</v>
      </c>
      <c r="AJ50" s="368">
        <f t="shared" si="20"/>
        <v>0</v>
      </c>
      <c r="AK50" s="368">
        <f t="shared" si="20"/>
        <v>0</v>
      </c>
      <c r="AL50" s="368">
        <f t="shared" si="20"/>
        <v>0</v>
      </c>
      <c r="AM50" s="368">
        <f t="shared" si="20"/>
        <v>0</v>
      </c>
      <c r="AN50" s="368">
        <f t="shared" si="20"/>
        <v>0.2</v>
      </c>
      <c r="AO50" s="368">
        <f t="shared" si="20"/>
        <v>0</v>
      </c>
      <c r="AP50" s="368">
        <f t="shared" si="20"/>
        <v>0</v>
      </c>
      <c r="AQ50" s="368">
        <f t="shared" si="20"/>
        <v>0</v>
      </c>
      <c r="AR50" s="368">
        <f t="shared" si="20"/>
        <v>0</v>
      </c>
      <c r="AS50" s="368">
        <f t="shared" si="20"/>
        <v>0</v>
      </c>
      <c r="AT50" s="368">
        <f t="shared" si="20"/>
        <v>0.16</v>
      </c>
      <c r="AU50" s="368">
        <f t="shared" si="20"/>
        <v>0</v>
      </c>
      <c r="AV50" s="368">
        <f t="shared" si="20"/>
        <v>0</v>
      </c>
      <c r="AW50" s="368">
        <f t="shared" si="20"/>
        <v>0</v>
      </c>
      <c r="AX50" s="368">
        <f t="shared" si="20"/>
        <v>0.2</v>
      </c>
      <c r="AY50" s="368">
        <f t="shared" si="20"/>
        <v>0</v>
      </c>
      <c r="AZ50" s="368">
        <f t="shared" si="20"/>
        <v>0</v>
      </c>
      <c r="BA50" s="368">
        <f t="shared" si="20"/>
        <v>2</v>
      </c>
      <c r="BB50" s="368">
        <f t="shared" si="20"/>
        <v>0</v>
      </c>
      <c r="BC50" s="368">
        <f t="shared" si="20"/>
        <v>0</v>
      </c>
      <c r="BD50" s="368">
        <f t="shared" si="20"/>
        <v>0</v>
      </c>
      <c r="BE50" s="368">
        <f t="shared" si="20"/>
        <v>0</v>
      </c>
      <c r="BF50" s="368">
        <f t="shared" si="20"/>
        <v>0</v>
      </c>
      <c r="BG50" s="368">
        <f t="shared" si="20"/>
        <v>0</v>
      </c>
      <c r="BH50" s="368">
        <f>BH47*BH48</f>
        <v>40</v>
      </c>
      <c r="BI50" s="368">
        <f t="shared" si="20"/>
        <v>0</v>
      </c>
      <c r="BJ50" s="368">
        <f t="shared" si="20"/>
        <v>2</v>
      </c>
      <c r="BK50" s="368">
        <f t="shared" si="20"/>
        <v>0.32</v>
      </c>
      <c r="BL50" s="368">
        <f t="shared" si="20"/>
        <v>1.6</v>
      </c>
      <c r="BM50" s="368">
        <f t="shared" si="20"/>
        <v>0</v>
      </c>
      <c r="BN50" s="368">
        <f t="shared" si="20"/>
        <v>0</v>
      </c>
      <c r="BO50" s="368">
        <f t="shared" si="20"/>
        <v>0</v>
      </c>
      <c r="BP50" s="368">
        <f t="shared" si="20"/>
        <v>0</v>
      </c>
      <c r="BQ50" s="368">
        <f t="shared" si="20"/>
        <v>0</v>
      </c>
      <c r="BR50" s="368">
        <f t="shared" si="20"/>
        <v>0</v>
      </c>
      <c r="BS50" s="368">
        <f t="shared" si="20"/>
        <v>0</v>
      </c>
      <c r="BT50" s="368">
        <f t="shared" si="20"/>
        <v>0</v>
      </c>
      <c r="BU50" s="368">
        <f t="shared" si="20"/>
        <v>0</v>
      </c>
      <c r="BV50" s="368">
        <f t="shared" si="20"/>
        <v>0.52</v>
      </c>
      <c r="BW50" s="368">
        <f t="shared" si="20"/>
        <v>0</v>
      </c>
      <c r="BX50" s="368">
        <f t="shared" ref="BX50" si="21">BX47*BX48/1000</f>
        <v>2.4</v>
      </c>
    </row>
    <row r="51" spans="1:76" ht="15.75" customHeight="1">
      <c r="A51" s="572" t="s">
        <v>64</v>
      </c>
      <c r="B51" s="573"/>
      <c r="C51" s="366"/>
      <c r="D51" s="369">
        <f>ССЫЛКИ!B3</f>
        <v>85</v>
      </c>
      <c r="E51" s="369">
        <f>ССЫЛКИ!C3</f>
        <v>21</v>
      </c>
      <c r="F51" s="369">
        <f>ССЫЛКИ!D3</f>
        <v>21</v>
      </c>
      <c r="G51" s="369">
        <f>ССЫЛКИ!E3</f>
        <v>6</v>
      </c>
      <c r="H51" s="369">
        <f>ССЫЛКИ!F3</f>
        <v>400</v>
      </c>
      <c r="I51" s="369">
        <f>ССЫЛКИ!G3</f>
        <v>140</v>
      </c>
      <c r="J51" s="369">
        <f>ССЫЛКИ!H3</f>
        <v>85</v>
      </c>
      <c r="K51" s="369">
        <f>ССЫЛКИ!I3</f>
        <v>21</v>
      </c>
      <c r="L51" s="369">
        <f>ССЫЛКИ!J3</f>
        <v>140</v>
      </c>
      <c r="M51" s="369">
        <f>ССЫЛКИ!K3</f>
        <v>56</v>
      </c>
      <c r="N51" s="369">
        <f>ССЫЛКИ!L3</f>
        <v>10</v>
      </c>
      <c r="O51" s="369">
        <f>ССЫЛКИ!M3</f>
        <v>240</v>
      </c>
      <c r="P51" s="369">
        <f>ССЫЛКИ!N3</f>
        <v>700</v>
      </c>
      <c r="Q51" s="369">
        <f>ССЫЛКИ!O3</f>
        <v>8</v>
      </c>
      <c r="R51" s="369">
        <f>ССЫЛКИ!P3</f>
        <v>160</v>
      </c>
      <c r="S51" s="369">
        <f>ССЫЛКИ!Q3</f>
        <v>10</v>
      </c>
      <c r="T51" s="369">
        <f>ССЫЛКИ!R3</f>
        <v>150</v>
      </c>
      <c r="U51" s="369">
        <f>ССЫЛКИ!S3</f>
        <v>110</v>
      </c>
      <c r="V51" s="369">
        <f>ССЫЛКИ!T3</f>
        <v>130</v>
      </c>
      <c r="W51" s="369">
        <f>ССЫЛКИ!U3</f>
        <v>150</v>
      </c>
      <c r="X51" s="369">
        <f>ССЫЛКИ!V3</f>
        <v>150</v>
      </c>
      <c r="Y51" s="369">
        <f>ССЫЛКИ!W3</f>
        <v>40</v>
      </c>
      <c r="Z51" s="369">
        <f>ССЫЛКИ!X3</f>
        <v>150</v>
      </c>
      <c r="AA51" s="369">
        <f>ССЫЛКИ!Y3</f>
        <v>60</v>
      </c>
      <c r="AB51" s="369">
        <f>ССЫЛКИ!Z3</f>
        <v>70</v>
      </c>
      <c r="AC51" s="369">
        <f>ССЫЛКИ!AA3</f>
        <v>165</v>
      </c>
      <c r="AD51" s="369">
        <f>ССЫЛКИ!AB3</f>
        <v>21</v>
      </c>
      <c r="AE51" s="369">
        <f>ССЫЛКИ!AC3</f>
        <v>10.5</v>
      </c>
      <c r="AF51" s="369">
        <f>ССЫЛКИ!AD3</f>
        <v>55</v>
      </c>
      <c r="AG51" s="369">
        <f>ССЫЛКИ!AE3</f>
        <v>90</v>
      </c>
      <c r="AH51" s="369">
        <f>ССЫЛКИ!AF3</f>
        <v>45</v>
      </c>
      <c r="AI51" s="369">
        <f>ССЫЛКИ!AG3</f>
        <v>45</v>
      </c>
      <c r="AJ51" s="369">
        <f>ССЫЛКИ!AH3</f>
        <v>52</v>
      </c>
      <c r="AK51" s="369">
        <f>ССЫЛКИ!AI3</f>
        <v>50</v>
      </c>
      <c r="AL51" s="369">
        <f>ССЫЛКИ!AJ3</f>
        <v>55</v>
      </c>
      <c r="AM51" s="369">
        <f>ССЫЛКИ!AK3</f>
        <v>60</v>
      </c>
      <c r="AN51" s="369">
        <f>ССЫЛКИ!AL3</f>
        <v>60</v>
      </c>
      <c r="AO51" s="369">
        <f>ССЫЛКИ!AM3</f>
        <v>50</v>
      </c>
      <c r="AP51" s="369">
        <f>ССЫЛКИ!AN3</f>
        <v>110</v>
      </c>
      <c r="AQ51" s="369">
        <f>ССЫЛКИ!AO3</f>
        <v>270</v>
      </c>
      <c r="AR51" s="369">
        <f>ССЫЛКИ!AP3</f>
        <v>200</v>
      </c>
      <c r="AS51" s="369">
        <f>ССЫЛКИ!AQ3</f>
        <v>80</v>
      </c>
      <c r="AT51" s="369">
        <f>ССЫЛКИ!AR3</f>
        <v>600</v>
      </c>
      <c r="AU51" s="369">
        <f>ССЫЛКИ!AS3</f>
        <v>60</v>
      </c>
      <c r="AV51" s="369">
        <f>ССЫЛКИ!AT3</f>
        <v>75</v>
      </c>
      <c r="AW51" s="369">
        <f>ССЫЛКИ!AU3</f>
        <v>250</v>
      </c>
      <c r="AX51" s="369">
        <f>ССЫЛКИ!AV3</f>
        <v>274</v>
      </c>
      <c r="AY51" s="369">
        <f>ССЫЛКИ!AW3</f>
        <v>450</v>
      </c>
      <c r="AZ51" s="369">
        <f>ССЫЛКИ!AX3</f>
        <v>325</v>
      </c>
      <c r="BA51" s="369">
        <f>ССЫЛКИ!AY3</f>
        <v>180</v>
      </c>
      <c r="BB51" s="369">
        <f>ССЫЛКИ!AZ3</f>
        <v>320</v>
      </c>
      <c r="BC51" s="369">
        <f>ССЫЛКИ!BA3</f>
        <v>350</v>
      </c>
      <c r="BD51" s="369">
        <f>ССЫЛКИ!BB3</f>
        <v>300</v>
      </c>
      <c r="BE51" s="369">
        <f>ССЫЛКИ!BC3</f>
        <v>120</v>
      </c>
      <c r="BF51" s="369">
        <f>ССЫЛКИ!BD3</f>
        <v>220</v>
      </c>
      <c r="BG51" s="369">
        <f>ССЫЛКИ!BE3</f>
        <v>300</v>
      </c>
      <c r="BH51" s="369">
        <f>ССЫЛКИ!BF3</f>
        <v>21</v>
      </c>
      <c r="BI51" s="369">
        <f>ССЫЛКИ!BG3</f>
        <v>21</v>
      </c>
      <c r="BJ51" s="369">
        <f>ССЫЛКИ!BH3</f>
        <v>35</v>
      </c>
      <c r="BK51" s="369">
        <f>ССЫЛКИ!BI3</f>
        <v>22</v>
      </c>
      <c r="BL51" s="369">
        <f>ССЫЛКИ!BJ3</f>
        <v>32</v>
      </c>
      <c r="BM51" s="369">
        <f>ССЫЛКИ!BK3</f>
        <v>140</v>
      </c>
      <c r="BN51" s="369">
        <f>ССЫЛКИ!BL3</f>
        <v>140</v>
      </c>
      <c r="BO51" s="369">
        <f>ССЫЛКИ!BM3</f>
        <v>30</v>
      </c>
      <c r="BP51" s="369">
        <f>ССЫЛКИ!BN3</f>
        <v>4.2</v>
      </c>
      <c r="BQ51" s="369">
        <f>ССЫЛКИ!BO3</f>
        <v>160</v>
      </c>
      <c r="BR51" s="369">
        <f>ССЫЛКИ!BP3</f>
        <v>100</v>
      </c>
      <c r="BS51" s="369">
        <f>ССЫЛКИ!BQ3</f>
        <v>150</v>
      </c>
      <c r="BT51" s="369">
        <f>ССЫЛКИ!BR3</f>
        <v>160</v>
      </c>
      <c r="BU51" s="369">
        <f>ССЫЛКИ!BS3</f>
        <v>100</v>
      </c>
      <c r="BV51" s="369">
        <f>ССЫЛКИ!BT3</f>
        <v>90</v>
      </c>
      <c r="BW51" s="369">
        <f>ССЫЛКИ!BU3</f>
        <v>21</v>
      </c>
      <c r="BX51" s="369">
        <f>ССЫЛКИ!BV3</f>
        <v>40</v>
      </c>
    </row>
    <row r="52" spans="1:76" ht="15.75" customHeight="1">
      <c r="A52" s="572" t="s">
        <v>76</v>
      </c>
      <c r="B52" s="573"/>
      <c r="C52" s="370">
        <f>SUM(D52:BZ52)</f>
        <v>2440</v>
      </c>
      <c r="D52" s="371">
        <f t="shared" ref="D52:BX52" si="22">D50*D51</f>
        <v>0</v>
      </c>
      <c r="E52" s="371">
        <f t="shared" si="22"/>
        <v>0</v>
      </c>
      <c r="F52" s="368">
        <f t="shared" si="22"/>
        <v>0</v>
      </c>
      <c r="G52" s="368">
        <f t="shared" si="22"/>
        <v>0</v>
      </c>
      <c r="H52" s="368">
        <f t="shared" si="22"/>
        <v>0</v>
      </c>
      <c r="I52" s="368">
        <f t="shared" si="22"/>
        <v>0</v>
      </c>
      <c r="J52" s="368">
        <f t="shared" si="22"/>
        <v>0</v>
      </c>
      <c r="K52" s="368">
        <f t="shared" si="22"/>
        <v>0</v>
      </c>
      <c r="L52" s="368">
        <f t="shared" si="22"/>
        <v>21.84</v>
      </c>
      <c r="M52" s="368">
        <f t="shared" si="22"/>
        <v>0</v>
      </c>
      <c r="N52" s="368">
        <f t="shared" si="22"/>
        <v>1.92</v>
      </c>
      <c r="O52" s="368">
        <f t="shared" si="22"/>
        <v>0</v>
      </c>
      <c r="P52" s="368">
        <f t="shared" si="22"/>
        <v>0</v>
      </c>
      <c r="Q52" s="368">
        <f t="shared" si="22"/>
        <v>0</v>
      </c>
      <c r="R52" s="368">
        <f t="shared" si="22"/>
        <v>0</v>
      </c>
      <c r="S52" s="368">
        <f t="shared" si="22"/>
        <v>0</v>
      </c>
      <c r="T52" s="368">
        <f t="shared" si="22"/>
        <v>0</v>
      </c>
      <c r="U52" s="368">
        <f t="shared" si="22"/>
        <v>198</v>
      </c>
      <c r="V52" s="368">
        <f t="shared" si="22"/>
        <v>0</v>
      </c>
      <c r="W52" s="368">
        <f t="shared" si="22"/>
        <v>0</v>
      </c>
      <c r="X52" s="368">
        <f t="shared" si="22"/>
        <v>0</v>
      </c>
      <c r="Y52" s="368">
        <f t="shared" si="22"/>
        <v>0</v>
      </c>
      <c r="Z52" s="368">
        <f t="shared" si="22"/>
        <v>0</v>
      </c>
      <c r="AA52" s="368">
        <f t="shared" si="22"/>
        <v>0</v>
      </c>
      <c r="AB52" s="368">
        <f t="shared" si="22"/>
        <v>504</v>
      </c>
      <c r="AC52" s="368">
        <f t="shared" si="22"/>
        <v>26.400000000000002</v>
      </c>
      <c r="AD52" s="368">
        <f t="shared" si="22"/>
        <v>0</v>
      </c>
      <c r="AE52" s="368">
        <f t="shared" si="22"/>
        <v>0</v>
      </c>
      <c r="AF52" s="368">
        <f t="shared" si="22"/>
        <v>0</v>
      </c>
      <c r="AG52" s="368">
        <f t="shared" si="22"/>
        <v>0</v>
      </c>
      <c r="AH52" s="368">
        <f t="shared" si="22"/>
        <v>54</v>
      </c>
      <c r="AI52" s="368">
        <f t="shared" si="22"/>
        <v>0</v>
      </c>
      <c r="AJ52" s="368">
        <f t="shared" si="22"/>
        <v>0</v>
      </c>
      <c r="AK52" s="368">
        <f t="shared" si="22"/>
        <v>0</v>
      </c>
      <c r="AL52" s="368">
        <f t="shared" si="22"/>
        <v>0</v>
      </c>
      <c r="AM52" s="368">
        <f t="shared" si="22"/>
        <v>0</v>
      </c>
      <c r="AN52" s="368">
        <f t="shared" si="22"/>
        <v>12</v>
      </c>
      <c r="AO52" s="368">
        <f t="shared" si="22"/>
        <v>0</v>
      </c>
      <c r="AP52" s="368">
        <f t="shared" si="22"/>
        <v>0</v>
      </c>
      <c r="AQ52" s="368">
        <f t="shared" si="22"/>
        <v>0</v>
      </c>
      <c r="AR52" s="368">
        <f t="shared" si="22"/>
        <v>0</v>
      </c>
      <c r="AS52" s="368">
        <f t="shared" si="22"/>
        <v>0</v>
      </c>
      <c r="AT52" s="368">
        <f t="shared" si="22"/>
        <v>96</v>
      </c>
      <c r="AU52" s="368">
        <f t="shared" si="22"/>
        <v>0</v>
      </c>
      <c r="AV52" s="368">
        <f t="shared" si="22"/>
        <v>0</v>
      </c>
      <c r="AW52" s="368">
        <f t="shared" si="22"/>
        <v>0</v>
      </c>
      <c r="AX52" s="368">
        <f t="shared" si="22"/>
        <v>54.800000000000004</v>
      </c>
      <c r="AY52" s="368">
        <f t="shared" si="22"/>
        <v>0</v>
      </c>
      <c r="AZ52" s="368">
        <f t="shared" si="22"/>
        <v>0</v>
      </c>
      <c r="BA52" s="368">
        <f t="shared" si="22"/>
        <v>360</v>
      </c>
      <c r="BB52" s="368">
        <f t="shared" si="22"/>
        <v>0</v>
      </c>
      <c r="BC52" s="368">
        <f t="shared" si="22"/>
        <v>0</v>
      </c>
      <c r="BD52" s="368">
        <f t="shared" si="22"/>
        <v>0</v>
      </c>
      <c r="BE52" s="368">
        <f t="shared" si="22"/>
        <v>0</v>
      </c>
      <c r="BF52" s="368">
        <f t="shared" si="22"/>
        <v>0</v>
      </c>
      <c r="BG52" s="368">
        <f t="shared" si="22"/>
        <v>0</v>
      </c>
      <c r="BH52" s="368">
        <f t="shared" si="22"/>
        <v>840</v>
      </c>
      <c r="BI52" s="368">
        <f t="shared" si="22"/>
        <v>0</v>
      </c>
      <c r="BJ52" s="368">
        <f t="shared" si="22"/>
        <v>70</v>
      </c>
      <c r="BK52" s="368">
        <f t="shared" si="22"/>
        <v>7.04</v>
      </c>
      <c r="BL52" s="368">
        <f t="shared" si="22"/>
        <v>51.2</v>
      </c>
      <c r="BM52" s="368">
        <f t="shared" si="22"/>
        <v>0</v>
      </c>
      <c r="BN52" s="368">
        <f t="shared" si="22"/>
        <v>0</v>
      </c>
      <c r="BO52" s="368">
        <f t="shared" si="22"/>
        <v>0</v>
      </c>
      <c r="BP52" s="368">
        <f t="shared" si="22"/>
        <v>0</v>
      </c>
      <c r="BQ52" s="368">
        <f t="shared" si="22"/>
        <v>0</v>
      </c>
      <c r="BR52" s="368">
        <f t="shared" si="22"/>
        <v>0</v>
      </c>
      <c r="BS52" s="368">
        <f t="shared" si="22"/>
        <v>0</v>
      </c>
      <c r="BT52" s="368">
        <f t="shared" si="22"/>
        <v>0</v>
      </c>
      <c r="BU52" s="368">
        <f t="shared" si="22"/>
        <v>0</v>
      </c>
      <c r="BV52" s="368">
        <f t="shared" si="22"/>
        <v>46.800000000000004</v>
      </c>
      <c r="BW52" s="368">
        <f t="shared" si="22"/>
        <v>0</v>
      </c>
      <c r="BX52" s="368">
        <f t="shared" si="22"/>
        <v>96</v>
      </c>
    </row>
    <row r="53" spans="1:76" ht="15.75" customHeight="1">
      <c r="A53" s="572" t="s">
        <v>77</v>
      </c>
      <c r="B53" s="573"/>
      <c r="C53" s="372">
        <f>C52/C49</f>
        <v>61</v>
      </c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55"/>
      <c r="AA53" s="355"/>
      <c r="AB53" s="355"/>
      <c r="AC53" s="355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5"/>
      <c r="AZ53" s="355"/>
      <c r="BA53" s="355"/>
      <c r="BB53" s="355"/>
      <c r="BC53" s="355"/>
      <c r="BD53" s="355"/>
      <c r="BE53" s="355"/>
      <c r="BF53" s="355"/>
      <c r="BG53" s="355"/>
      <c r="BH53" s="355"/>
      <c r="BI53" s="355"/>
      <c r="BJ53" s="355"/>
      <c r="BK53" s="355"/>
      <c r="BL53" s="355"/>
      <c r="BM53" s="355"/>
      <c r="BN53" s="355"/>
      <c r="BO53" s="355"/>
      <c r="BP53" s="355"/>
      <c r="BQ53" s="355"/>
      <c r="BR53" s="355"/>
      <c r="BS53" s="355"/>
      <c r="BT53" s="355"/>
      <c r="BU53" s="355"/>
      <c r="BV53" s="355"/>
      <c r="BW53" s="355"/>
      <c r="BX53" s="355"/>
    </row>
    <row r="54" spans="1:76" ht="13.9" hidden="1" customHeight="1">
      <c r="A54" s="340"/>
      <c r="B54" s="373" t="s">
        <v>397</v>
      </c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</row>
    <row r="55" spans="1:76" ht="13.9" hidden="1" customHeight="1">
      <c r="A55" s="575"/>
      <c r="B55" s="576"/>
      <c r="C55" s="269"/>
      <c r="D55" s="269">
        <f t="shared" ref="D55:K55" si="23">SUM(D39:D45)</f>
        <v>0</v>
      </c>
      <c r="E55" s="269">
        <f t="shared" si="23"/>
        <v>0</v>
      </c>
      <c r="F55" s="269">
        <f t="shared" si="23"/>
        <v>0</v>
      </c>
      <c r="G55" s="269">
        <f t="shared" si="23"/>
        <v>0</v>
      </c>
      <c r="H55" s="269">
        <f t="shared" si="23"/>
        <v>0</v>
      </c>
      <c r="I55" s="269">
        <f t="shared" si="23"/>
        <v>0</v>
      </c>
      <c r="J55" s="269">
        <f t="shared" si="23"/>
        <v>0</v>
      </c>
      <c r="K55" s="269">
        <f t="shared" si="23"/>
        <v>0</v>
      </c>
      <c r="L55" s="269">
        <f>SUM(L39:L45)</f>
        <v>3.9</v>
      </c>
      <c r="M55" s="269">
        <f t="shared" ref="M55:BX55" si="24">SUM(M39:M45)</f>
        <v>0</v>
      </c>
      <c r="N55" s="269">
        <f t="shared" si="24"/>
        <v>4.8</v>
      </c>
      <c r="O55" s="269">
        <f t="shared" si="24"/>
        <v>0</v>
      </c>
      <c r="P55" s="269">
        <f t="shared" si="24"/>
        <v>0</v>
      </c>
      <c r="Q55" s="269">
        <f t="shared" si="24"/>
        <v>0</v>
      </c>
      <c r="R55" s="269">
        <f t="shared" si="24"/>
        <v>0</v>
      </c>
      <c r="S55" s="269">
        <f t="shared" si="24"/>
        <v>0</v>
      </c>
      <c r="T55" s="269">
        <f t="shared" si="24"/>
        <v>0</v>
      </c>
      <c r="U55" s="269">
        <f t="shared" si="24"/>
        <v>45</v>
      </c>
      <c r="V55" s="269">
        <f t="shared" si="24"/>
        <v>0</v>
      </c>
      <c r="W55" s="269">
        <f t="shared" si="24"/>
        <v>0</v>
      </c>
      <c r="X55" s="269">
        <f t="shared" si="24"/>
        <v>0</v>
      </c>
      <c r="Y55" s="269">
        <f t="shared" si="24"/>
        <v>0</v>
      </c>
      <c r="Z55" s="269">
        <f t="shared" si="24"/>
        <v>0</v>
      </c>
      <c r="AA55" s="269">
        <f t="shared" si="24"/>
        <v>0</v>
      </c>
      <c r="AB55" s="269">
        <f t="shared" si="24"/>
        <v>180</v>
      </c>
      <c r="AC55" s="269">
        <f t="shared" si="24"/>
        <v>4</v>
      </c>
      <c r="AD55" s="269">
        <f t="shared" si="24"/>
        <v>0</v>
      </c>
      <c r="AE55" s="269">
        <f t="shared" si="24"/>
        <v>0</v>
      </c>
      <c r="AF55" s="269">
        <f t="shared" si="24"/>
        <v>0</v>
      </c>
      <c r="AG55" s="269">
        <f t="shared" si="24"/>
        <v>0</v>
      </c>
      <c r="AH55" s="269">
        <f t="shared" si="24"/>
        <v>30</v>
      </c>
      <c r="AI55" s="269">
        <f t="shared" si="24"/>
        <v>0</v>
      </c>
      <c r="AJ55" s="269">
        <f t="shared" si="24"/>
        <v>0</v>
      </c>
      <c r="AK55" s="269">
        <f t="shared" si="24"/>
        <v>0</v>
      </c>
      <c r="AL55" s="269">
        <f t="shared" si="24"/>
        <v>0</v>
      </c>
      <c r="AM55" s="269">
        <f t="shared" si="24"/>
        <v>0</v>
      </c>
      <c r="AN55" s="269">
        <f t="shared" si="24"/>
        <v>5</v>
      </c>
      <c r="AO55" s="269">
        <f t="shared" si="24"/>
        <v>0</v>
      </c>
      <c r="AP55" s="269">
        <f t="shared" si="24"/>
        <v>0</v>
      </c>
      <c r="AQ55" s="269">
        <f t="shared" si="24"/>
        <v>0</v>
      </c>
      <c r="AR55" s="269">
        <f t="shared" si="24"/>
        <v>0</v>
      </c>
      <c r="AS55" s="269">
        <f t="shared" si="24"/>
        <v>0</v>
      </c>
      <c r="AT55" s="269">
        <f t="shared" si="24"/>
        <v>4</v>
      </c>
      <c r="AU55" s="269">
        <f t="shared" si="24"/>
        <v>0</v>
      </c>
      <c r="AV55" s="269">
        <f t="shared" si="24"/>
        <v>0</v>
      </c>
      <c r="AW55" s="269">
        <f t="shared" si="24"/>
        <v>0</v>
      </c>
      <c r="AX55" s="269">
        <f t="shared" si="24"/>
        <v>5</v>
      </c>
      <c r="AY55" s="269">
        <f t="shared" si="24"/>
        <v>0</v>
      </c>
      <c r="AZ55" s="269">
        <f t="shared" si="24"/>
        <v>0</v>
      </c>
      <c r="BA55" s="269">
        <f t="shared" si="24"/>
        <v>50</v>
      </c>
      <c r="BB55" s="269">
        <f t="shared" si="24"/>
        <v>0</v>
      </c>
      <c r="BC55" s="269">
        <f t="shared" si="24"/>
        <v>0</v>
      </c>
      <c r="BD55" s="269">
        <f t="shared" si="24"/>
        <v>0</v>
      </c>
      <c r="BE55" s="269">
        <f t="shared" si="24"/>
        <v>0</v>
      </c>
      <c r="BF55" s="269">
        <f t="shared" si="24"/>
        <v>0</v>
      </c>
      <c r="BG55" s="269">
        <f t="shared" si="24"/>
        <v>0</v>
      </c>
      <c r="BH55" s="269">
        <f t="shared" si="24"/>
        <v>1</v>
      </c>
      <c r="BI55" s="269">
        <f t="shared" si="24"/>
        <v>0</v>
      </c>
      <c r="BJ55" s="269">
        <f t="shared" si="24"/>
        <v>50</v>
      </c>
      <c r="BK55" s="269">
        <f t="shared" si="24"/>
        <v>8</v>
      </c>
      <c r="BL55" s="269">
        <f t="shared" si="24"/>
        <v>40</v>
      </c>
      <c r="BM55" s="269">
        <f t="shared" si="24"/>
        <v>0</v>
      </c>
      <c r="BN55" s="269">
        <f t="shared" si="24"/>
        <v>0</v>
      </c>
      <c r="BO55" s="269">
        <f t="shared" si="24"/>
        <v>0</v>
      </c>
      <c r="BP55" s="269">
        <f t="shared" si="24"/>
        <v>0</v>
      </c>
      <c r="BQ55" s="269">
        <f t="shared" si="24"/>
        <v>0</v>
      </c>
      <c r="BR55" s="269">
        <f t="shared" si="24"/>
        <v>0</v>
      </c>
      <c r="BS55" s="269">
        <f t="shared" si="24"/>
        <v>0</v>
      </c>
      <c r="BT55" s="269">
        <f t="shared" si="24"/>
        <v>0</v>
      </c>
      <c r="BU55" s="269">
        <f t="shared" si="24"/>
        <v>0</v>
      </c>
      <c r="BV55" s="269">
        <f t="shared" si="24"/>
        <v>13</v>
      </c>
      <c r="BW55" s="269">
        <f t="shared" si="24"/>
        <v>0</v>
      </c>
      <c r="BX55" s="269">
        <f t="shared" si="24"/>
        <v>60</v>
      </c>
    </row>
    <row r="56" spans="1:76" ht="13.9" hidden="1" customHeight="1">
      <c r="A56" s="577" t="s">
        <v>74</v>
      </c>
      <c r="B56" s="578"/>
      <c r="C56" s="269">
        <f>C57</f>
        <v>40</v>
      </c>
      <c r="D56" s="374">
        <f>C56</f>
        <v>40</v>
      </c>
      <c r="E56" s="374">
        <f t="shared" ref="E56:BP56" si="25">D56</f>
        <v>40</v>
      </c>
      <c r="F56" s="374">
        <f t="shared" si="25"/>
        <v>40</v>
      </c>
      <c r="G56" s="374">
        <f t="shared" si="25"/>
        <v>40</v>
      </c>
      <c r="H56" s="374">
        <f t="shared" si="25"/>
        <v>40</v>
      </c>
      <c r="I56" s="374">
        <f t="shared" si="25"/>
        <v>40</v>
      </c>
      <c r="J56" s="374">
        <f t="shared" si="25"/>
        <v>40</v>
      </c>
      <c r="K56" s="374">
        <f t="shared" si="25"/>
        <v>40</v>
      </c>
      <c r="L56" s="374">
        <f t="shared" si="25"/>
        <v>40</v>
      </c>
      <c r="M56" s="374">
        <f t="shared" si="25"/>
        <v>40</v>
      </c>
      <c r="N56" s="374">
        <f t="shared" si="25"/>
        <v>40</v>
      </c>
      <c r="O56" s="374">
        <f t="shared" si="25"/>
        <v>40</v>
      </c>
      <c r="P56" s="374">
        <f t="shared" si="25"/>
        <v>40</v>
      </c>
      <c r="Q56" s="374">
        <f t="shared" si="25"/>
        <v>40</v>
      </c>
      <c r="R56" s="374">
        <f t="shared" si="25"/>
        <v>40</v>
      </c>
      <c r="S56" s="374">
        <f t="shared" si="25"/>
        <v>40</v>
      </c>
      <c r="T56" s="374">
        <f t="shared" si="25"/>
        <v>40</v>
      </c>
      <c r="U56" s="374">
        <f t="shared" si="25"/>
        <v>40</v>
      </c>
      <c r="V56" s="374">
        <f t="shared" si="25"/>
        <v>40</v>
      </c>
      <c r="W56" s="374">
        <f t="shared" si="25"/>
        <v>40</v>
      </c>
      <c r="X56" s="374">
        <f t="shared" si="25"/>
        <v>40</v>
      </c>
      <c r="Y56" s="374">
        <f t="shared" si="25"/>
        <v>40</v>
      </c>
      <c r="Z56" s="374">
        <f t="shared" si="25"/>
        <v>40</v>
      </c>
      <c r="AA56" s="374">
        <f t="shared" si="25"/>
        <v>40</v>
      </c>
      <c r="AB56" s="374">
        <f t="shared" si="25"/>
        <v>40</v>
      </c>
      <c r="AC56" s="374">
        <f t="shared" si="25"/>
        <v>40</v>
      </c>
      <c r="AD56" s="374">
        <f t="shared" si="25"/>
        <v>40</v>
      </c>
      <c r="AE56" s="374">
        <f t="shared" si="25"/>
        <v>40</v>
      </c>
      <c r="AF56" s="374">
        <f t="shared" si="25"/>
        <v>40</v>
      </c>
      <c r="AG56" s="374">
        <f t="shared" si="25"/>
        <v>40</v>
      </c>
      <c r="AH56" s="374">
        <f t="shared" si="25"/>
        <v>40</v>
      </c>
      <c r="AI56" s="374">
        <f t="shared" si="25"/>
        <v>40</v>
      </c>
      <c r="AJ56" s="374">
        <f t="shared" si="25"/>
        <v>40</v>
      </c>
      <c r="AK56" s="374">
        <f t="shared" si="25"/>
        <v>40</v>
      </c>
      <c r="AL56" s="374">
        <f t="shared" si="25"/>
        <v>40</v>
      </c>
      <c r="AM56" s="374">
        <f t="shared" si="25"/>
        <v>40</v>
      </c>
      <c r="AN56" s="374">
        <f t="shared" si="25"/>
        <v>40</v>
      </c>
      <c r="AO56" s="374">
        <f t="shared" si="25"/>
        <v>40</v>
      </c>
      <c r="AP56" s="374">
        <f t="shared" si="25"/>
        <v>40</v>
      </c>
      <c r="AQ56" s="374">
        <f t="shared" si="25"/>
        <v>40</v>
      </c>
      <c r="AR56" s="374">
        <f t="shared" si="25"/>
        <v>40</v>
      </c>
      <c r="AS56" s="374">
        <f t="shared" si="25"/>
        <v>40</v>
      </c>
      <c r="AT56" s="374">
        <f t="shared" si="25"/>
        <v>40</v>
      </c>
      <c r="AU56" s="374">
        <f t="shared" si="25"/>
        <v>40</v>
      </c>
      <c r="AV56" s="374">
        <f t="shared" si="25"/>
        <v>40</v>
      </c>
      <c r="AW56" s="374">
        <f t="shared" si="25"/>
        <v>40</v>
      </c>
      <c r="AX56" s="374">
        <f t="shared" si="25"/>
        <v>40</v>
      </c>
      <c r="AY56" s="374">
        <f t="shared" si="25"/>
        <v>40</v>
      </c>
      <c r="AZ56" s="374">
        <f t="shared" si="25"/>
        <v>40</v>
      </c>
      <c r="BA56" s="374">
        <f t="shared" si="25"/>
        <v>40</v>
      </c>
      <c r="BB56" s="374">
        <f t="shared" si="25"/>
        <v>40</v>
      </c>
      <c r="BC56" s="374">
        <f t="shared" si="25"/>
        <v>40</v>
      </c>
      <c r="BD56" s="374">
        <f t="shared" si="25"/>
        <v>40</v>
      </c>
      <c r="BE56" s="374">
        <f t="shared" si="25"/>
        <v>40</v>
      </c>
      <c r="BF56" s="374">
        <f t="shared" si="25"/>
        <v>40</v>
      </c>
      <c r="BG56" s="374">
        <f t="shared" si="25"/>
        <v>40</v>
      </c>
      <c r="BH56" s="374">
        <f t="shared" si="25"/>
        <v>40</v>
      </c>
      <c r="BI56" s="374">
        <f t="shared" si="25"/>
        <v>40</v>
      </c>
      <c r="BJ56" s="374">
        <f t="shared" si="25"/>
        <v>40</v>
      </c>
      <c r="BK56" s="374">
        <f t="shared" si="25"/>
        <v>40</v>
      </c>
      <c r="BL56" s="374">
        <f t="shared" si="25"/>
        <v>40</v>
      </c>
      <c r="BM56" s="374">
        <f t="shared" si="25"/>
        <v>40</v>
      </c>
      <c r="BN56" s="374">
        <f t="shared" si="25"/>
        <v>40</v>
      </c>
      <c r="BO56" s="374">
        <f t="shared" si="25"/>
        <v>40</v>
      </c>
      <c r="BP56" s="374">
        <f t="shared" si="25"/>
        <v>40</v>
      </c>
      <c r="BQ56" s="374">
        <f t="shared" ref="BQ56:BX56" si="26">BP56</f>
        <v>40</v>
      </c>
      <c r="BR56" s="374">
        <f t="shared" si="26"/>
        <v>40</v>
      </c>
      <c r="BS56" s="374">
        <f t="shared" si="26"/>
        <v>40</v>
      </c>
      <c r="BT56" s="374">
        <f t="shared" si="26"/>
        <v>40</v>
      </c>
      <c r="BU56" s="374">
        <f t="shared" si="26"/>
        <v>40</v>
      </c>
      <c r="BV56" s="374">
        <f t="shared" si="26"/>
        <v>40</v>
      </c>
      <c r="BW56" s="374">
        <f t="shared" si="26"/>
        <v>40</v>
      </c>
      <c r="BX56" s="374">
        <f t="shared" si="26"/>
        <v>40</v>
      </c>
    </row>
    <row r="57" spans="1:76" ht="21" hidden="1" customHeight="1" thickBot="1">
      <c r="A57" s="579" t="s">
        <v>138</v>
      </c>
      <c r="B57" s="580"/>
      <c r="C57" s="343">
        <f>VLOOKUP(B4,Общее_количество_учащихся,3,FALSE)</f>
        <v>40</v>
      </c>
      <c r="D57" s="375"/>
      <c r="E57" s="375"/>
      <c r="F57" s="375"/>
      <c r="G57" s="375"/>
      <c r="H57" s="375"/>
      <c r="I57" s="375"/>
      <c r="J57" s="375"/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  <c r="BT57" s="375"/>
      <c r="BU57" s="375"/>
      <c r="BV57" s="375"/>
      <c r="BW57" s="375"/>
      <c r="BX57" s="375"/>
    </row>
    <row r="58" spans="1:76" ht="14.45" hidden="1" customHeight="1" thickTop="1">
      <c r="A58" s="572" t="s">
        <v>75</v>
      </c>
      <c r="B58" s="573"/>
      <c r="C58" s="366"/>
      <c r="D58" s="376">
        <f>D55*D56/1000</f>
        <v>0</v>
      </c>
      <c r="E58" s="376">
        <f>E55*E56</f>
        <v>0</v>
      </c>
      <c r="F58" s="376">
        <f>F55*F56</f>
        <v>0</v>
      </c>
      <c r="G58" s="376">
        <f>G55*G56</f>
        <v>0</v>
      </c>
      <c r="H58" s="376">
        <f t="shared" ref="H58:BS58" si="27">H55*H56/1000</f>
        <v>0</v>
      </c>
      <c r="I58" s="376">
        <f t="shared" si="27"/>
        <v>0</v>
      </c>
      <c r="J58" s="377">
        <f t="shared" si="27"/>
        <v>0</v>
      </c>
      <c r="K58" s="377">
        <f>K55*K56</f>
        <v>0</v>
      </c>
      <c r="L58" s="377">
        <f>L55*L56/1000</f>
        <v>0.156</v>
      </c>
      <c r="M58" s="377">
        <f t="shared" si="27"/>
        <v>0</v>
      </c>
      <c r="N58" s="377">
        <f t="shared" si="27"/>
        <v>0.192</v>
      </c>
      <c r="O58" s="377">
        <f t="shared" si="27"/>
        <v>0</v>
      </c>
      <c r="P58" s="377">
        <f t="shared" si="27"/>
        <v>0</v>
      </c>
      <c r="Q58" s="377">
        <f>Q55*Q56</f>
        <v>0</v>
      </c>
      <c r="R58" s="377">
        <f t="shared" si="27"/>
        <v>0</v>
      </c>
      <c r="S58" s="377">
        <f>S55*S56</f>
        <v>0</v>
      </c>
      <c r="T58" s="377">
        <f t="shared" si="27"/>
        <v>0</v>
      </c>
      <c r="U58" s="377">
        <f t="shared" si="27"/>
        <v>1.8</v>
      </c>
      <c r="V58" s="377">
        <f t="shared" si="27"/>
        <v>0</v>
      </c>
      <c r="W58" s="377">
        <f t="shared" si="27"/>
        <v>0</v>
      </c>
      <c r="X58" s="377">
        <f t="shared" si="27"/>
        <v>0</v>
      </c>
      <c r="Y58" s="377">
        <f t="shared" si="27"/>
        <v>0</v>
      </c>
      <c r="Z58" s="377">
        <f t="shared" si="27"/>
        <v>0</v>
      </c>
      <c r="AA58" s="377">
        <f t="shared" si="27"/>
        <v>0</v>
      </c>
      <c r="AB58" s="377">
        <f t="shared" si="27"/>
        <v>7.2</v>
      </c>
      <c r="AC58" s="377">
        <f t="shared" si="27"/>
        <v>0.16</v>
      </c>
      <c r="AD58" s="377">
        <f t="shared" si="27"/>
        <v>0</v>
      </c>
      <c r="AE58" s="377">
        <f t="shared" si="27"/>
        <v>0</v>
      </c>
      <c r="AF58" s="377">
        <f t="shared" si="27"/>
        <v>0</v>
      </c>
      <c r="AG58" s="377">
        <f t="shared" si="27"/>
        <v>0</v>
      </c>
      <c r="AH58" s="377">
        <f t="shared" si="27"/>
        <v>1.2</v>
      </c>
      <c r="AI58" s="377">
        <f t="shared" si="27"/>
        <v>0</v>
      </c>
      <c r="AJ58" s="377">
        <f t="shared" si="27"/>
        <v>0</v>
      </c>
      <c r="AK58" s="377">
        <f t="shared" si="27"/>
        <v>0</v>
      </c>
      <c r="AL58" s="377">
        <f t="shared" si="27"/>
        <v>0</v>
      </c>
      <c r="AM58" s="377">
        <f t="shared" si="27"/>
        <v>0</v>
      </c>
      <c r="AN58" s="377">
        <f t="shared" si="27"/>
        <v>0.2</v>
      </c>
      <c r="AO58" s="377">
        <f t="shared" si="27"/>
        <v>0</v>
      </c>
      <c r="AP58" s="377">
        <f t="shared" si="27"/>
        <v>0</v>
      </c>
      <c r="AQ58" s="377">
        <f t="shared" si="27"/>
        <v>0</v>
      </c>
      <c r="AR58" s="377">
        <f t="shared" si="27"/>
        <v>0</v>
      </c>
      <c r="AS58" s="377">
        <f t="shared" si="27"/>
        <v>0</v>
      </c>
      <c r="AT58" s="377">
        <f t="shared" si="27"/>
        <v>0.16</v>
      </c>
      <c r="AU58" s="377">
        <f t="shared" si="27"/>
        <v>0</v>
      </c>
      <c r="AV58" s="377">
        <f t="shared" si="27"/>
        <v>0</v>
      </c>
      <c r="AW58" s="377">
        <f t="shared" si="27"/>
        <v>0</v>
      </c>
      <c r="AX58" s="377">
        <f t="shared" si="27"/>
        <v>0.2</v>
      </c>
      <c r="AY58" s="377">
        <f t="shared" si="27"/>
        <v>0</v>
      </c>
      <c r="AZ58" s="377">
        <f t="shared" si="27"/>
        <v>0</v>
      </c>
      <c r="BA58" s="377">
        <f t="shared" si="27"/>
        <v>2</v>
      </c>
      <c r="BB58" s="377">
        <f t="shared" si="27"/>
        <v>0</v>
      </c>
      <c r="BC58" s="377">
        <f t="shared" si="27"/>
        <v>0</v>
      </c>
      <c r="BD58" s="377">
        <f t="shared" si="27"/>
        <v>0</v>
      </c>
      <c r="BE58" s="377">
        <f t="shared" si="27"/>
        <v>0</v>
      </c>
      <c r="BF58" s="377">
        <f t="shared" si="27"/>
        <v>0</v>
      </c>
      <c r="BG58" s="377">
        <f t="shared" si="27"/>
        <v>0</v>
      </c>
      <c r="BH58" s="377">
        <f>BH55*BH56</f>
        <v>40</v>
      </c>
      <c r="BI58" s="377">
        <f t="shared" si="27"/>
        <v>0</v>
      </c>
      <c r="BJ58" s="377">
        <f t="shared" si="27"/>
        <v>2</v>
      </c>
      <c r="BK58" s="377">
        <f t="shared" si="27"/>
        <v>0.32</v>
      </c>
      <c r="BL58" s="377">
        <f t="shared" si="27"/>
        <v>1.6</v>
      </c>
      <c r="BM58" s="377">
        <f t="shared" si="27"/>
        <v>0</v>
      </c>
      <c r="BN58" s="377">
        <f t="shared" si="27"/>
        <v>0</v>
      </c>
      <c r="BO58" s="377">
        <f t="shared" si="27"/>
        <v>0</v>
      </c>
      <c r="BP58" s="377">
        <f t="shared" si="27"/>
        <v>0</v>
      </c>
      <c r="BQ58" s="377">
        <f t="shared" si="27"/>
        <v>0</v>
      </c>
      <c r="BR58" s="377">
        <f t="shared" si="27"/>
        <v>0</v>
      </c>
      <c r="BS58" s="377">
        <f t="shared" si="27"/>
        <v>0</v>
      </c>
      <c r="BT58" s="377">
        <f t="shared" ref="BT58:BX58" si="28">BT55*BT56/1000</f>
        <v>0</v>
      </c>
      <c r="BU58" s="377">
        <f t="shared" si="28"/>
        <v>0</v>
      </c>
      <c r="BV58" s="377">
        <f t="shared" si="28"/>
        <v>0.52</v>
      </c>
      <c r="BW58" s="377">
        <f t="shared" si="28"/>
        <v>0</v>
      </c>
      <c r="BX58" s="377">
        <f t="shared" si="28"/>
        <v>2.4</v>
      </c>
    </row>
    <row r="59" spans="1:76" ht="13.9" hidden="1" customHeight="1">
      <c r="A59" s="572" t="s">
        <v>64</v>
      </c>
      <c r="B59" s="573"/>
      <c r="C59" s="366"/>
      <c r="D59" s="369">
        <f>ССЫЛКИ!B3</f>
        <v>85</v>
      </c>
      <c r="E59" s="369">
        <f>ССЫЛКИ!C3</f>
        <v>21</v>
      </c>
      <c r="F59" s="369">
        <f>ССЫЛКИ!D3</f>
        <v>21</v>
      </c>
      <c r="G59" s="369">
        <f>ССЫЛКИ!E3</f>
        <v>6</v>
      </c>
      <c r="H59" s="369">
        <f>ССЫЛКИ!F3</f>
        <v>400</v>
      </c>
      <c r="I59" s="369">
        <f>ССЫЛКИ!G3</f>
        <v>140</v>
      </c>
      <c r="J59" s="369">
        <f>ССЫЛКИ!H3</f>
        <v>85</v>
      </c>
      <c r="K59" s="369">
        <f>ССЫЛКИ!I3</f>
        <v>21</v>
      </c>
      <c r="L59" s="369">
        <f>ССЫЛКИ!J3</f>
        <v>140</v>
      </c>
      <c r="M59" s="369">
        <f>ССЫЛКИ!K3</f>
        <v>56</v>
      </c>
      <c r="N59" s="369">
        <f>ССЫЛКИ!L3</f>
        <v>10</v>
      </c>
      <c r="O59" s="369">
        <f>ССЫЛКИ!M3</f>
        <v>240</v>
      </c>
      <c r="P59" s="369">
        <f>ССЫЛКИ!N3</f>
        <v>700</v>
      </c>
      <c r="Q59" s="369">
        <f>ССЫЛКИ!O3</f>
        <v>8</v>
      </c>
      <c r="R59" s="369">
        <f>ССЫЛКИ!P3</f>
        <v>160</v>
      </c>
      <c r="S59" s="369">
        <f>ССЫЛКИ!Q3</f>
        <v>10</v>
      </c>
      <c r="T59" s="369">
        <f>ССЫЛКИ!R3</f>
        <v>150</v>
      </c>
      <c r="U59" s="369">
        <f>ССЫЛКИ!S3</f>
        <v>110</v>
      </c>
      <c r="V59" s="369">
        <f>ССЫЛКИ!T3</f>
        <v>130</v>
      </c>
      <c r="W59" s="369">
        <f>ССЫЛКИ!U3</f>
        <v>150</v>
      </c>
      <c r="X59" s="369">
        <f>ССЫЛКИ!V3</f>
        <v>150</v>
      </c>
      <c r="Y59" s="369">
        <f>ССЫЛКИ!W3</f>
        <v>40</v>
      </c>
      <c r="Z59" s="369">
        <f>ССЫЛКИ!X3</f>
        <v>150</v>
      </c>
      <c r="AA59" s="369">
        <f>ССЫЛКИ!Y3</f>
        <v>60</v>
      </c>
      <c r="AB59" s="369">
        <f>ССЫЛКИ!Z3</f>
        <v>70</v>
      </c>
      <c r="AC59" s="369">
        <f>ССЫЛКИ!AA3</f>
        <v>165</v>
      </c>
      <c r="AD59" s="369">
        <f>ССЫЛКИ!AB3</f>
        <v>21</v>
      </c>
      <c r="AE59" s="369">
        <f>ССЫЛКИ!AC3</f>
        <v>10.5</v>
      </c>
      <c r="AF59" s="369">
        <f>ССЫЛКИ!AD3</f>
        <v>55</v>
      </c>
      <c r="AG59" s="369">
        <f>ССЫЛКИ!AE3</f>
        <v>90</v>
      </c>
      <c r="AH59" s="369">
        <f>ССЫЛКИ!AF3</f>
        <v>45</v>
      </c>
      <c r="AI59" s="369">
        <f>ССЫЛКИ!AG3</f>
        <v>45</v>
      </c>
      <c r="AJ59" s="369">
        <f>ССЫЛКИ!AH3</f>
        <v>52</v>
      </c>
      <c r="AK59" s="369">
        <f>ССЫЛКИ!AI3</f>
        <v>50</v>
      </c>
      <c r="AL59" s="369">
        <f>ССЫЛКИ!AJ3</f>
        <v>55</v>
      </c>
      <c r="AM59" s="369">
        <f>ССЫЛКИ!AK3</f>
        <v>60</v>
      </c>
      <c r="AN59" s="369">
        <f>ССЫЛКИ!AL3</f>
        <v>60</v>
      </c>
      <c r="AO59" s="369">
        <f>ССЫЛКИ!AM3</f>
        <v>50</v>
      </c>
      <c r="AP59" s="369">
        <f>ССЫЛКИ!AN3</f>
        <v>110</v>
      </c>
      <c r="AQ59" s="369">
        <f>ССЫЛКИ!AO3</f>
        <v>270</v>
      </c>
      <c r="AR59" s="369">
        <f>ССЫЛКИ!AP3</f>
        <v>200</v>
      </c>
      <c r="AS59" s="369">
        <f>ССЫЛКИ!AQ3</f>
        <v>80</v>
      </c>
      <c r="AT59" s="369">
        <f>ССЫЛКИ!AR3</f>
        <v>600</v>
      </c>
      <c r="AU59" s="369">
        <f>ССЫЛКИ!AS3</f>
        <v>60</v>
      </c>
      <c r="AV59" s="369">
        <f>ССЫЛКИ!AT3</f>
        <v>75</v>
      </c>
      <c r="AW59" s="369">
        <f>ССЫЛКИ!AU3</f>
        <v>250</v>
      </c>
      <c r="AX59" s="369">
        <f>ССЫЛКИ!AV3</f>
        <v>274</v>
      </c>
      <c r="AY59" s="369">
        <f>ССЫЛКИ!AW3</f>
        <v>450</v>
      </c>
      <c r="AZ59" s="369">
        <f>ССЫЛКИ!AX3</f>
        <v>325</v>
      </c>
      <c r="BA59" s="369">
        <f>ССЫЛКИ!AY3</f>
        <v>180</v>
      </c>
      <c r="BB59" s="369">
        <f>ССЫЛКИ!AZ3</f>
        <v>320</v>
      </c>
      <c r="BC59" s="369">
        <f>ССЫЛКИ!BA3</f>
        <v>350</v>
      </c>
      <c r="BD59" s="369">
        <f>ССЫЛКИ!BB3</f>
        <v>300</v>
      </c>
      <c r="BE59" s="369">
        <f>ССЫЛКИ!BC3</f>
        <v>120</v>
      </c>
      <c r="BF59" s="369">
        <f>ССЫЛКИ!BD3</f>
        <v>220</v>
      </c>
      <c r="BG59" s="369">
        <f>ССЫЛКИ!BE3</f>
        <v>300</v>
      </c>
      <c r="BH59" s="369">
        <f>ССЫЛКИ!BF3</f>
        <v>21</v>
      </c>
      <c r="BI59" s="369">
        <f>ССЫЛКИ!BG3</f>
        <v>21</v>
      </c>
      <c r="BJ59" s="369">
        <f>ССЫЛКИ!BH3</f>
        <v>35</v>
      </c>
      <c r="BK59" s="369">
        <f>ССЫЛКИ!BI3</f>
        <v>22</v>
      </c>
      <c r="BL59" s="369">
        <f>ССЫЛКИ!BJ3</f>
        <v>32</v>
      </c>
      <c r="BM59" s="369">
        <f>ССЫЛКИ!BK3</f>
        <v>140</v>
      </c>
      <c r="BN59" s="369">
        <f>ССЫЛКИ!BL3</f>
        <v>140</v>
      </c>
      <c r="BO59" s="369">
        <f>ССЫЛКИ!BM3</f>
        <v>30</v>
      </c>
      <c r="BP59" s="369">
        <f>ССЫЛКИ!BN3</f>
        <v>4.2</v>
      </c>
      <c r="BQ59" s="369">
        <f>ССЫЛКИ!BO3</f>
        <v>160</v>
      </c>
      <c r="BR59" s="369">
        <f>ССЫЛКИ!BP3</f>
        <v>100</v>
      </c>
      <c r="BS59" s="369">
        <f>ССЫЛКИ!BQ3</f>
        <v>150</v>
      </c>
      <c r="BT59" s="369">
        <f>ССЫЛКИ!BR3</f>
        <v>160</v>
      </c>
      <c r="BU59" s="369">
        <f>ССЫЛКИ!BS3</f>
        <v>100</v>
      </c>
      <c r="BV59" s="369">
        <f>ССЫЛКИ!BT3</f>
        <v>90</v>
      </c>
      <c r="BW59" s="369">
        <f>ССЫЛКИ!BU3</f>
        <v>21</v>
      </c>
      <c r="BX59" s="369">
        <f>ССЫЛКИ!BV3</f>
        <v>40</v>
      </c>
    </row>
    <row r="60" spans="1:76" ht="13.9" hidden="1" customHeight="1">
      <c r="A60" s="572" t="s">
        <v>76</v>
      </c>
      <c r="B60" s="573"/>
      <c r="C60" s="378">
        <f>SUM(D60:BZ60)</f>
        <v>2440</v>
      </c>
      <c r="D60" s="371">
        <f>D58*D59</f>
        <v>0</v>
      </c>
      <c r="E60" s="371">
        <f t="shared" ref="E60:BP60" si="29">E58*E59</f>
        <v>0</v>
      </c>
      <c r="F60" s="368">
        <f>F58*F59</f>
        <v>0</v>
      </c>
      <c r="G60" s="368">
        <f t="shared" si="29"/>
        <v>0</v>
      </c>
      <c r="H60" s="368">
        <f t="shared" si="29"/>
        <v>0</v>
      </c>
      <c r="I60" s="368">
        <f t="shared" si="29"/>
        <v>0</v>
      </c>
      <c r="J60" s="368">
        <f t="shared" si="29"/>
        <v>0</v>
      </c>
      <c r="K60" s="379">
        <f t="shared" si="29"/>
        <v>0</v>
      </c>
      <c r="L60" s="379">
        <f t="shared" si="29"/>
        <v>21.84</v>
      </c>
      <c r="M60" s="379">
        <f t="shared" si="29"/>
        <v>0</v>
      </c>
      <c r="N60" s="379">
        <f t="shared" si="29"/>
        <v>1.92</v>
      </c>
      <c r="O60" s="379">
        <f t="shared" si="29"/>
        <v>0</v>
      </c>
      <c r="P60" s="379">
        <f t="shared" si="29"/>
        <v>0</v>
      </c>
      <c r="Q60" s="379">
        <f t="shared" si="29"/>
        <v>0</v>
      </c>
      <c r="R60" s="379">
        <f t="shared" si="29"/>
        <v>0</v>
      </c>
      <c r="S60" s="379">
        <f t="shared" si="29"/>
        <v>0</v>
      </c>
      <c r="T60" s="379">
        <f t="shared" si="29"/>
        <v>0</v>
      </c>
      <c r="U60" s="379">
        <f t="shared" si="29"/>
        <v>198</v>
      </c>
      <c r="V60" s="379">
        <f t="shared" si="29"/>
        <v>0</v>
      </c>
      <c r="W60" s="379">
        <f t="shared" si="29"/>
        <v>0</v>
      </c>
      <c r="X60" s="379">
        <f t="shared" si="29"/>
        <v>0</v>
      </c>
      <c r="Y60" s="379">
        <f t="shared" si="29"/>
        <v>0</v>
      </c>
      <c r="Z60" s="379">
        <f t="shared" si="29"/>
        <v>0</v>
      </c>
      <c r="AA60" s="379">
        <f t="shared" si="29"/>
        <v>0</v>
      </c>
      <c r="AB60" s="379">
        <f t="shared" si="29"/>
        <v>504</v>
      </c>
      <c r="AC60" s="379">
        <f t="shared" si="29"/>
        <v>26.400000000000002</v>
      </c>
      <c r="AD60" s="379">
        <f t="shared" si="29"/>
        <v>0</v>
      </c>
      <c r="AE60" s="379">
        <f t="shared" si="29"/>
        <v>0</v>
      </c>
      <c r="AF60" s="379">
        <f t="shared" si="29"/>
        <v>0</v>
      </c>
      <c r="AG60" s="379">
        <f t="shared" si="29"/>
        <v>0</v>
      </c>
      <c r="AH60" s="379">
        <f t="shared" si="29"/>
        <v>54</v>
      </c>
      <c r="AI60" s="379">
        <f t="shared" si="29"/>
        <v>0</v>
      </c>
      <c r="AJ60" s="379">
        <f t="shared" si="29"/>
        <v>0</v>
      </c>
      <c r="AK60" s="379">
        <f t="shared" si="29"/>
        <v>0</v>
      </c>
      <c r="AL60" s="379">
        <f t="shared" si="29"/>
        <v>0</v>
      </c>
      <c r="AM60" s="379">
        <f t="shared" si="29"/>
        <v>0</v>
      </c>
      <c r="AN60" s="379">
        <f t="shared" si="29"/>
        <v>12</v>
      </c>
      <c r="AO60" s="379">
        <f t="shared" si="29"/>
        <v>0</v>
      </c>
      <c r="AP60" s="379">
        <f t="shared" si="29"/>
        <v>0</v>
      </c>
      <c r="AQ60" s="379">
        <f t="shared" si="29"/>
        <v>0</v>
      </c>
      <c r="AR60" s="379">
        <f t="shared" si="29"/>
        <v>0</v>
      </c>
      <c r="AS60" s="379">
        <f t="shared" si="29"/>
        <v>0</v>
      </c>
      <c r="AT60" s="379">
        <f t="shared" si="29"/>
        <v>96</v>
      </c>
      <c r="AU60" s="379">
        <f t="shared" si="29"/>
        <v>0</v>
      </c>
      <c r="AV60" s="379">
        <f t="shared" si="29"/>
        <v>0</v>
      </c>
      <c r="AW60" s="379">
        <f t="shared" si="29"/>
        <v>0</v>
      </c>
      <c r="AX60" s="379">
        <f t="shared" si="29"/>
        <v>54.800000000000004</v>
      </c>
      <c r="AY60" s="379">
        <f t="shared" si="29"/>
        <v>0</v>
      </c>
      <c r="AZ60" s="379">
        <f t="shared" si="29"/>
        <v>0</v>
      </c>
      <c r="BA60" s="379">
        <f t="shared" si="29"/>
        <v>360</v>
      </c>
      <c r="BB60" s="379">
        <f t="shared" si="29"/>
        <v>0</v>
      </c>
      <c r="BC60" s="379">
        <f t="shared" si="29"/>
        <v>0</v>
      </c>
      <c r="BD60" s="379">
        <f t="shared" si="29"/>
        <v>0</v>
      </c>
      <c r="BE60" s="379">
        <f t="shared" si="29"/>
        <v>0</v>
      </c>
      <c r="BF60" s="379">
        <f t="shared" si="29"/>
        <v>0</v>
      </c>
      <c r="BG60" s="379">
        <f t="shared" si="29"/>
        <v>0</v>
      </c>
      <c r="BH60" s="379">
        <f t="shared" si="29"/>
        <v>840</v>
      </c>
      <c r="BI60" s="379">
        <f t="shared" si="29"/>
        <v>0</v>
      </c>
      <c r="BJ60" s="379">
        <f t="shared" si="29"/>
        <v>70</v>
      </c>
      <c r="BK60" s="379">
        <f t="shared" si="29"/>
        <v>7.04</v>
      </c>
      <c r="BL60" s="379">
        <f t="shared" si="29"/>
        <v>51.2</v>
      </c>
      <c r="BM60" s="379">
        <f t="shared" si="29"/>
        <v>0</v>
      </c>
      <c r="BN60" s="379">
        <f t="shared" si="29"/>
        <v>0</v>
      </c>
      <c r="BO60" s="379">
        <f t="shared" si="29"/>
        <v>0</v>
      </c>
      <c r="BP60" s="379">
        <f t="shared" si="29"/>
        <v>0</v>
      </c>
      <c r="BQ60" s="379">
        <f t="shared" ref="BQ60:BW60" si="30">BQ58*BQ59</f>
        <v>0</v>
      </c>
      <c r="BR60" s="379">
        <f t="shared" si="30"/>
        <v>0</v>
      </c>
      <c r="BS60" s="379">
        <f t="shared" si="30"/>
        <v>0</v>
      </c>
      <c r="BT60" s="379">
        <f t="shared" si="30"/>
        <v>0</v>
      </c>
      <c r="BU60" s="379">
        <f t="shared" si="30"/>
        <v>0</v>
      </c>
      <c r="BV60" s="379">
        <f>BV58*BV59</f>
        <v>46.800000000000004</v>
      </c>
      <c r="BW60" s="379">
        <f t="shared" si="30"/>
        <v>0</v>
      </c>
      <c r="BX60" s="379">
        <f>BX58*BX59</f>
        <v>96</v>
      </c>
    </row>
    <row r="61" spans="1:76" ht="13.9" hidden="1" customHeight="1">
      <c r="A61" s="572" t="s">
        <v>77</v>
      </c>
      <c r="B61" s="574"/>
      <c r="C61" s="380">
        <f>C60/C57</f>
        <v>61</v>
      </c>
      <c r="D61" s="355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55"/>
      <c r="AP61" s="355"/>
      <c r="AQ61" s="355"/>
      <c r="AR61" s="355"/>
      <c r="AS61" s="355"/>
      <c r="AT61" s="355"/>
      <c r="AU61" s="355"/>
      <c r="AV61" s="355"/>
      <c r="AW61" s="355"/>
      <c r="AX61" s="355"/>
      <c r="AY61" s="355"/>
      <c r="AZ61" s="355"/>
      <c r="BA61" s="355"/>
      <c r="BB61" s="355"/>
      <c r="BC61" s="355"/>
      <c r="BD61" s="355"/>
      <c r="BE61" s="355"/>
      <c r="BF61" s="355"/>
      <c r="BG61" s="355"/>
      <c r="BH61" s="355"/>
      <c r="BI61" s="355"/>
      <c r="BJ61" s="355"/>
      <c r="BK61" s="355"/>
      <c r="BL61" s="355"/>
      <c r="BM61" s="355"/>
      <c r="BN61" s="355"/>
      <c r="BO61" s="355"/>
      <c r="BP61" s="355"/>
      <c r="BQ61" s="355"/>
      <c r="BR61" s="355"/>
      <c r="BS61" s="355"/>
      <c r="BT61" s="355"/>
      <c r="BU61" s="355"/>
      <c r="BV61" s="355"/>
      <c r="BW61" s="355"/>
      <c r="BX61" s="355"/>
    </row>
    <row r="62" spans="1:76" ht="13.9" hidden="1" customHeight="1">
      <c r="A62" s="340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0"/>
      <c r="AT62" s="340"/>
      <c r="AU62" s="340"/>
      <c r="AV62" s="340"/>
      <c r="AW62" s="340"/>
      <c r="AX62" s="340"/>
      <c r="AY62" s="340"/>
      <c r="AZ62" s="340"/>
      <c r="BA62" s="340"/>
      <c r="BB62" s="340"/>
      <c r="BC62" s="340"/>
      <c r="BD62" s="340"/>
      <c r="BE62" s="340"/>
      <c r="BF62" s="340"/>
      <c r="BG62" s="340"/>
      <c r="BH62" s="340"/>
      <c r="BI62" s="340"/>
      <c r="BJ62" s="340"/>
      <c r="BK62" s="340"/>
      <c r="BL62" s="340"/>
      <c r="BM62" s="340"/>
      <c r="BN62" s="340"/>
      <c r="BO62" s="340"/>
      <c r="BP62" s="340"/>
      <c r="BQ62" s="340"/>
      <c r="BR62" s="340"/>
      <c r="BS62" s="340"/>
      <c r="BT62" s="340"/>
      <c r="BU62" s="340"/>
      <c r="BV62" s="340"/>
      <c r="BW62" s="340"/>
      <c r="BX62" s="340"/>
    </row>
    <row r="63" spans="1:76" ht="15.75" hidden="1" customHeight="1">
      <c r="A63" s="340"/>
      <c r="B63" s="395"/>
      <c r="C63" s="340"/>
      <c r="D63" s="340"/>
      <c r="E63" s="340"/>
      <c r="F63" s="340"/>
      <c r="G63" s="340"/>
      <c r="H63" s="340"/>
      <c r="I63" s="340"/>
      <c r="J63" s="340"/>
      <c r="K63" s="340"/>
      <c r="L63" s="395">
        <f ca="1">SUMPRODUCT(SIGN(CELL("width",OFFSET(L52,,N(INDEX(COLUMN(L52:CH52)-COLUMN(L52),))))),L52:CH52)</f>
        <v>2440</v>
      </c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0"/>
      <c r="Z63" s="340"/>
      <c r="AA63" s="340"/>
      <c r="AB63" s="340"/>
      <c r="AC63" s="340"/>
      <c r="AD63" s="340"/>
      <c r="AE63" s="340"/>
      <c r="AF63" s="340"/>
      <c r="AG63" s="340"/>
      <c r="AH63" s="340"/>
      <c r="AI63" s="340"/>
      <c r="AJ63" s="340"/>
      <c r="AK63" s="340"/>
      <c r="AL63" s="340"/>
      <c r="AM63" s="340"/>
      <c r="AN63" s="340"/>
      <c r="AO63" s="340"/>
      <c r="AP63" s="340"/>
      <c r="AQ63" s="340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/>
      <c r="BF63" s="340"/>
      <c r="BG63" s="340"/>
      <c r="BH63" s="340"/>
      <c r="BI63" s="340"/>
      <c r="BJ63" s="340"/>
      <c r="BK63" s="340"/>
      <c r="BL63" s="340"/>
      <c r="BM63" s="340"/>
      <c r="BN63" s="340"/>
      <c r="BO63" s="340"/>
      <c r="BP63" s="340"/>
      <c r="BQ63" s="340"/>
      <c r="BR63" s="340"/>
      <c r="BS63" s="340"/>
      <c r="BT63" s="340"/>
      <c r="BU63" s="340"/>
      <c r="BV63" s="340"/>
      <c r="BW63" s="340"/>
      <c r="BX63" s="340"/>
    </row>
    <row r="64" spans="1:76" ht="15.75" customHeight="1">
      <c r="A64" s="340"/>
      <c r="B64" s="395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0"/>
      <c r="BC64" s="340"/>
      <c r="BD64" s="340"/>
      <c r="BE64" s="340"/>
      <c r="BF64" s="340"/>
      <c r="BG64" s="340"/>
      <c r="BH64" s="340"/>
      <c r="BI64" s="340"/>
      <c r="BJ64" s="340"/>
      <c r="BK64" s="340"/>
      <c r="BL64" s="340"/>
      <c r="BM64" s="340"/>
      <c r="BN64" s="340"/>
      <c r="BO64" s="340"/>
      <c r="BP64" s="340"/>
      <c r="BQ64" s="340"/>
      <c r="BR64" s="340"/>
      <c r="BS64" s="340"/>
      <c r="BT64" s="340"/>
      <c r="BU64" s="340"/>
      <c r="BV64" s="340"/>
      <c r="BW64" s="340"/>
      <c r="BX64" s="340"/>
    </row>
    <row r="65" spans="1:76" ht="15.75" customHeight="1">
      <c r="A65" s="1"/>
      <c r="B65" s="244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1:BK1"/>
    <mergeCell ref="A2:BK2"/>
    <mergeCell ref="B3:BK3"/>
    <mergeCell ref="C4:BX4"/>
    <mergeCell ref="L5:AB5"/>
    <mergeCell ref="A6:B7"/>
    <mergeCell ref="D6:BX6"/>
    <mergeCell ref="A14:B14"/>
    <mergeCell ref="A16:B16"/>
    <mergeCell ref="A17:B17"/>
    <mergeCell ref="A8:B8"/>
    <mergeCell ref="A11:B11"/>
    <mergeCell ref="A10:B10"/>
    <mergeCell ref="A15:B15"/>
    <mergeCell ref="A12:B12"/>
    <mergeCell ref="A13:B13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52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0"/>
  <sheetViews>
    <sheetView topLeftCell="A3" zoomScale="80" zoomScaleNormal="80" workbookViewId="0">
      <selection activeCell="J53" sqref="J53"/>
    </sheetView>
  </sheetViews>
  <sheetFormatPr defaultColWidth="12.625" defaultRowHeight="15" customHeight="1"/>
  <cols>
    <col min="1" max="1" width="3.25" style="280" customWidth="1"/>
    <col min="2" max="2" width="31" style="280" customWidth="1"/>
    <col min="3" max="3" width="7.375" style="280" bestFit="1" customWidth="1"/>
    <col min="4" max="5" width="7.375" style="280" hidden="1" customWidth="1"/>
    <col min="6" max="6" width="7.375" style="280" bestFit="1" customWidth="1"/>
    <col min="7" max="7" width="6.375" style="280" hidden="1" customWidth="1"/>
    <col min="8" max="9" width="8.375" style="280" hidden="1" customWidth="1"/>
    <col min="10" max="10" width="7.375" style="280" bestFit="1" customWidth="1"/>
    <col min="11" max="11" width="7.375" style="280" hidden="1" customWidth="1"/>
    <col min="12" max="12" width="8.375" style="280" bestFit="1" customWidth="1"/>
    <col min="13" max="13" width="7.375" style="280" hidden="1" customWidth="1"/>
    <col min="14" max="14" width="7.375" style="280" customWidth="1"/>
    <col min="15" max="16" width="8.375" style="280" hidden="1" customWidth="1"/>
    <col min="17" max="17" width="6.375" style="280" hidden="1" customWidth="1"/>
    <col min="18" max="18" width="8.375" style="280" bestFit="1" customWidth="1"/>
    <col min="19" max="19" width="7.375" style="280" hidden="1" customWidth="1"/>
    <col min="20" max="21" width="8.375" style="280" hidden="1" customWidth="1"/>
    <col min="22" max="22" width="8.375" style="280" bestFit="1" customWidth="1"/>
    <col min="23" max="24" width="8.375" style="280" hidden="1" customWidth="1"/>
    <col min="25" max="25" width="7.375" style="280" bestFit="1" customWidth="1"/>
    <col min="26" max="26" width="8.375" style="280" hidden="1" customWidth="1"/>
    <col min="27" max="27" width="8.625" style="280" bestFit="1" customWidth="1"/>
    <col min="28" max="28" width="7.375" style="280" hidden="1" customWidth="1"/>
    <col min="29" max="29" width="8.375" style="280" bestFit="1" customWidth="1"/>
    <col min="30" max="30" width="7.75" style="280" bestFit="1" customWidth="1"/>
    <col min="31" max="37" width="7.375" style="280" hidden="1" customWidth="1"/>
    <col min="38" max="38" width="7.375" style="280" bestFit="1" customWidth="1"/>
    <col min="39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7" width="7.375" style="280" hidden="1" customWidth="1"/>
    <col min="48" max="48" width="7.75" style="280" bestFit="1" customWidth="1"/>
    <col min="49" max="52" width="8.375" style="280" hidden="1" customWidth="1"/>
    <col min="53" max="53" width="8.625" style="280" bestFit="1" customWidth="1"/>
    <col min="54" max="58" width="8.375" style="280" hidden="1" customWidth="1"/>
    <col min="59" max="59" width="8.375" style="280" bestFit="1" customWidth="1"/>
    <col min="60" max="61" width="7.375" style="280" hidden="1" customWidth="1"/>
    <col min="62" max="62" width="7.75" style="280" bestFit="1" customWidth="1"/>
    <col min="63" max="64" width="7.375" style="280" bestFit="1" customWidth="1"/>
    <col min="65" max="66" width="8.375" style="280" hidden="1" customWidth="1"/>
    <col min="67" max="67" width="7.75" style="280" bestFit="1" customWidth="1"/>
    <col min="68" max="68" width="6.375" style="280" hidden="1" customWidth="1"/>
    <col min="69" max="69" width="8.375" style="280" hidden="1" customWidth="1"/>
    <col min="70" max="70" width="8.375" style="280" bestFit="1" customWidth="1"/>
    <col min="71" max="73" width="8.375" style="280" hidden="1" customWidth="1"/>
    <col min="74" max="75" width="7.375" style="280" hidden="1" customWidth="1"/>
    <col min="76" max="76" width="7.75" style="280" bestFit="1" customWidth="1"/>
    <col min="77" max="77" width="8.375" style="280" hidden="1" customWidth="1"/>
    <col min="78" max="78" width="6.375" style="280" hidden="1" customWidth="1"/>
    <col min="79" max="79" width="7.625" style="280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566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4" customHeight="1">
      <c r="B5" s="289" t="s">
        <v>395</v>
      </c>
      <c r="C5" s="36"/>
      <c r="D5" s="36"/>
      <c r="E5" s="36"/>
      <c r="F5" s="36"/>
      <c r="G5" s="36"/>
      <c r="H5" s="36"/>
      <c r="I5" s="36"/>
      <c r="J5" s="36"/>
      <c r="K5" s="38"/>
      <c r="L5" s="571" t="str">
        <f>VLOOKUP(B4,Общее_количество_учащихся,2,FALSE)</f>
        <v>Вторник</v>
      </c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551" t="s">
        <v>68</v>
      </c>
      <c r="B6" s="537"/>
      <c r="C6" s="40"/>
      <c r="D6" s="547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180" customHeight="1">
      <c r="A7" s="538"/>
      <c r="B7" s="53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57" t="s">
        <v>382</v>
      </c>
      <c r="B8" s="535"/>
      <c r="C8" s="41"/>
      <c r="D8" s="41"/>
      <c r="E8" s="41"/>
      <c r="F8" s="41">
        <v>1</v>
      </c>
      <c r="G8" s="41"/>
      <c r="H8" s="41"/>
      <c r="I8" s="41"/>
      <c r="J8" s="41"/>
      <c r="K8" s="41"/>
      <c r="L8" s="41">
        <v>0.5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507" t="s">
        <v>146</v>
      </c>
      <c r="B9" s="535"/>
      <c r="C9" s="15"/>
      <c r="D9" s="15"/>
      <c r="E9" s="15"/>
      <c r="F9" s="15"/>
      <c r="G9" s="15"/>
      <c r="H9" s="15"/>
      <c r="I9" s="15"/>
      <c r="J9" s="15"/>
      <c r="K9" s="15"/>
      <c r="L9" s="210">
        <v>1.8</v>
      </c>
      <c r="M9" s="15"/>
      <c r="N9" s="15">
        <v>0.75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557" t="s">
        <v>119</v>
      </c>
      <c r="B10" s="535"/>
      <c r="C10" s="41"/>
      <c r="D10" s="41"/>
      <c r="E10" s="41"/>
      <c r="F10" s="41"/>
      <c r="G10" s="41"/>
      <c r="H10" s="41"/>
      <c r="I10" s="41"/>
      <c r="J10" s="41"/>
      <c r="K10" s="41"/>
      <c r="L10" s="41">
        <v>1.4</v>
      </c>
      <c r="M10" s="41"/>
      <c r="N10" s="41">
        <v>1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557" t="s">
        <v>61</v>
      </c>
      <c r="B11" s="53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557" t="s">
        <v>83</v>
      </c>
      <c r="B12" s="535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557" t="s">
        <v>147</v>
      </c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544" t="s">
        <v>368</v>
      </c>
      <c r="B14" s="535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557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3.6999999999999997</v>
      </c>
      <c r="M16" s="41">
        <f t="shared" si="0"/>
        <v>0</v>
      </c>
      <c r="N16" s="41">
        <f t="shared" si="0"/>
        <v>3.75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559" t="s">
        <v>74</v>
      </c>
      <c r="B17" s="535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545" t="s">
        <v>74</v>
      </c>
      <c r="B18" s="535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35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545" t="s">
        <v>64</v>
      </c>
      <c r="B20" s="5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35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545" t="s">
        <v>77</v>
      </c>
      <c r="B22" s="535"/>
      <c r="C22" s="209" t="e">
        <f>C21/C18</f>
        <v>#DIV/0!</v>
      </c>
    </row>
    <row r="23" spans="1:79" ht="15.75" hidden="1" customHeight="1">
      <c r="B23" s="280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3.6999999999999997</v>
      </c>
      <c r="M28" s="15">
        <f t="shared" si="6"/>
        <v>0</v>
      </c>
      <c r="N28" s="15">
        <f t="shared" si="6"/>
        <v>3.75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509" t="s">
        <v>74</v>
      </c>
      <c r="B29" s="535"/>
      <c r="C29" s="15">
        <f>C30</f>
        <v>0</v>
      </c>
      <c r="D29" s="96">
        <f>C29</f>
        <v>0</v>
      </c>
      <c r="E29" s="96">
        <f t="shared" ref="E29:BP29" si="8">D29</f>
        <v>0</v>
      </c>
      <c r="F29" s="96">
        <f t="shared" si="8"/>
        <v>0</v>
      </c>
      <c r="G29" s="96">
        <f t="shared" si="8"/>
        <v>0</v>
      </c>
      <c r="H29" s="96">
        <f t="shared" si="8"/>
        <v>0</v>
      </c>
      <c r="I29" s="96">
        <f t="shared" si="8"/>
        <v>0</v>
      </c>
      <c r="J29" s="96">
        <f t="shared" si="8"/>
        <v>0</v>
      </c>
      <c r="K29" s="96">
        <f t="shared" si="8"/>
        <v>0</v>
      </c>
      <c r="L29" s="96">
        <f t="shared" si="8"/>
        <v>0</v>
      </c>
      <c r="M29" s="96">
        <f t="shared" si="8"/>
        <v>0</v>
      </c>
      <c r="N29" s="96">
        <f t="shared" si="8"/>
        <v>0</v>
      </c>
      <c r="O29" s="96">
        <f t="shared" si="8"/>
        <v>0</v>
      </c>
      <c r="P29" s="96">
        <f t="shared" si="8"/>
        <v>0</v>
      </c>
      <c r="Q29" s="96">
        <f t="shared" si="8"/>
        <v>0</v>
      </c>
      <c r="R29" s="96">
        <f t="shared" si="8"/>
        <v>0</v>
      </c>
      <c r="S29" s="96">
        <f t="shared" si="8"/>
        <v>0</v>
      </c>
      <c r="T29" s="96">
        <f t="shared" si="8"/>
        <v>0</v>
      </c>
      <c r="U29" s="96">
        <f t="shared" si="8"/>
        <v>0</v>
      </c>
      <c r="V29" s="96">
        <f t="shared" si="8"/>
        <v>0</v>
      </c>
      <c r="W29" s="96">
        <f t="shared" si="8"/>
        <v>0</v>
      </c>
      <c r="X29" s="96">
        <f t="shared" si="8"/>
        <v>0</v>
      </c>
      <c r="Y29" s="96">
        <f t="shared" si="8"/>
        <v>0</v>
      </c>
      <c r="Z29" s="96">
        <f t="shared" si="8"/>
        <v>0</v>
      </c>
      <c r="AA29" s="96">
        <f t="shared" si="8"/>
        <v>0</v>
      </c>
      <c r="AB29" s="96">
        <f t="shared" si="8"/>
        <v>0</v>
      </c>
      <c r="AC29" s="96">
        <f t="shared" si="8"/>
        <v>0</v>
      </c>
      <c r="AD29" s="96">
        <f t="shared" si="8"/>
        <v>0</v>
      </c>
      <c r="AE29" s="96">
        <f t="shared" si="8"/>
        <v>0</v>
      </c>
      <c r="AF29" s="96">
        <f t="shared" si="8"/>
        <v>0</v>
      </c>
      <c r="AG29" s="96">
        <f t="shared" si="8"/>
        <v>0</v>
      </c>
      <c r="AH29" s="96">
        <f t="shared" si="8"/>
        <v>0</v>
      </c>
      <c r="AI29" s="96">
        <f t="shared" si="8"/>
        <v>0</v>
      </c>
      <c r="AJ29" s="96">
        <f t="shared" si="8"/>
        <v>0</v>
      </c>
      <c r="AK29" s="96">
        <f t="shared" si="8"/>
        <v>0</v>
      </c>
      <c r="AL29" s="96">
        <f t="shared" si="8"/>
        <v>0</v>
      </c>
      <c r="AM29" s="96">
        <f t="shared" si="8"/>
        <v>0</v>
      </c>
      <c r="AN29" s="96">
        <f t="shared" si="8"/>
        <v>0</v>
      </c>
      <c r="AO29" s="96">
        <f t="shared" si="8"/>
        <v>0</v>
      </c>
      <c r="AP29" s="96">
        <f t="shared" si="8"/>
        <v>0</v>
      </c>
      <c r="AQ29" s="96">
        <f t="shared" si="8"/>
        <v>0</v>
      </c>
      <c r="AR29" s="96">
        <f t="shared" si="8"/>
        <v>0</v>
      </c>
      <c r="AS29" s="96">
        <f t="shared" si="8"/>
        <v>0</v>
      </c>
      <c r="AT29" s="96">
        <f t="shared" si="8"/>
        <v>0</v>
      </c>
      <c r="AU29" s="96">
        <f t="shared" si="8"/>
        <v>0</v>
      </c>
      <c r="AV29" s="96">
        <f t="shared" si="8"/>
        <v>0</v>
      </c>
      <c r="AW29" s="96">
        <f t="shared" si="8"/>
        <v>0</v>
      </c>
      <c r="AX29" s="96">
        <f t="shared" si="8"/>
        <v>0</v>
      </c>
      <c r="AY29" s="96">
        <f t="shared" si="8"/>
        <v>0</v>
      </c>
      <c r="AZ29" s="96">
        <f t="shared" si="8"/>
        <v>0</v>
      </c>
      <c r="BA29" s="96">
        <f t="shared" si="8"/>
        <v>0</v>
      </c>
      <c r="BB29" s="96">
        <f t="shared" si="8"/>
        <v>0</v>
      </c>
      <c r="BC29" s="96">
        <f t="shared" si="8"/>
        <v>0</v>
      </c>
      <c r="BD29" s="96">
        <f t="shared" si="8"/>
        <v>0</v>
      </c>
      <c r="BE29" s="96">
        <f t="shared" si="8"/>
        <v>0</v>
      </c>
      <c r="BF29" s="96">
        <f t="shared" si="8"/>
        <v>0</v>
      </c>
      <c r="BG29" s="96">
        <f t="shared" si="8"/>
        <v>0</v>
      </c>
      <c r="BH29" s="96">
        <f t="shared" si="8"/>
        <v>0</v>
      </c>
      <c r="BI29" s="96">
        <f t="shared" si="8"/>
        <v>0</v>
      </c>
      <c r="BJ29" s="96">
        <f t="shared" si="8"/>
        <v>0</v>
      </c>
      <c r="BK29" s="96">
        <f t="shared" si="8"/>
        <v>0</v>
      </c>
      <c r="BL29" s="96">
        <f t="shared" si="8"/>
        <v>0</v>
      </c>
      <c r="BM29" s="96">
        <f t="shared" si="8"/>
        <v>0</v>
      </c>
      <c r="BN29" s="96">
        <f t="shared" si="8"/>
        <v>0</v>
      </c>
      <c r="BO29" s="96">
        <f t="shared" si="8"/>
        <v>0</v>
      </c>
      <c r="BP29" s="96">
        <f t="shared" si="8"/>
        <v>0</v>
      </c>
      <c r="BQ29" s="96">
        <f t="shared" ref="BQ29:BZ29" si="9">BP29</f>
        <v>0</v>
      </c>
      <c r="BR29" s="96">
        <f t="shared" si="9"/>
        <v>0</v>
      </c>
      <c r="BS29" s="96">
        <f t="shared" si="9"/>
        <v>0</v>
      </c>
      <c r="BT29" s="96">
        <f t="shared" si="9"/>
        <v>0</v>
      </c>
      <c r="BU29" s="96">
        <f t="shared" si="9"/>
        <v>0</v>
      </c>
      <c r="BV29" s="96">
        <f t="shared" si="9"/>
        <v>0</v>
      </c>
      <c r="BW29" s="96">
        <f t="shared" si="9"/>
        <v>0</v>
      </c>
      <c r="BX29" s="96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505" t="s">
        <v>138</v>
      </c>
      <c r="B30" s="570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 t="s">
        <v>75</v>
      </c>
      <c r="B31" s="535"/>
      <c r="C31" s="20"/>
      <c r="D31" s="97">
        <f>D28*D29/1000</f>
        <v>0</v>
      </c>
      <c r="E31" s="97">
        <f t="shared" ref="E31:BP31" si="10">E28*E29/1000</f>
        <v>0</v>
      </c>
      <c r="F31" s="97">
        <f>F28*F29</f>
        <v>0</v>
      </c>
      <c r="G31" s="97">
        <f t="shared" si="10"/>
        <v>0</v>
      </c>
      <c r="H31" s="97">
        <f t="shared" si="10"/>
        <v>0</v>
      </c>
      <c r="I31" s="97">
        <f t="shared" si="10"/>
        <v>0</v>
      </c>
      <c r="J31" s="97">
        <f t="shared" si="10"/>
        <v>0</v>
      </c>
      <c r="K31" s="110">
        <f>K28*K29</f>
        <v>0</v>
      </c>
      <c r="L31" s="110">
        <f t="shared" si="10"/>
        <v>0</v>
      </c>
      <c r="M31" s="110">
        <f t="shared" si="10"/>
        <v>0</v>
      </c>
      <c r="N31" s="110">
        <f t="shared" si="10"/>
        <v>0</v>
      </c>
      <c r="O31" s="110">
        <f t="shared" si="10"/>
        <v>0</v>
      </c>
      <c r="P31" s="110">
        <f t="shared" si="10"/>
        <v>0</v>
      </c>
      <c r="Q31" s="110">
        <f>Q28*Q29</f>
        <v>0</v>
      </c>
      <c r="R31" s="110">
        <f t="shared" si="10"/>
        <v>0</v>
      </c>
      <c r="S31" s="110">
        <f>S28*S29</f>
        <v>0</v>
      </c>
      <c r="T31" s="110">
        <f t="shared" si="10"/>
        <v>0</v>
      </c>
      <c r="U31" s="110">
        <f t="shared" si="10"/>
        <v>0</v>
      </c>
      <c r="V31" s="110">
        <f t="shared" si="10"/>
        <v>0</v>
      </c>
      <c r="W31" s="110">
        <f t="shared" si="10"/>
        <v>0</v>
      </c>
      <c r="X31" s="110">
        <f t="shared" si="10"/>
        <v>0</v>
      </c>
      <c r="Y31" s="110">
        <f t="shared" si="10"/>
        <v>0</v>
      </c>
      <c r="Z31" s="110">
        <f t="shared" si="10"/>
        <v>0</v>
      </c>
      <c r="AA31" s="110">
        <f t="shared" si="10"/>
        <v>0</v>
      </c>
      <c r="AB31" s="110">
        <f t="shared" si="10"/>
        <v>0</v>
      </c>
      <c r="AC31" s="110">
        <f t="shared" si="10"/>
        <v>0</v>
      </c>
      <c r="AD31" s="110">
        <f>AD28*AD29</f>
        <v>0</v>
      </c>
      <c r="AE31" s="110">
        <f t="shared" si="10"/>
        <v>0</v>
      </c>
      <c r="AF31" s="110">
        <f t="shared" si="10"/>
        <v>0</v>
      </c>
      <c r="AG31" s="110">
        <f t="shared" si="10"/>
        <v>0</v>
      </c>
      <c r="AH31" s="110">
        <f t="shared" si="10"/>
        <v>0</v>
      </c>
      <c r="AI31" s="110">
        <f t="shared" si="10"/>
        <v>0</v>
      </c>
      <c r="AJ31" s="110">
        <f t="shared" si="10"/>
        <v>0</v>
      </c>
      <c r="AK31" s="110">
        <f t="shared" si="10"/>
        <v>0</v>
      </c>
      <c r="AL31" s="110">
        <f t="shared" si="10"/>
        <v>0</v>
      </c>
      <c r="AM31" s="110">
        <f t="shared" si="10"/>
        <v>0</v>
      </c>
      <c r="AN31" s="110">
        <f t="shared" si="10"/>
        <v>0</v>
      </c>
      <c r="AO31" s="110">
        <f t="shared" si="10"/>
        <v>0</v>
      </c>
      <c r="AP31" s="110">
        <f t="shared" si="10"/>
        <v>0</v>
      </c>
      <c r="AQ31" s="110">
        <f t="shared" si="10"/>
        <v>0</v>
      </c>
      <c r="AR31" s="110">
        <f t="shared" si="10"/>
        <v>0</v>
      </c>
      <c r="AS31" s="110">
        <f t="shared" si="10"/>
        <v>0</v>
      </c>
      <c r="AT31" s="110">
        <f t="shared" si="10"/>
        <v>0</v>
      </c>
      <c r="AU31" s="110">
        <f t="shared" si="10"/>
        <v>0</v>
      </c>
      <c r="AV31" s="110">
        <f t="shared" si="10"/>
        <v>0</v>
      </c>
      <c r="AW31" s="110">
        <f t="shared" si="10"/>
        <v>0</v>
      </c>
      <c r="AX31" s="110">
        <f t="shared" si="10"/>
        <v>0</v>
      </c>
      <c r="AY31" s="110">
        <f t="shared" si="10"/>
        <v>0</v>
      </c>
      <c r="AZ31" s="110">
        <f t="shared" si="10"/>
        <v>0</v>
      </c>
      <c r="BA31" s="110">
        <f t="shared" si="10"/>
        <v>0</v>
      </c>
      <c r="BB31" s="110">
        <f t="shared" si="10"/>
        <v>0</v>
      </c>
      <c r="BC31" s="110">
        <f t="shared" si="10"/>
        <v>0</v>
      </c>
      <c r="BD31" s="110">
        <f t="shared" si="10"/>
        <v>0</v>
      </c>
      <c r="BE31" s="110">
        <f t="shared" si="10"/>
        <v>0</v>
      </c>
      <c r="BF31" s="110">
        <f t="shared" si="10"/>
        <v>0</v>
      </c>
      <c r="BG31" s="110">
        <f t="shared" si="10"/>
        <v>0</v>
      </c>
      <c r="BH31" s="110">
        <f>BH28*BH29</f>
        <v>0</v>
      </c>
      <c r="BI31" s="110">
        <f t="shared" si="10"/>
        <v>0</v>
      </c>
      <c r="BJ31" s="110">
        <f t="shared" si="10"/>
        <v>0</v>
      </c>
      <c r="BK31" s="110">
        <f t="shared" si="10"/>
        <v>0</v>
      </c>
      <c r="BL31" s="110">
        <f t="shared" si="10"/>
        <v>0</v>
      </c>
      <c r="BM31" s="110">
        <f t="shared" si="10"/>
        <v>0</v>
      </c>
      <c r="BN31" s="110">
        <f t="shared" si="10"/>
        <v>0</v>
      </c>
      <c r="BO31" s="110">
        <f t="shared" si="10"/>
        <v>0</v>
      </c>
      <c r="BP31" s="110">
        <f t="shared" si="10"/>
        <v>0</v>
      </c>
      <c r="BQ31" s="110">
        <f t="shared" ref="BQ31:BY31" si="11">BQ28*BQ29/1000</f>
        <v>0</v>
      </c>
      <c r="BR31" s="110">
        <f t="shared" si="11"/>
        <v>0</v>
      </c>
      <c r="BS31" s="110">
        <f t="shared" si="11"/>
        <v>0</v>
      </c>
      <c r="BT31" s="110">
        <f t="shared" si="11"/>
        <v>0</v>
      </c>
      <c r="BU31" s="110">
        <f t="shared" si="11"/>
        <v>0</v>
      </c>
      <c r="BV31" s="110">
        <f t="shared" si="11"/>
        <v>0</v>
      </c>
      <c r="BW31" s="110">
        <f t="shared" si="11"/>
        <v>0</v>
      </c>
      <c r="BX31" s="110">
        <f t="shared" si="11"/>
        <v>0</v>
      </c>
      <c r="BY31" s="110">
        <f t="shared" si="11"/>
        <v>0</v>
      </c>
      <c r="BZ31" s="110">
        <f>BZ28*BZ29</f>
        <v>0</v>
      </c>
      <c r="CA31" s="1"/>
    </row>
    <row r="32" spans="1:79" hidden="1">
      <c r="A32" s="511" t="s">
        <v>64</v>
      </c>
      <c r="B32" s="53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35"/>
      <c r="C33" s="94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1">
        <f t="shared" si="12"/>
        <v>0</v>
      </c>
      <c r="L33" s="111">
        <f t="shared" si="12"/>
        <v>0</v>
      </c>
      <c r="M33" s="111">
        <f t="shared" si="12"/>
        <v>0</v>
      </c>
      <c r="N33" s="111">
        <f t="shared" si="12"/>
        <v>0</v>
      </c>
      <c r="O33" s="111">
        <f t="shared" si="12"/>
        <v>0</v>
      </c>
      <c r="P33" s="111">
        <f t="shared" si="12"/>
        <v>0</v>
      </c>
      <c r="Q33" s="111">
        <f t="shared" si="12"/>
        <v>0</v>
      </c>
      <c r="R33" s="111">
        <f t="shared" si="12"/>
        <v>0</v>
      </c>
      <c r="S33" s="111">
        <f t="shared" si="12"/>
        <v>0</v>
      </c>
      <c r="T33" s="111">
        <f t="shared" si="12"/>
        <v>0</v>
      </c>
      <c r="U33" s="111">
        <f t="shared" si="12"/>
        <v>0</v>
      </c>
      <c r="V33" s="111">
        <f t="shared" si="12"/>
        <v>0</v>
      </c>
      <c r="W33" s="111">
        <f t="shared" si="12"/>
        <v>0</v>
      </c>
      <c r="X33" s="111">
        <f t="shared" si="12"/>
        <v>0</v>
      </c>
      <c r="Y33" s="111">
        <f t="shared" si="12"/>
        <v>0</v>
      </c>
      <c r="Z33" s="111">
        <f t="shared" si="12"/>
        <v>0</v>
      </c>
      <c r="AA33" s="111">
        <f t="shared" si="12"/>
        <v>0</v>
      </c>
      <c r="AB33" s="111">
        <f t="shared" si="12"/>
        <v>0</v>
      </c>
      <c r="AC33" s="111">
        <f t="shared" si="12"/>
        <v>0</v>
      </c>
      <c r="AD33" s="111">
        <f t="shared" si="12"/>
        <v>0</v>
      </c>
      <c r="AE33" s="111">
        <f t="shared" si="12"/>
        <v>0</v>
      </c>
      <c r="AF33" s="111">
        <f t="shared" si="12"/>
        <v>0</v>
      </c>
      <c r="AG33" s="111">
        <f t="shared" si="12"/>
        <v>0</v>
      </c>
      <c r="AH33" s="111">
        <f t="shared" si="12"/>
        <v>0</v>
      </c>
      <c r="AI33" s="111">
        <f t="shared" si="12"/>
        <v>0</v>
      </c>
      <c r="AJ33" s="111">
        <f t="shared" si="12"/>
        <v>0</v>
      </c>
      <c r="AK33" s="111">
        <f t="shared" si="12"/>
        <v>0</v>
      </c>
      <c r="AL33" s="111">
        <f t="shared" si="12"/>
        <v>0</v>
      </c>
      <c r="AM33" s="111">
        <f t="shared" si="12"/>
        <v>0</v>
      </c>
      <c r="AN33" s="111">
        <f t="shared" si="12"/>
        <v>0</v>
      </c>
      <c r="AO33" s="111">
        <f t="shared" si="12"/>
        <v>0</v>
      </c>
      <c r="AP33" s="111">
        <f t="shared" si="12"/>
        <v>0</v>
      </c>
      <c r="AQ33" s="111">
        <f t="shared" si="12"/>
        <v>0</v>
      </c>
      <c r="AR33" s="111">
        <f t="shared" si="12"/>
        <v>0</v>
      </c>
      <c r="AS33" s="111">
        <f t="shared" si="12"/>
        <v>0</v>
      </c>
      <c r="AT33" s="111">
        <f t="shared" si="12"/>
        <v>0</v>
      </c>
      <c r="AU33" s="111">
        <f t="shared" si="12"/>
        <v>0</v>
      </c>
      <c r="AV33" s="111">
        <f t="shared" si="12"/>
        <v>0</v>
      </c>
      <c r="AW33" s="111">
        <f t="shared" si="12"/>
        <v>0</v>
      </c>
      <c r="AX33" s="111">
        <f t="shared" si="12"/>
        <v>0</v>
      </c>
      <c r="AY33" s="111">
        <f t="shared" si="12"/>
        <v>0</v>
      </c>
      <c r="AZ33" s="111">
        <f t="shared" si="12"/>
        <v>0</v>
      </c>
      <c r="BA33" s="111">
        <f t="shared" si="12"/>
        <v>0</v>
      </c>
      <c r="BB33" s="111">
        <f t="shared" si="12"/>
        <v>0</v>
      </c>
      <c r="BC33" s="111">
        <f t="shared" si="12"/>
        <v>0</v>
      </c>
      <c r="BD33" s="111">
        <f t="shared" si="12"/>
        <v>0</v>
      </c>
      <c r="BE33" s="111">
        <f t="shared" si="12"/>
        <v>0</v>
      </c>
      <c r="BF33" s="111">
        <f t="shared" si="12"/>
        <v>0</v>
      </c>
      <c r="BG33" s="111">
        <f t="shared" si="12"/>
        <v>0</v>
      </c>
      <c r="BH33" s="111">
        <f t="shared" si="12"/>
        <v>0</v>
      </c>
      <c r="BI33" s="111">
        <f t="shared" si="12"/>
        <v>0</v>
      </c>
      <c r="BJ33" s="111">
        <f t="shared" si="12"/>
        <v>0</v>
      </c>
      <c r="BK33" s="111">
        <f t="shared" si="12"/>
        <v>0</v>
      </c>
      <c r="BL33" s="111">
        <f t="shared" si="12"/>
        <v>0</v>
      </c>
      <c r="BM33" s="111">
        <f t="shared" si="12"/>
        <v>0</v>
      </c>
      <c r="BN33" s="111">
        <f t="shared" si="12"/>
        <v>0</v>
      </c>
      <c r="BO33" s="111">
        <f t="shared" si="12"/>
        <v>0</v>
      </c>
      <c r="BP33" s="111">
        <f t="shared" si="12"/>
        <v>0</v>
      </c>
      <c r="BQ33" s="111">
        <f t="shared" ref="BQ33:BW33" si="13">BQ31*BQ32</f>
        <v>0</v>
      </c>
      <c r="BR33" s="111">
        <f t="shared" si="13"/>
        <v>0</v>
      </c>
      <c r="BS33" s="111">
        <f t="shared" si="13"/>
        <v>0</v>
      </c>
      <c r="BT33" s="111">
        <f t="shared" si="13"/>
        <v>0</v>
      </c>
      <c r="BU33" s="111">
        <f t="shared" si="13"/>
        <v>0</v>
      </c>
      <c r="BV33" s="111">
        <f>BV31*BV32</f>
        <v>0</v>
      </c>
      <c r="BW33" s="111">
        <f t="shared" si="13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6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29"/>
      <c r="B36" s="259" t="s">
        <v>397</v>
      </c>
      <c r="C36" s="230"/>
      <c r="D36" s="230" t="str">
        <f>IF(D33=D50,"x")</f>
        <v>x</v>
      </c>
      <c r="E36" s="230" t="str">
        <f t="shared" ref="E36" si="14">IF(E33=E50,"x")</f>
        <v>x</v>
      </c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29"/>
      <c r="BZ36" s="229"/>
    </row>
    <row r="37" spans="1:79" ht="15.7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</row>
    <row r="38" spans="1:79" ht="185.4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</row>
    <row r="39" spans="1:79" s="255" customFormat="1">
      <c r="A39" s="544" t="s">
        <v>118</v>
      </c>
      <c r="B39" s="543"/>
      <c r="C39" s="261"/>
      <c r="D39" s="261"/>
      <c r="E39" s="261"/>
      <c r="F39" s="261"/>
      <c r="G39" s="261"/>
      <c r="H39" s="261"/>
      <c r="I39" s="261"/>
      <c r="J39" s="261">
        <v>8</v>
      </c>
      <c r="K39" s="261"/>
      <c r="L39" s="261">
        <v>2.5</v>
      </c>
      <c r="M39" s="261"/>
      <c r="N39" s="261">
        <v>2.23</v>
      </c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>
        <v>48</v>
      </c>
      <c r="BB39" s="261"/>
      <c r="BC39" s="261"/>
      <c r="BD39" s="261"/>
      <c r="BE39" s="261"/>
      <c r="BF39" s="261"/>
      <c r="BG39" s="261">
        <v>1</v>
      </c>
      <c r="BH39" s="261"/>
      <c r="BI39" s="261"/>
      <c r="BJ39" s="261">
        <v>50</v>
      </c>
      <c r="BK39" s="261">
        <v>10</v>
      </c>
      <c r="BL39" s="261">
        <v>7</v>
      </c>
      <c r="BM39" s="261"/>
      <c r="BN39" s="261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1"/>
      <c r="BZ39" s="261"/>
      <c r="CA39" s="262"/>
    </row>
    <row r="40" spans="1:79" s="255" customFormat="1">
      <c r="A40" s="544" t="s">
        <v>143</v>
      </c>
      <c r="B40" s="543"/>
      <c r="C40" s="261"/>
      <c r="D40" s="261"/>
      <c r="E40" s="261"/>
      <c r="F40" s="261"/>
      <c r="G40" s="261"/>
      <c r="H40" s="261"/>
      <c r="I40" s="261"/>
      <c r="J40" s="261"/>
      <c r="K40" s="261"/>
      <c r="L40" s="261">
        <v>1</v>
      </c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>
        <v>1</v>
      </c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>
        <v>5</v>
      </c>
      <c r="AU40" s="261"/>
      <c r="AV40" s="261">
        <v>20</v>
      </c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>
        <v>76</v>
      </c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  <c r="CA40" s="262"/>
    </row>
    <row r="41" spans="1:79" s="255" customFormat="1">
      <c r="A41" s="544" t="s">
        <v>119</v>
      </c>
      <c r="B41" s="543"/>
      <c r="C41" s="261"/>
      <c r="D41" s="261"/>
      <c r="E41" s="261"/>
      <c r="F41" s="261"/>
      <c r="G41" s="261"/>
      <c r="H41" s="261"/>
      <c r="I41" s="261"/>
      <c r="J41" s="261"/>
      <c r="K41" s="261"/>
      <c r="L41" s="261">
        <v>1.6</v>
      </c>
      <c r="M41" s="261"/>
      <c r="N41" s="261">
        <v>2</v>
      </c>
      <c r="O41" s="261"/>
      <c r="P41" s="261"/>
      <c r="Q41" s="261"/>
      <c r="R41" s="261"/>
      <c r="S41" s="261"/>
      <c r="T41" s="261"/>
      <c r="U41" s="261"/>
      <c r="V41" s="261">
        <v>30</v>
      </c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>
        <v>3.6</v>
      </c>
      <c r="BL41" s="261"/>
      <c r="BM41" s="261"/>
      <c r="BN41" s="261"/>
      <c r="BO41" s="261">
        <v>30</v>
      </c>
      <c r="BP41" s="261"/>
      <c r="BQ41" s="261"/>
      <c r="BR41" s="261"/>
      <c r="BS41" s="261"/>
      <c r="BT41" s="261"/>
      <c r="BU41" s="261"/>
      <c r="BV41" s="261"/>
      <c r="BW41" s="261"/>
      <c r="BX41" s="261"/>
      <c r="BY41" s="261"/>
      <c r="BZ41" s="261"/>
      <c r="CA41" s="262"/>
    </row>
    <row r="42" spans="1:79" s="255" customFormat="1">
      <c r="A42" s="544" t="s">
        <v>61</v>
      </c>
      <c r="B42" s="543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261"/>
      <c r="BW42" s="261"/>
      <c r="BX42" s="261">
        <v>60</v>
      </c>
      <c r="BY42" s="261"/>
      <c r="BZ42" s="261"/>
      <c r="CA42" s="262"/>
    </row>
    <row r="43" spans="1:79" s="255" customFormat="1">
      <c r="A43" s="544" t="s">
        <v>83</v>
      </c>
      <c r="B43" s="543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>
        <v>150</v>
      </c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/>
      <c r="BY43" s="261"/>
      <c r="BZ43" s="261"/>
      <c r="CA43" s="262"/>
    </row>
    <row r="44" spans="1:79" s="255" customFormat="1">
      <c r="A44" s="544" t="s">
        <v>147</v>
      </c>
      <c r="B44" s="543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>
        <v>20</v>
      </c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</row>
    <row r="45" spans="1:79" s="255" customFormat="1">
      <c r="A45" s="501" t="s">
        <v>146</v>
      </c>
      <c r="B45" s="543"/>
      <c r="C45" s="235"/>
      <c r="D45" s="235"/>
      <c r="E45" s="235"/>
      <c r="F45" s="235"/>
      <c r="G45" s="235"/>
      <c r="H45" s="235"/>
      <c r="I45" s="235"/>
      <c r="J45" s="235"/>
      <c r="K45" s="235"/>
      <c r="L45" s="235">
        <v>1.8</v>
      </c>
      <c r="M45" s="235"/>
      <c r="N45" s="235">
        <v>1</v>
      </c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>
        <v>1</v>
      </c>
      <c r="Z45" s="235"/>
      <c r="AA45" s="235"/>
      <c r="AB45" s="235"/>
      <c r="AC45" s="235">
        <v>2.5</v>
      </c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>
        <v>2</v>
      </c>
      <c r="BL45" s="235">
        <v>1</v>
      </c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61"/>
      <c r="BZ45" s="261"/>
    </row>
    <row r="46" spans="1:79" ht="15.75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</row>
    <row r="47" spans="1:79" ht="15.75" hidden="1" customHeight="1">
      <c r="A47" s="501"/>
      <c r="B47" s="502"/>
      <c r="C47" s="235"/>
      <c r="D47" s="235">
        <f t="shared" ref="D47:AI47" si="15">SUM(D39:D45)</f>
        <v>0</v>
      </c>
      <c r="E47" s="235">
        <f t="shared" si="15"/>
        <v>0</v>
      </c>
      <c r="F47" s="235">
        <f t="shared" si="15"/>
        <v>0</v>
      </c>
      <c r="G47" s="235">
        <f t="shared" si="15"/>
        <v>0</v>
      </c>
      <c r="H47" s="235">
        <f t="shared" si="15"/>
        <v>0</v>
      </c>
      <c r="I47" s="235">
        <f t="shared" si="15"/>
        <v>0</v>
      </c>
      <c r="J47" s="235">
        <f t="shared" si="15"/>
        <v>8</v>
      </c>
      <c r="K47" s="235">
        <f t="shared" si="15"/>
        <v>0</v>
      </c>
      <c r="L47" s="235">
        <f t="shared" si="15"/>
        <v>6.8999999999999995</v>
      </c>
      <c r="M47" s="235">
        <f t="shared" si="15"/>
        <v>0</v>
      </c>
      <c r="N47" s="235">
        <f t="shared" si="15"/>
        <v>5.23</v>
      </c>
      <c r="O47" s="235">
        <f t="shared" si="15"/>
        <v>0</v>
      </c>
      <c r="P47" s="235">
        <f t="shared" si="15"/>
        <v>0</v>
      </c>
      <c r="Q47" s="235">
        <f t="shared" si="15"/>
        <v>0</v>
      </c>
      <c r="R47" s="235">
        <f t="shared" si="15"/>
        <v>20</v>
      </c>
      <c r="S47" s="235">
        <f t="shared" si="15"/>
        <v>0</v>
      </c>
      <c r="T47" s="235">
        <f t="shared" si="15"/>
        <v>0</v>
      </c>
      <c r="U47" s="235">
        <f t="shared" si="15"/>
        <v>0</v>
      </c>
      <c r="V47" s="235">
        <f t="shared" si="15"/>
        <v>30</v>
      </c>
      <c r="W47" s="235">
        <f t="shared" si="15"/>
        <v>0</v>
      </c>
      <c r="X47" s="235">
        <f t="shared" si="15"/>
        <v>0</v>
      </c>
      <c r="Y47" s="235">
        <f t="shared" si="15"/>
        <v>1</v>
      </c>
      <c r="Z47" s="235">
        <f t="shared" si="15"/>
        <v>0</v>
      </c>
      <c r="AA47" s="235">
        <f t="shared" si="15"/>
        <v>150</v>
      </c>
      <c r="AB47" s="235">
        <f t="shared" si="15"/>
        <v>0</v>
      </c>
      <c r="AC47" s="235">
        <f t="shared" si="15"/>
        <v>2.5</v>
      </c>
      <c r="AD47" s="235">
        <f t="shared" si="15"/>
        <v>1</v>
      </c>
      <c r="AE47" s="235">
        <f t="shared" si="15"/>
        <v>0</v>
      </c>
      <c r="AF47" s="235">
        <f t="shared" si="15"/>
        <v>0</v>
      </c>
      <c r="AG47" s="235">
        <f t="shared" si="15"/>
        <v>0</v>
      </c>
      <c r="AH47" s="235">
        <f t="shared" si="15"/>
        <v>0</v>
      </c>
      <c r="AI47" s="235">
        <f t="shared" si="15"/>
        <v>0</v>
      </c>
      <c r="AJ47" s="235">
        <f t="shared" ref="AJ47:BX47" si="16">SUM(AJ39:AJ45)</f>
        <v>0</v>
      </c>
      <c r="AK47" s="235">
        <f t="shared" si="16"/>
        <v>0</v>
      </c>
      <c r="AL47" s="235">
        <f t="shared" si="16"/>
        <v>0</v>
      </c>
      <c r="AM47" s="235">
        <f t="shared" si="16"/>
        <v>0</v>
      </c>
      <c r="AN47" s="235">
        <f t="shared" si="16"/>
        <v>0</v>
      </c>
      <c r="AO47" s="235">
        <f t="shared" si="16"/>
        <v>0</v>
      </c>
      <c r="AP47" s="235">
        <f t="shared" si="16"/>
        <v>0</v>
      </c>
      <c r="AQ47" s="235">
        <f t="shared" si="16"/>
        <v>0</v>
      </c>
      <c r="AR47" s="235">
        <f t="shared" si="16"/>
        <v>0</v>
      </c>
      <c r="AS47" s="235">
        <f t="shared" si="16"/>
        <v>0</v>
      </c>
      <c r="AT47" s="235">
        <f t="shared" si="16"/>
        <v>5</v>
      </c>
      <c r="AU47" s="235">
        <f t="shared" si="16"/>
        <v>0</v>
      </c>
      <c r="AV47" s="235">
        <f t="shared" si="16"/>
        <v>20</v>
      </c>
      <c r="AW47" s="235">
        <f t="shared" si="16"/>
        <v>0</v>
      </c>
      <c r="AX47" s="235">
        <f t="shared" si="16"/>
        <v>0</v>
      </c>
      <c r="AY47" s="235">
        <f t="shared" si="16"/>
        <v>0</v>
      </c>
      <c r="AZ47" s="235">
        <f t="shared" si="16"/>
        <v>0</v>
      </c>
      <c r="BA47" s="235">
        <f t="shared" si="16"/>
        <v>48</v>
      </c>
      <c r="BB47" s="235">
        <f t="shared" si="16"/>
        <v>0</v>
      </c>
      <c r="BC47" s="235">
        <f t="shared" si="16"/>
        <v>0</v>
      </c>
      <c r="BD47" s="235">
        <f t="shared" si="16"/>
        <v>0</v>
      </c>
      <c r="BE47" s="235">
        <f t="shared" si="16"/>
        <v>0</v>
      </c>
      <c r="BF47" s="235">
        <f t="shared" si="16"/>
        <v>0</v>
      </c>
      <c r="BG47" s="235">
        <f t="shared" si="16"/>
        <v>1</v>
      </c>
      <c r="BH47" s="235">
        <f t="shared" si="16"/>
        <v>0</v>
      </c>
      <c r="BI47" s="235">
        <f t="shared" si="16"/>
        <v>0</v>
      </c>
      <c r="BJ47" s="235">
        <f t="shared" si="16"/>
        <v>126</v>
      </c>
      <c r="BK47" s="235">
        <f t="shared" si="16"/>
        <v>15.6</v>
      </c>
      <c r="BL47" s="235">
        <f t="shared" si="16"/>
        <v>8</v>
      </c>
      <c r="BM47" s="235">
        <f t="shared" si="16"/>
        <v>0</v>
      </c>
      <c r="BN47" s="235">
        <f t="shared" si="16"/>
        <v>0</v>
      </c>
      <c r="BO47" s="235">
        <f t="shared" si="16"/>
        <v>30</v>
      </c>
      <c r="BP47" s="235">
        <f t="shared" si="16"/>
        <v>0</v>
      </c>
      <c r="BQ47" s="235">
        <f t="shared" si="16"/>
        <v>0</v>
      </c>
      <c r="BR47" s="235">
        <f t="shared" si="16"/>
        <v>0</v>
      </c>
      <c r="BS47" s="235">
        <f t="shared" si="16"/>
        <v>0</v>
      </c>
      <c r="BT47" s="235">
        <f t="shared" si="16"/>
        <v>0</v>
      </c>
      <c r="BU47" s="235">
        <f t="shared" si="16"/>
        <v>0</v>
      </c>
      <c r="BV47" s="235">
        <f t="shared" si="16"/>
        <v>0</v>
      </c>
      <c r="BW47" s="235">
        <f t="shared" si="16"/>
        <v>0</v>
      </c>
      <c r="BX47" s="235">
        <f t="shared" si="16"/>
        <v>60</v>
      </c>
    </row>
    <row r="48" spans="1:79" ht="15.75" hidden="1" customHeight="1">
      <c r="A48" s="503" t="s">
        <v>74</v>
      </c>
      <c r="B48" s="504"/>
      <c r="C48" s="235">
        <f>C49</f>
        <v>0</v>
      </c>
      <c r="D48" s="235">
        <f t="shared" ref="D48:BO48" si="17">C48</f>
        <v>0</v>
      </c>
      <c r="E48" s="235">
        <f t="shared" si="17"/>
        <v>0</v>
      </c>
      <c r="F48" s="235">
        <f t="shared" si="17"/>
        <v>0</v>
      </c>
      <c r="G48" s="235">
        <f t="shared" si="17"/>
        <v>0</v>
      </c>
      <c r="H48" s="235">
        <f t="shared" si="17"/>
        <v>0</v>
      </c>
      <c r="I48" s="235">
        <f t="shared" si="17"/>
        <v>0</v>
      </c>
      <c r="J48" s="235">
        <f t="shared" si="17"/>
        <v>0</v>
      </c>
      <c r="K48" s="235">
        <f t="shared" si="17"/>
        <v>0</v>
      </c>
      <c r="L48" s="235">
        <f t="shared" si="17"/>
        <v>0</v>
      </c>
      <c r="M48" s="235">
        <f t="shared" si="17"/>
        <v>0</v>
      </c>
      <c r="N48" s="235">
        <f t="shared" si="17"/>
        <v>0</v>
      </c>
      <c r="O48" s="235">
        <f t="shared" si="17"/>
        <v>0</v>
      </c>
      <c r="P48" s="235">
        <f t="shared" si="17"/>
        <v>0</v>
      </c>
      <c r="Q48" s="235">
        <f t="shared" si="17"/>
        <v>0</v>
      </c>
      <c r="R48" s="235">
        <f t="shared" si="17"/>
        <v>0</v>
      </c>
      <c r="S48" s="235">
        <f t="shared" si="17"/>
        <v>0</v>
      </c>
      <c r="T48" s="235">
        <f t="shared" si="17"/>
        <v>0</v>
      </c>
      <c r="U48" s="235">
        <f t="shared" si="17"/>
        <v>0</v>
      </c>
      <c r="V48" s="235">
        <f t="shared" si="17"/>
        <v>0</v>
      </c>
      <c r="W48" s="235">
        <f t="shared" si="17"/>
        <v>0</v>
      </c>
      <c r="X48" s="235">
        <f t="shared" si="17"/>
        <v>0</v>
      </c>
      <c r="Y48" s="235">
        <f t="shared" si="17"/>
        <v>0</v>
      </c>
      <c r="Z48" s="235">
        <f t="shared" si="17"/>
        <v>0</v>
      </c>
      <c r="AA48" s="235">
        <f t="shared" si="17"/>
        <v>0</v>
      </c>
      <c r="AB48" s="235">
        <f t="shared" si="17"/>
        <v>0</v>
      </c>
      <c r="AC48" s="235">
        <f t="shared" si="17"/>
        <v>0</v>
      </c>
      <c r="AD48" s="235">
        <f t="shared" si="17"/>
        <v>0</v>
      </c>
      <c r="AE48" s="235">
        <f t="shared" si="17"/>
        <v>0</v>
      </c>
      <c r="AF48" s="235">
        <f t="shared" si="17"/>
        <v>0</v>
      </c>
      <c r="AG48" s="235">
        <f t="shared" si="17"/>
        <v>0</v>
      </c>
      <c r="AH48" s="235">
        <f t="shared" si="17"/>
        <v>0</v>
      </c>
      <c r="AI48" s="235">
        <f t="shared" si="17"/>
        <v>0</v>
      </c>
      <c r="AJ48" s="235">
        <f t="shared" si="17"/>
        <v>0</v>
      </c>
      <c r="AK48" s="235">
        <f t="shared" si="17"/>
        <v>0</v>
      </c>
      <c r="AL48" s="235">
        <f t="shared" si="17"/>
        <v>0</v>
      </c>
      <c r="AM48" s="235">
        <f t="shared" si="17"/>
        <v>0</v>
      </c>
      <c r="AN48" s="235">
        <f t="shared" si="17"/>
        <v>0</v>
      </c>
      <c r="AO48" s="235">
        <f t="shared" si="17"/>
        <v>0</v>
      </c>
      <c r="AP48" s="235">
        <f t="shared" si="17"/>
        <v>0</v>
      </c>
      <c r="AQ48" s="235">
        <f t="shared" si="17"/>
        <v>0</v>
      </c>
      <c r="AR48" s="235">
        <f t="shared" si="17"/>
        <v>0</v>
      </c>
      <c r="AS48" s="235">
        <f t="shared" si="17"/>
        <v>0</v>
      </c>
      <c r="AT48" s="235">
        <f t="shared" si="17"/>
        <v>0</v>
      </c>
      <c r="AU48" s="235">
        <f t="shared" si="17"/>
        <v>0</v>
      </c>
      <c r="AV48" s="235">
        <f t="shared" si="17"/>
        <v>0</v>
      </c>
      <c r="AW48" s="235">
        <f t="shared" si="17"/>
        <v>0</v>
      </c>
      <c r="AX48" s="235">
        <f t="shared" si="17"/>
        <v>0</v>
      </c>
      <c r="AY48" s="235">
        <f t="shared" si="17"/>
        <v>0</v>
      </c>
      <c r="AZ48" s="235">
        <f t="shared" si="17"/>
        <v>0</v>
      </c>
      <c r="BA48" s="235">
        <f t="shared" si="17"/>
        <v>0</v>
      </c>
      <c r="BB48" s="235">
        <f t="shared" si="17"/>
        <v>0</v>
      </c>
      <c r="BC48" s="235">
        <f t="shared" si="17"/>
        <v>0</v>
      </c>
      <c r="BD48" s="235">
        <f t="shared" si="17"/>
        <v>0</v>
      </c>
      <c r="BE48" s="235">
        <f t="shared" si="17"/>
        <v>0</v>
      </c>
      <c r="BF48" s="235">
        <f t="shared" si="17"/>
        <v>0</v>
      </c>
      <c r="BG48" s="235">
        <f t="shared" si="17"/>
        <v>0</v>
      </c>
      <c r="BH48" s="235">
        <f t="shared" si="17"/>
        <v>0</v>
      </c>
      <c r="BI48" s="235">
        <f t="shared" si="17"/>
        <v>0</v>
      </c>
      <c r="BJ48" s="235">
        <f t="shared" si="17"/>
        <v>0</v>
      </c>
      <c r="BK48" s="235">
        <f t="shared" si="17"/>
        <v>0</v>
      </c>
      <c r="BL48" s="235">
        <f t="shared" si="17"/>
        <v>0</v>
      </c>
      <c r="BM48" s="235">
        <f t="shared" si="17"/>
        <v>0</v>
      </c>
      <c r="BN48" s="235">
        <f t="shared" si="17"/>
        <v>0</v>
      </c>
      <c r="BO48" s="235">
        <f t="shared" si="17"/>
        <v>0</v>
      </c>
      <c r="BP48" s="235">
        <f t="shared" ref="BP48:BX48" si="18">BO48</f>
        <v>0</v>
      </c>
      <c r="BQ48" s="235">
        <f t="shared" si="18"/>
        <v>0</v>
      </c>
      <c r="BR48" s="235">
        <f t="shared" si="18"/>
        <v>0</v>
      </c>
      <c r="BS48" s="235">
        <f t="shared" si="18"/>
        <v>0</v>
      </c>
      <c r="BT48" s="235">
        <f t="shared" si="18"/>
        <v>0</v>
      </c>
      <c r="BU48" s="235">
        <f t="shared" si="18"/>
        <v>0</v>
      </c>
      <c r="BV48" s="235">
        <f t="shared" si="18"/>
        <v>0</v>
      </c>
      <c r="BW48" s="235">
        <f t="shared" si="18"/>
        <v>0</v>
      </c>
      <c r="BX48" s="235">
        <f t="shared" si="18"/>
        <v>0</v>
      </c>
    </row>
    <row r="49" spans="1:76" ht="15.75" customHeight="1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</row>
    <row r="50" spans="1:76" ht="15.75" customHeight="1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19">L47*L48/1000</f>
        <v>0</v>
      </c>
      <c r="M50" s="239">
        <f t="shared" si="19"/>
        <v>0</v>
      </c>
      <c r="N50" s="239">
        <f t="shared" si="19"/>
        <v>0</v>
      </c>
      <c r="O50" s="239">
        <f t="shared" si="19"/>
        <v>0</v>
      </c>
      <c r="P50" s="239">
        <f t="shared" si="19"/>
        <v>0</v>
      </c>
      <c r="Q50" s="239">
        <f t="shared" si="19"/>
        <v>0</v>
      </c>
      <c r="R50" s="239">
        <f t="shared" si="19"/>
        <v>0</v>
      </c>
      <c r="S50" s="239">
        <f t="shared" si="19"/>
        <v>0</v>
      </c>
      <c r="T50" s="239">
        <f t="shared" si="19"/>
        <v>0</v>
      </c>
      <c r="U50" s="239">
        <f t="shared" si="19"/>
        <v>0</v>
      </c>
      <c r="V50" s="239">
        <f t="shared" si="19"/>
        <v>0</v>
      </c>
      <c r="W50" s="239">
        <f t="shared" si="19"/>
        <v>0</v>
      </c>
      <c r="X50" s="239">
        <f t="shared" si="19"/>
        <v>0</v>
      </c>
      <c r="Y50" s="239">
        <f t="shared" si="19"/>
        <v>0</v>
      </c>
      <c r="Z50" s="239">
        <f t="shared" si="19"/>
        <v>0</v>
      </c>
      <c r="AA50" s="239">
        <f t="shared" si="19"/>
        <v>0</v>
      </c>
      <c r="AB50" s="239">
        <f t="shared" si="19"/>
        <v>0</v>
      </c>
      <c r="AC50" s="239">
        <f t="shared" si="19"/>
        <v>0</v>
      </c>
      <c r="AD50" s="239">
        <f>AD47*AD48</f>
        <v>0</v>
      </c>
      <c r="AE50" s="239">
        <f t="shared" si="19"/>
        <v>0</v>
      </c>
      <c r="AF50" s="239">
        <f t="shared" si="19"/>
        <v>0</v>
      </c>
      <c r="AG50" s="239">
        <f t="shared" si="19"/>
        <v>0</v>
      </c>
      <c r="AH50" s="239">
        <f t="shared" si="19"/>
        <v>0</v>
      </c>
      <c r="AI50" s="239">
        <f t="shared" si="19"/>
        <v>0</v>
      </c>
      <c r="AJ50" s="239">
        <f t="shared" si="19"/>
        <v>0</v>
      </c>
      <c r="AK50" s="239">
        <f t="shared" si="19"/>
        <v>0</v>
      </c>
      <c r="AL50" s="239">
        <f t="shared" si="19"/>
        <v>0</v>
      </c>
      <c r="AM50" s="239">
        <f t="shared" si="19"/>
        <v>0</v>
      </c>
      <c r="AN50" s="239">
        <f t="shared" si="19"/>
        <v>0</v>
      </c>
      <c r="AO50" s="239">
        <f t="shared" si="19"/>
        <v>0</v>
      </c>
      <c r="AP50" s="239">
        <f t="shared" si="19"/>
        <v>0</v>
      </c>
      <c r="AQ50" s="239">
        <f t="shared" si="19"/>
        <v>0</v>
      </c>
      <c r="AR50" s="239">
        <f t="shared" si="19"/>
        <v>0</v>
      </c>
      <c r="AS50" s="239">
        <f t="shared" si="19"/>
        <v>0</v>
      </c>
      <c r="AT50" s="239">
        <f t="shared" si="19"/>
        <v>0</v>
      </c>
      <c r="AU50" s="239">
        <f t="shared" si="19"/>
        <v>0</v>
      </c>
      <c r="AV50" s="239">
        <f t="shared" si="19"/>
        <v>0</v>
      </c>
      <c r="AW50" s="239">
        <f t="shared" si="19"/>
        <v>0</v>
      </c>
      <c r="AX50" s="239">
        <f t="shared" si="19"/>
        <v>0</v>
      </c>
      <c r="AY50" s="239">
        <f t="shared" si="19"/>
        <v>0</v>
      </c>
      <c r="AZ50" s="239">
        <f t="shared" si="19"/>
        <v>0</v>
      </c>
      <c r="BA50" s="239">
        <f t="shared" si="19"/>
        <v>0</v>
      </c>
      <c r="BB50" s="239">
        <f t="shared" si="19"/>
        <v>0</v>
      </c>
      <c r="BC50" s="239">
        <f t="shared" si="19"/>
        <v>0</v>
      </c>
      <c r="BD50" s="239">
        <f t="shared" si="19"/>
        <v>0</v>
      </c>
      <c r="BE50" s="239">
        <f t="shared" si="19"/>
        <v>0</v>
      </c>
      <c r="BF50" s="239">
        <f t="shared" si="19"/>
        <v>0</v>
      </c>
      <c r="BG50" s="239">
        <f t="shared" si="19"/>
        <v>0</v>
      </c>
      <c r="BH50" s="239">
        <f t="shared" si="19"/>
        <v>0</v>
      </c>
      <c r="BI50" s="239">
        <f t="shared" si="19"/>
        <v>0</v>
      </c>
      <c r="BJ50" s="239">
        <f t="shared" si="19"/>
        <v>0</v>
      </c>
      <c r="BK50" s="239">
        <f t="shared" si="19"/>
        <v>0</v>
      </c>
      <c r="BL50" s="239">
        <f t="shared" si="19"/>
        <v>0</v>
      </c>
      <c r="BM50" s="239">
        <f t="shared" si="19"/>
        <v>0</v>
      </c>
      <c r="BN50" s="239">
        <f t="shared" si="19"/>
        <v>0</v>
      </c>
      <c r="BO50" s="239">
        <f t="shared" si="19"/>
        <v>0</v>
      </c>
      <c r="BP50" s="239">
        <f t="shared" si="19"/>
        <v>0</v>
      </c>
      <c r="BQ50" s="239">
        <f t="shared" si="19"/>
        <v>0</v>
      </c>
      <c r="BR50" s="239">
        <f t="shared" si="19"/>
        <v>0</v>
      </c>
      <c r="BS50" s="239">
        <f t="shared" si="19"/>
        <v>0</v>
      </c>
      <c r="BT50" s="239">
        <f t="shared" si="19"/>
        <v>0</v>
      </c>
      <c r="BU50" s="239">
        <f t="shared" si="19"/>
        <v>0</v>
      </c>
      <c r="BV50" s="239">
        <f t="shared" si="19"/>
        <v>0</v>
      </c>
      <c r="BW50" s="239">
        <f t="shared" si="19"/>
        <v>0</v>
      </c>
      <c r="BX50" s="239">
        <f t="shared" ref="BX50" si="20">BX47*BX48/1000</f>
        <v>0</v>
      </c>
    </row>
    <row r="51" spans="1:76" ht="15.75" customHeigh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</row>
    <row r="52" spans="1:76" ht="15.75" customHeight="1">
      <c r="A52" s="498" t="s">
        <v>76</v>
      </c>
      <c r="B52" s="499"/>
      <c r="C52" s="241">
        <f>SUM(D52:BZ52)</f>
        <v>0</v>
      </c>
      <c r="D52" s="242">
        <f t="shared" ref="D52:BX52" si="21">D50*D51</f>
        <v>0</v>
      </c>
      <c r="E52" s="242">
        <f t="shared" si="21"/>
        <v>0</v>
      </c>
      <c r="F52" s="238">
        <f t="shared" si="21"/>
        <v>0</v>
      </c>
      <c r="G52" s="239">
        <f t="shared" si="21"/>
        <v>0</v>
      </c>
      <c r="H52" s="239">
        <f t="shared" si="21"/>
        <v>0</v>
      </c>
      <c r="I52" s="239">
        <f t="shared" si="21"/>
        <v>0</v>
      </c>
      <c r="J52" s="239">
        <f t="shared" si="21"/>
        <v>0</v>
      </c>
      <c r="K52" s="239">
        <f t="shared" si="21"/>
        <v>0</v>
      </c>
      <c r="L52" s="239">
        <f t="shared" si="21"/>
        <v>0</v>
      </c>
      <c r="M52" s="239">
        <f t="shared" si="21"/>
        <v>0</v>
      </c>
      <c r="N52" s="239">
        <f t="shared" si="21"/>
        <v>0</v>
      </c>
      <c r="O52" s="239">
        <f t="shared" si="21"/>
        <v>0</v>
      </c>
      <c r="P52" s="239">
        <f t="shared" si="21"/>
        <v>0</v>
      </c>
      <c r="Q52" s="239">
        <f t="shared" si="21"/>
        <v>0</v>
      </c>
      <c r="R52" s="239">
        <f t="shared" si="21"/>
        <v>0</v>
      </c>
      <c r="S52" s="239">
        <f t="shared" si="21"/>
        <v>0</v>
      </c>
      <c r="T52" s="239">
        <f t="shared" si="21"/>
        <v>0</v>
      </c>
      <c r="U52" s="239">
        <f t="shared" si="21"/>
        <v>0</v>
      </c>
      <c r="V52" s="239">
        <f t="shared" si="21"/>
        <v>0</v>
      </c>
      <c r="W52" s="239">
        <f t="shared" si="21"/>
        <v>0</v>
      </c>
      <c r="X52" s="239">
        <f t="shared" si="21"/>
        <v>0</v>
      </c>
      <c r="Y52" s="239">
        <f t="shared" si="21"/>
        <v>0</v>
      </c>
      <c r="Z52" s="239">
        <f t="shared" si="21"/>
        <v>0</v>
      </c>
      <c r="AA52" s="239">
        <f t="shared" si="21"/>
        <v>0</v>
      </c>
      <c r="AB52" s="239">
        <f t="shared" si="21"/>
        <v>0</v>
      </c>
      <c r="AC52" s="239">
        <f t="shared" si="21"/>
        <v>0</v>
      </c>
      <c r="AD52" s="239">
        <f t="shared" si="21"/>
        <v>0</v>
      </c>
      <c r="AE52" s="239">
        <f t="shared" si="21"/>
        <v>0</v>
      </c>
      <c r="AF52" s="239">
        <f t="shared" si="21"/>
        <v>0</v>
      </c>
      <c r="AG52" s="239">
        <f t="shared" si="21"/>
        <v>0</v>
      </c>
      <c r="AH52" s="239">
        <f t="shared" si="21"/>
        <v>0</v>
      </c>
      <c r="AI52" s="239">
        <f t="shared" si="21"/>
        <v>0</v>
      </c>
      <c r="AJ52" s="239">
        <f t="shared" si="21"/>
        <v>0</v>
      </c>
      <c r="AK52" s="239">
        <f t="shared" si="21"/>
        <v>0</v>
      </c>
      <c r="AL52" s="239">
        <f t="shared" si="21"/>
        <v>0</v>
      </c>
      <c r="AM52" s="239">
        <f t="shared" si="21"/>
        <v>0</v>
      </c>
      <c r="AN52" s="239">
        <f t="shared" si="21"/>
        <v>0</v>
      </c>
      <c r="AO52" s="239">
        <f t="shared" si="21"/>
        <v>0</v>
      </c>
      <c r="AP52" s="239">
        <f t="shared" si="21"/>
        <v>0</v>
      </c>
      <c r="AQ52" s="239">
        <f t="shared" si="21"/>
        <v>0</v>
      </c>
      <c r="AR52" s="239">
        <f t="shared" si="21"/>
        <v>0</v>
      </c>
      <c r="AS52" s="239">
        <f t="shared" si="21"/>
        <v>0</v>
      </c>
      <c r="AT52" s="239">
        <f t="shared" si="21"/>
        <v>0</v>
      </c>
      <c r="AU52" s="239">
        <f t="shared" si="21"/>
        <v>0</v>
      </c>
      <c r="AV52" s="239">
        <f t="shared" si="21"/>
        <v>0</v>
      </c>
      <c r="AW52" s="239">
        <f t="shared" si="21"/>
        <v>0</v>
      </c>
      <c r="AX52" s="239">
        <f t="shared" si="21"/>
        <v>0</v>
      </c>
      <c r="AY52" s="239">
        <f t="shared" si="21"/>
        <v>0</v>
      </c>
      <c r="AZ52" s="239">
        <f t="shared" si="21"/>
        <v>0</v>
      </c>
      <c r="BA52" s="239">
        <f t="shared" si="21"/>
        <v>0</v>
      </c>
      <c r="BB52" s="239">
        <f t="shared" si="21"/>
        <v>0</v>
      </c>
      <c r="BC52" s="239">
        <f t="shared" si="21"/>
        <v>0</v>
      </c>
      <c r="BD52" s="239">
        <f t="shared" si="21"/>
        <v>0</v>
      </c>
      <c r="BE52" s="239">
        <f t="shared" si="21"/>
        <v>0</v>
      </c>
      <c r="BF52" s="239">
        <f t="shared" si="21"/>
        <v>0</v>
      </c>
      <c r="BG52" s="239">
        <f t="shared" si="21"/>
        <v>0</v>
      </c>
      <c r="BH52" s="239">
        <f t="shared" si="21"/>
        <v>0</v>
      </c>
      <c r="BI52" s="239">
        <f t="shared" si="21"/>
        <v>0</v>
      </c>
      <c r="BJ52" s="239">
        <f t="shared" si="21"/>
        <v>0</v>
      </c>
      <c r="BK52" s="239">
        <f t="shared" si="21"/>
        <v>0</v>
      </c>
      <c r="BL52" s="239">
        <f t="shared" si="21"/>
        <v>0</v>
      </c>
      <c r="BM52" s="239">
        <f t="shared" si="21"/>
        <v>0</v>
      </c>
      <c r="BN52" s="239">
        <f t="shared" si="21"/>
        <v>0</v>
      </c>
      <c r="BO52" s="239">
        <f t="shared" si="21"/>
        <v>0</v>
      </c>
      <c r="BP52" s="239">
        <f t="shared" si="21"/>
        <v>0</v>
      </c>
      <c r="BQ52" s="239">
        <f t="shared" si="21"/>
        <v>0</v>
      </c>
      <c r="BR52" s="239">
        <f t="shared" si="21"/>
        <v>0</v>
      </c>
      <c r="BS52" s="239">
        <f t="shared" si="21"/>
        <v>0</v>
      </c>
      <c r="BT52" s="239">
        <f t="shared" si="21"/>
        <v>0</v>
      </c>
      <c r="BU52" s="239">
        <f t="shared" si="21"/>
        <v>0</v>
      </c>
      <c r="BV52" s="239">
        <f t="shared" si="21"/>
        <v>0</v>
      </c>
      <c r="BW52" s="239">
        <f t="shared" si="21"/>
        <v>0</v>
      </c>
      <c r="BX52" s="239">
        <f t="shared" si="21"/>
        <v>0</v>
      </c>
    </row>
    <row r="53" spans="1:76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</row>
    <row r="54" spans="1:76" ht="15.75" customHeight="1">
      <c r="A54" s="1"/>
      <c r="B54" s="23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501"/>
      <c r="B55" s="502"/>
      <c r="C55" s="235"/>
      <c r="D55" s="235">
        <f t="shared" ref="D55:K55" si="22">SUM(D39:D45)</f>
        <v>0</v>
      </c>
      <c r="E55" s="235">
        <f t="shared" si="22"/>
        <v>0</v>
      </c>
      <c r="F55" s="235">
        <f t="shared" si="22"/>
        <v>0</v>
      </c>
      <c r="G55" s="235">
        <f t="shared" si="22"/>
        <v>0</v>
      </c>
      <c r="H55" s="235">
        <f t="shared" si="22"/>
        <v>0</v>
      </c>
      <c r="I55" s="235">
        <f t="shared" si="22"/>
        <v>0</v>
      </c>
      <c r="J55" s="235">
        <f t="shared" si="22"/>
        <v>8</v>
      </c>
      <c r="K55" s="235">
        <f t="shared" si="22"/>
        <v>0</v>
      </c>
      <c r="L55" s="235">
        <f>SUM(L39:L45)</f>
        <v>6.8999999999999995</v>
      </c>
      <c r="M55" s="235">
        <f t="shared" ref="M55:BX55" si="23">SUM(M39:M45)</f>
        <v>0</v>
      </c>
      <c r="N55" s="235">
        <f t="shared" si="23"/>
        <v>5.23</v>
      </c>
      <c r="O55" s="235">
        <f t="shared" si="23"/>
        <v>0</v>
      </c>
      <c r="P55" s="235">
        <f t="shared" si="23"/>
        <v>0</v>
      </c>
      <c r="Q55" s="235">
        <f t="shared" si="23"/>
        <v>0</v>
      </c>
      <c r="R55" s="235">
        <f t="shared" si="23"/>
        <v>20</v>
      </c>
      <c r="S55" s="235">
        <f t="shared" si="23"/>
        <v>0</v>
      </c>
      <c r="T55" s="235">
        <f t="shared" si="23"/>
        <v>0</v>
      </c>
      <c r="U55" s="235">
        <f t="shared" si="23"/>
        <v>0</v>
      </c>
      <c r="V55" s="235">
        <f t="shared" si="23"/>
        <v>30</v>
      </c>
      <c r="W55" s="235">
        <f t="shared" si="23"/>
        <v>0</v>
      </c>
      <c r="X55" s="235">
        <f t="shared" si="23"/>
        <v>0</v>
      </c>
      <c r="Y55" s="235">
        <f t="shared" si="23"/>
        <v>1</v>
      </c>
      <c r="Z55" s="235">
        <f t="shared" si="23"/>
        <v>0</v>
      </c>
      <c r="AA55" s="235">
        <f t="shared" si="23"/>
        <v>150</v>
      </c>
      <c r="AB55" s="235">
        <f t="shared" si="23"/>
        <v>0</v>
      </c>
      <c r="AC55" s="235">
        <f t="shared" si="23"/>
        <v>2.5</v>
      </c>
      <c r="AD55" s="235">
        <f t="shared" si="23"/>
        <v>1</v>
      </c>
      <c r="AE55" s="235">
        <f t="shared" si="23"/>
        <v>0</v>
      </c>
      <c r="AF55" s="235">
        <f t="shared" si="23"/>
        <v>0</v>
      </c>
      <c r="AG55" s="235">
        <f t="shared" si="23"/>
        <v>0</v>
      </c>
      <c r="AH55" s="235">
        <f t="shared" si="23"/>
        <v>0</v>
      </c>
      <c r="AI55" s="235">
        <f t="shared" si="23"/>
        <v>0</v>
      </c>
      <c r="AJ55" s="235">
        <f t="shared" si="23"/>
        <v>0</v>
      </c>
      <c r="AK55" s="235">
        <f t="shared" si="23"/>
        <v>0</v>
      </c>
      <c r="AL55" s="235">
        <f t="shared" si="23"/>
        <v>0</v>
      </c>
      <c r="AM55" s="235">
        <f t="shared" si="23"/>
        <v>0</v>
      </c>
      <c r="AN55" s="235">
        <f t="shared" si="23"/>
        <v>0</v>
      </c>
      <c r="AO55" s="235">
        <f t="shared" si="23"/>
        <v>0</v>
      </c>
      <c r="AP55" s="235">
        <f t="shared" si="23"/>
        <v>0</v>
      </c>
      <c r="AQ55" s="235">
        <f t="shared" si="23"/>
        <v>0</v>
      </c>
      <c r="AR55" s="235">
        <f t="shared" si="23"/>
        <v>0</v>
      </c>
      <c r="AS55" s="235">
        <f t="shared" si="23"/>
        <v>0</v>
      </c>
      <c r="AT55" s="235">
        <f t="shared" si="23"/>
        <v>5</v>
      </c>
      <c r="AU55" s="235">
        <f t="shared" si="23"/>
        <v>0</v>
      </c>
      <c r="AV55" s="235">
        <f t="shared" si="23"/>
        <v>20</v>
      </c>
      <c r="AW55" s="235">
        <f t="shared" si="23"/>
        <v>0</v>
      </c>
      <c r="AX55" s="235">
        <f t="shared" si="23"/>
        <v>0</v>
      </c>
      <c r="AY55" s="235">
        <f t="shared" si="23"/>
        <v>0</v>
      </c>
      <c r="AZ55" s="235">
        <f t="shared" si="23"/>
        <v>0</v>
      </c>
      <c r="BA55" s="235">
        <f t="shared" si="23"/>
        <v>48</v>
      </c>
      <c r="BB55" s="235">
        <f t="shared" si="23"/>
        <v>0</v>
      </c>
      <c r="BC55" s="235">
        <f t="shared" si="23"/>
        <v>0</v>
      </c>
      <c r="BD55" s="235">
        <f t="shared" si="23"/>
        <v>0</v>
      </c>
      <c r="BE55" s="235">
        <f t="shared" si="23"/>
        <v>0</v>
      </c>
      <c r="BF55" s="235">
        <f t="shared" si="23"/>
        <v>0</v>
      </c>
      <c r="BG55" s="235">
        <f t="shared" si="23"/>
        <v>1</v>
      </c>
      <c r="BH55" s="235">
        <f t="shared" si="23"/>
        <v>0</v>
      </c>
      <c r="BI55" s="235">
        <f t="shared" si="23"/>
        <v>0</v>
      </c>
      <c r="BJ55" s="235">
        <f t="shared" si="23"/>
        <v>126</v>
      </c>
      <c r="BK55" s="235">
        <f t="shared" si="23"/>
        <v>15.6</v>
      </c>
      <c r="BL55" s="235">
        <f t="shared" si="23"/>
        <v>8</v>
      </c>
      <c r="BM55" s="235">
        <f t="shared" si="23"/>
        <v>0</v>
      </c>
      <c r="BN55" s="235">
        <f t="shared" si="23"/>
        <v>0</v>
      </c>
      <c r="BO55" s="235">
        <f t="shared" si="23"/>
        <v>30</v>
      </c>
      <c r="BP55" s="235">
        <f t="shared" si="23"/>
        <v>0</v>
      </c>
      <c r="BQ55" s="235">
        <f t="shared" si="23"/>
        <v>0</v>
      </c>
      <c r="BR55" s="235">
        <f t="shared" si="23"/>
        <v>0</v>
      </c>
      <c r="BS55" s="235">
        <f t="shared" si="23"/>
        <v>0</v>
      </c>
      <c r="BT55" s="235">
        <f t="shared" si="23"/>
        <v>0</v>
      </c>
      <c r="BU55" s="235">
        <f t="shared" si="23"/>
        <v>0</v>
      </c>
      <c r="BV55" s="235">
        <f t="shared" si="23"/>
        <v>0</v>
      </c>
      <c r="BW55" s="235">
        <f t="shared" si="23"/>
        <v>0</v>
      </c>
      <c r="BX55" s="235">
        <f t="shared" si="23"/>
        <v>60</v>
      </c>
    </row>
    <row r="56" spans="1:76" ht="13.9" hidden="1" customHeight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4">D56</f>
        <v>0</v>
      </c>
      <c r="F56" s="245">
        <f t="shared" si="24"/>
        <v>0</v>
      </c>
      <c r="G56" s="245">
        <f t="shared" si="24"/>
        <v>0</v>
      </c>
      <c r="H56" s="245">
        <f t="shared" si="24"/>
        <v>0</v>
      </c>
      <c r="I56" s="245">
        <f t="shared" si="24"/>
        <v>0</v>
      </c>
      <c r="J56" s="245">
        <f t="shared" si="24"/>
        <v>0</v>
      </c>
      <c r="K56" s="245">
        <f t="shared" si="24"/>
        <v>0</v>
      </c>
      <c r="L56" s="245">
        <f t="shared" si="24"/>
        <v>0</v>
      </c>
      <c r="M56" s="245">
        <f t="shared" si="24"/>
        <v>0</v>
      </c>
      <c r="N56" s="245">
        <f t="shared" si="24"/>
        <v>0</v>
      </c>
      <c r="O56" s="245">
        <f t="shared" si="24"/>
        <v>0</v>
      </c>
      <c r="P56" s="245">
        <f t="shared" si="24"/>
        <v>0</v>
      </c>
      <c r="Q56" s="245">
        <f t="shared" si="24"/>
        <v>0</v>
      </c>
      <c r="R56" s="245">
        <f t="shared" si="24"/>
        <v>0</v>
      </c>
      <c r="S56" s="245">
        <f t="shared" si="24"/>
        <v>0</v>
      </c>
      <c r="T56" s="245">
        <f t="shared" si="24"/>
        <v>0</v>
      </c>
      <c r="U56" s="245">
        <f t="shared" si="24"/>
        <v>0</v>
      </c>
      <c r="V56" s="245">
        <f t="shared" si="24"/>
        <v>0</v>
      </c>
      <c r="W56" s="245">
        <f t="shared" si="24"/>
        <v>0</v>
      </c>
      <c r="X56" s="245">
        <f t="shared" si="24"/>
        <v>0</v>
      </c>
      <c r="Y56" s="245">
        <f t="shared" si="24"/>
        <v>0</v>
      </c>
      <c r="Z56" s="245">
        <f t="shared" si="24"/>
        <v>0</v>
      </c>
      <c r="AA56" s="245">
        <f t="shared" si="24"/>
        <v>0</v>
      </c>
      <c r="AB56" s="245">
        <f t="shared" si="24"/>
        <v>0</v>
      </c>
      <c r="AC56" s="245">
        <f t="shared" si="24"/>
        <v>0</v>
      </c>
      <c r="AD56" s="245">
        <f t="shared" si="24"/>
        <v>0</v>
      </c>
      <c r="AE56" s="245">
        <f t="shared" si="24"/>
        <v>0</v>
      </c>
      <c r="AF56" s="245">
        <f t="shared" si="24"/>
        <v>0</v>
      </c>
      <c r="AG56" s="245">
        <f t="shared" si="24"/>
        <v>0</v>
      </c>
      <c r="AH56" s="245">
        <f t="shared" si="24"/>
        <v>0</v>
      </c>
      <c r="AI56" s="245">
        <f t="shared" si="24"/>
        <v>0</v>
      </c>
      <c r="AJ56" s="245">
        <f t="shared" si="24"/>
        <v>0</v>
      </c>
      <c r="AK56" s="245">
        <f t="shared" si="24"/>
        <v>0</v>
      </c>
      <c r="AL56" s="245">
        <f t="shared" si="24"/>
        <v>0</v>
      </c>
      <c r="AM56" s="245">
        <f t="shared" si="24"/>
        <v>0</v>
      </c>
      <c r="AN56" s="245">
        <f t="shared" si="24"/>
        <v>0</v>
      </c>
      <c r="AO56" s="245">
        <f t="shared" si="24"/>
        <v>0</v>
      </c>
      <c r="AP56" s="245">
        <f t="shared" si="24"/>
        <v>0</v>
      </c>
      <c r="AQ56" s="245">
        <f t="shared" si="24"/>
        <v>0</v>
      </c>
      <c r="AR56" s="245">
        <f t="shared" si="24"/>
        <v>0</v>
      </c>
      <c r="AS56" s="245">
        <f t="shared" si="24"/>
        <v>0</v>
      </c>
      <c r="AT56" s="245">
        <f t="shared" si="24"/>
        <v>0</v>
      </c>
      <c r="AU56" s="245">
        <f t="shared" si="24"/>
        <v>0</v>
      </c>
      <c r="AV56" s="245">
        <f t="shared" si="24"/>
        <v>0</v>
      </c>
      <c r="AW56" s="245">
        <f t="shared" si="24"/>
        <v>0</v>
      </c>
      <c r="AX56" s="245">
        <f t="shared" si="24"/>
        <v>0</v>
      </c>
      <c r="AY56" s="245">
        <f t="shared" si="24"/>
        <v>0</v>
      </c>
      <c r="AZ56" s="245">
        <f t="shared" si="24"/>
        <v>0</v>
      </c>
      <c r="BA56" s="245">
        <f t="shared" si="24"/>
        <v>0</v>
      </c>
      <c r="BB56" s="245">
        <f t="shared" si="24"/>
        <v>0</v>
      </c>
      <c r="BC56" s="245">
        <f t="shared" si="24"/>
        <v>0</v>
      </c>
      <c r="BD56" s="245">
        <f t="shared" si="24"/>
        <v>0</v>
      </c>
      <c r="BE56" s="245">
        <f t="shared" si="24"/>
        <v>0</v>
      </c>
      <c r="BF56" s="245">
        <f t="shared" si="24"/>
        <v>0</v>
      </c>
      <c r="BG56" s="245">
        <f t="shared" si="24"/>
        <v>0</v>
      </c>
      <c r="BH56" s="245">
        <f t="shared" si="24"/>
        <v>0</v>
      </c>
      <c r="BI56" s="245">
        <f t="shared" si="24"/>
        <v>0</v>
      </c>
      <c r="BJ56" s="245">
        <f t="shared" si="24"/>
        <v>0</v>
      </c>
      <c r="BK56" s="245">
        <f t="shared" si="24"/>
        <v>0</v>
      </c>
      <c r="BL56" s="245">
        <f t="shared" si="24"/>
        <v>0</v>
      </c>
      <c r="BM56" s="245">
        <f t="shared" si="24"/>
        <v>0</v>
      </c>
      <c r="BN56" s="245">
        <f t="shared" si="24"/>
        <v>0</v>
      </c>
      <c r="BO56" s="245">
        <f t="shared" si="24"/>
        <v>0</v>
      </c>
      <c r="BP56" s="245">
        <f t="shared" si="24"/>
        <v>0</v>
      </c>
      <c r="BQ56" s="245">
        <f t="shared" ref="BQ56:BX56" si="25">BP56</f>
        <v>0</v>
      </c>
      <c r="BR56" s="245">
        <f t="shared" si="25"/>
        <v>0</v>
      </c>
      <c r="BS56" s="245">
        <f t="shared" si="25"/>
        <v>0</v>
      </c>
      <c r="BT56" s="245">
        <f t="shared" si="25"/>
        <v>0</v>
      </c>
      <c r="BU56" s="245">
        <f t="shared" si="25"/>
        <v>0</v>
      </c>
      <c r="BV56" s="245">
        <f t="shared" si="25"/>
        <v>0</v>
      </c>
      <c r="BW56" s="245">
        <f t="shared" si="25"/>
        <v>0</v>
      </c>
      <c r="BX56" s="245">
        <f t="shared" si="25"/>
        <v>0</v>
      </c>
    </row>
    <row r="57" spans="1:76" ht="21" hidden="1" customHeight="1" thickBo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</row>
    <row r="58" spans="1:76" ht="14.45" hidden="1" customHeight="1" thickTop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6">H55*H56/1000</f>
        <v>0</v>
      </c>
      <c r="I58" s="247">
        <f t="shared" si="26"/>
        <v>0</v>
      </c>
      <c r="J58" s="248">
        <f t="shared" si="26"/>
        <v>0</v>
      </c>
      <c r="K58" s="248">
        <f>K55*K56</f>
        <v>0</v>
      </c>
      <c r="L58" s="248">
        <f>L55*L56/1000</f>
        <v>0</v>
      </c>
      <c r="M58" s="248">
        <f t="shared" si="26"/>
        <v>0</v>
      </c>
      <c r="N58" s="248">
        <f t="shared" si="26"/>
        <v>0</v>
      </c>
      <c r="O58" s="248">
        <f t="shared" si="26"/>
        <v>0</v>
      </c>
      <c r="P58" s="248">
        <f t="shared" si="26"/>
        <v>0</v>
      </c>
      <c r="Q58" s="248">
        <f>Q55*Q56</f>
        <v>0</v>
      </c>
      <c r="R58" s="248">
        <f t="shared" si="26"/>
        <v>0</v>
      </c>
      <c r="S58" s="248">
        <f>S55*S56</f>
        <v>0</v>
      </c>
      <c r="T58" s="248">
        <f t="shared" si="26"/>
        <v>0</v>
      </c>
      <c r="U58" s="248">
        <f t="shared" si="26"/>
        <v>0</v>
      </c>
      <c r="V58" s="248">
        <f t="shared" si="26"/>
        <v>0</v>
      </c>
      <c r="W58" s="248">
        <f t="shared" si="26"/>
        <v>0</v>
      </c>
      <c r="X58" s="248">
        <f t="shared" si="26"/>
        <v>0</v>
      </c>
      <c r="Y58" s="248">
        <f t="shared" si="26"/>
        <v>0</v>
      </c>
      <c r="Z58" s="248">
        <f t="shared" si="26"/>
        <v>0</v>
      </c>
      <c r="AA58" s="248">
        <f t="shared" si="26"/>
        <v>0</v>
      </c>
      <c r="AB58" s="248">
        <f t="shared" si="26"/>
        <v>0</v>
      </c>
      <c r="AC58" s="248">
        <f t="shared" si="26"/>
        <v>0</v>
      </c>
      <c r="AD58" s="248">
        <f>AD55*AD56</f>
        <v>0</v>
      </c>
      <c r="AE58" s="248">
        <f t="shared" si="26"/>
        <v>0</v>
      </c>
      <c r="AF58" s="248">
        <f t="shared" si="26"/>
        <v>0</v>
      </c>
      <c r="AG58" s="248">
        <f t="shared" si="26"/>
        <v>0</v>
      </c>
      <c r="AH58" s="248">
        <f t="shared" si="26"/>
        <v>0</v>
      </c>
      <c r="AI58" s="248">
        <f t="shared" si="26"/>
        <v>0</v>
      </c>
      <c r="AJ58" s="248">
        <f t="shared" si="26"/>
        <v>0</v>
      </c>
      <c r="AK58" s="248">
        <f t="shared" si="26"/>
        <v>0</v>
      </c>
      <c r="AL58" s="248">
        <f t="shared" si="26"/>
        <v>0</v>
      </c>
      <c r="AM58" s="248">
        <f t="shared" si="26"/>
        <v>0</v>
      </c>
      <c r="AN58" s="248">
        <f t="shared" si="26"/>
        <v>0</v>
      </c>
      <c r="AO58" s="248">
        <f t="shared" si="26"/>
        <v>0</v>
      </c>
      <c r="AP58" s="248">
        <f t="shared" si="26"/>
        <v>0</v>
      </c>
      <c r="AQ58" s="248">
        <f t="shared" si="26"/>
        <v>0</v>
      </c>
      <c r="AR58" s="248">
        <f t="shared" si="26"/>
        <v>0</v>
      </c>
      <c r="AS58" s="248">
        <f t="shared" si="26"/>
        <v>0</v>
      </c>
      <c r="AT58" s="248">
        <f t="shared" si="26"/>
        <v>0</v>
      </c>
      <c r="AU58" s="248">
        <f t="shared" si="26"/>
        <v>0</v>
      </c>
      <c r="AV58" s="248">
        <f t="shared" si="26"/>
        <v>0</v>
      </c>
      <c r="AW58" s="248">
        <f t="shared" si="26"/>
        <v>0</v>
      </c>
      <c r="AX58" s="248">
        <f t="shared" si="26"/>
        <v>0</v>
      </c>
      <c r="AY58" s="248">
        <f t="shared" si="26"/>
        <v>0</v>
      </c>
      <c r="AZ58" s="248">
        <f t="shared" si="26"/>
        <v>0</v>
      </c>
      <c r="BA58" s="248">
        <f t="shared" si="26"/>
        <v>0</v>
      </c>
      <c r="BB58" s="248">
        <f t="shared" si="26"/>
        <v>0</v>
      </c>
      <c r="BC58" s="248">
        <f t="shared" si="26"/>
        <v>0</v>
      </c>
      <c r="BD58" s="248">
        <f t="shared" si="26"/>
        <v>0</v>
      </c>
      <c r="BE58" s="248">
        <f t="shared" si="26"/>
        <v>0</v>
      </c>
      <c r="BF58" s="248">
        <f t="shared" si="26"/>
        <v>0</v>
      </c>
      <c r="BG58" s="248">
        <f t="shared" si="26"/>
        <v>0</v>
      </c>
      <c r="BH58" s="248">
        <f>BH55*BH56</f>
        <v>0</v>
      </c>
      <c r="BI58" s="248">
        <f t="shared" si="26"/>
        <v>0</v>
      </c>
      <c r="BJ58" s="248">
        <f t="shared" si="26"/>
        <v>0</v>
      </c>
      <c r="BK58" s="248">
        <f t="shared" si="26"/>
        <v>0</v>
      </c>
      <c r="BL58" s="248">
        <f t="shared" si="26"/>
        <v>0</v>
      </c>
      <c r="BM58" s="248">
        <f t="shared" si="26"/>
        <v>0</v>
      </c>
      <c r="BN58" s="248">
        <f t="shared" si="26"/>
        <v>0</v>
      </c>
      <c r="BO58" s="248">
        <f t="shared" si="26"/>
        <v>0</v>
      </c>
      <c r="BP58" s="248">
        <f t="shared" si="26"/>
        <v>0</v>
      </c>
      <c r="BQ58" s="248">
        <f t="shared" si="26"/>
        <v>0</v>
      </c>
      <c r="BR58" s="248">
        <f t="shared" si="26"/>
        <v>0</v>
      </c>
      <c r="BS58" s="248">
        <f t="shared" si="26"/>
        <v>0</v>
      </c>
      <c r="BT58" s="248">
        <f t="shared" ref="BT58:BX58" si="27">BT55*BT56/1000</f>
        <v>0</v>
      </c>
      <c r="BU58" s="248">
        <f t="shared" si="27"/>
        <v>0</v>
      </c>
      <c r="BV58" s="248">
        <f t="shared" si="27"/>
        <v>0</v>
      </c>
      <c r="BW58" s="248">
        <f t="shared" si="27"/>
        <v>0</v>
      </c>
      <c r="BX58" s="248">
        <f t="shared" si="27"/>
        <v>0</v>
      </c>
    </row>
    <row r="59" spans="1:76" ht="13.9" hidden="1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</row>
    <row r="60" spans="1:76" ht="13.9" hidden="1" customHeight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28">E58*E59</f>
        <v>0</v>
      </c>
      <c r="F60" s="238">
        <f>F58*F59</f>
        <v>0</v>
      </c>
      <c r="G60" s="238">
        <f t="shared" si="28"/>
        <v>0</v>
      </c>
      <c r="H60" s="238">
        <f t="shared" si="28"/>
        <v>0</v>
      </c>
      <c r="I60" s="238">
        <f t="shared" si="28"/>
        <v>0</v>
      </c>
      <c r="J60" s="238">
        <f t="shared" si="28"/>
        <v>0</v>
      </c>
      <c r="K60" s="251">
        <f t="shared" si="28"/>
        <v>0</v>
      </c>
      <c r="L60" s="251">
        <f t="shared" si="28"/>
        <v>0</v>
      </c>
      <c r="M60" s="251">
        <f t="shared" si="28"/>
        <v>0</v>
      </c>
      <c r="N60" s="251">
        <f t="shared" si="28"/>
        <v>0</v>
      </c>
      <c r="O60" s="251">
        <f t="shared" si="28"/>
        <v>0</v>
      </c>
      <c r="P60" s="251">
        <f t="shared" si="28"/>
        <v>0</v>
      </c>
      <c r="Q60" s="251">
        <f t="shared" si="28"/>
        <v>0</v>
      </c>
      <c r="R60" s="251">
        <f t="shared" si="28"/>
        <v>0</v>
      </c>
      <c r="S60" s="251">
        <f t="shared" si="28"/>
        <v>0</v>
      </c>
      <c r="T60" s="251">
        <f t="shared" si="28"/>
        <v>0</v>
      </c>
      <c r="U60" s="251">
        <f t="shared" si="28"/>
        <v>0</v>
      </c>
      <c r="V60" s="251">
        <f t="shared" si="28"/>
        <v>0</v>
      </c>
      <c r="W60" s="251">
        <f t="shared" si="28"/>
        <v>0</v>
      </c>
      <c r="X60" s="251">
        <f t="shared" si="28"/>
        <v>0</v>
      </c>
      <c r="Y60" s="251">
        <f t="shared" si="28"/>
        <v>0</v>
      </c>
      <c r="Z60" s="251">
        <f t="shared" si="28"/>
        <v>0</v>
      </c>
      <c r="AA60" s="251">
        <f t="shared" si="28"/>
        <v>0</v>
      </c>
      <c r="AB60" s="251">
        <f t="shared" si="28"/>
        <v>0</v>
      </c>
      <c r="AC60" s="251">
        <f t="shared" si="28"/>
        <v>0</v>
      </c>
      <c r="AD60" s="251">
        <f t="shared" si="28"/>
        <v>0</v>
      </c>
      <c r="AE60" s="251">
        <f t="shared" si="28"/>
        <v>0</v>
      </c>
      <c r="AF60" s="251">
        <f t="shared" si="28"/>
        <v>0</v>
      </c>
      <c r="AG60" s="251">
        <f t="shared" si="28"/>
        <v>0</v>
      </c>
      <c r="AH60" s="251">
        <f t="shared" si="28"/>
        <v>0</v>
      </c>
      <c r="AI60" s="251">
        <f t="shared" si="28"/>
        <v>0</v>
      </c>
      <c r="AJ60" s="251">
        <f t="shared" si="28"/>
        <v>0</v>
      </c>
      <c r="AK60" s="251">
        <f t="shared" si="28"/>
        <v>0</v>
      </c>
      <c r="AL60" s="251">
        <f t="shared" si="28"/>
        <v>0</v>
      </c>
      <c r="AM60" s="251">
        <f t="shared" si="28"/>
        <v>0</v>
      </c>
      <c r="AN60" s="251">
        <f t="shared" si="28"/>
        <v>0</v>
      </c>
      <c r="AO60" s="251">
        <f t="shared" si="28"/>
        <v>0</v>
      </c>
      <c r="AP60" s="251">
        <f t="shared" si="28"/>
        <v>0</v>
      </c>
      <c r="AQ60" s="251">
        <f t="shared" si="28"/>
        <v>0</v>
      </c>
      <c r="AR60" s="251">
        <f t="shared" si="28"/>
        <v>0</v>
      </c>
      <c r="AS60" s="251">
        <f t="shared" si="28"/>
        <v>0</v>
      </c>
      <c r="AT60" s="251">
        <f t="shared" si="28"/>
        <v>0</v>
      </c>
      <c r="AU60" s="251">
        <f t="shared" si="28"/>
        <v>0</v>
      </c>
      <c r="AV60" s="251">
        <f t="shared" si="28"/>
        <v>0</v>
      </c>
      <c r="AW60" s="251">
        <f t="shared" si="28"/>
        <v>0</v>
      </c>
      <c r="AX60" s="251">
        <f t="shared" si="28"/>
        <v>0</v>
      </c>
      <c r="AY60" s="251">
        <f t="shared" si="28"/>
        <v>0</v>
      </c>
      <c r="AZ60" s="251">
        <f t="shared" si="28"/>
        <v>0</v>
      </c>
      <c r="BA60" s="251">
        <f t="shared" si="28"/>
        <v>0</v>
      </c>
      <c r="BB60" s="251">
        <f t="shared" si="28"/>
        <v>0</v>
      </c>
      <c r="BC60" s="251">
        <f t="shared" si="28"/>
        <v>0</v>
      </c>
      <c r="BD60" s="251">
        <f t="shared" si="28"/>
        <v>0</v>
      </c>
      <c r="BE60" s="251">
        <f t="shared" si="28"/>
        <v>0</v>
      </c>
      <c r="BF60" s="251">
        <f t="shared" si="28"/>
        <v>0</v>
      </c>
      <c r="BG60" s="251">
        <f t="shared" si="28"/>
        <v>0</v>
      </c>
      <c r="BH60" s="251">
        <f t="shared" si="28"/>
        <v>0</v>
      </c>
      <c r="BI60" s="251">
        <f t="shared" si="28"/>
        <v>0</v>
      </c>
      <c r="BJ60" s="251">
        <f t="shared" si="28"/>
        <v>0</v>
      </c>
      <c r="BK60" s="251">
        <f t="shared" si="28"/>
        <v>0</v>
      </c>
      <c r="BL60" s="251">
        <f t="shared" si="28"/>
        <v>0</v>
      </c>
      <c r="BM60" s="251">
        <f t="shared" si="28"/>
        <v>0</v>
      </c>
      <c r="BN60" s="251">
        <f t="shared" si="28"/>
        <v>0</v>
      </c>
      <c r="BO60" s="251">
        <f t="shared" si="28"/>
        <v>0</v>
      </c>
      <c r="BP60" s="251">
        <f t="shared" si="28"/>
        <v>0</v>
      </c>
      <c r="BQ60" s="251">
        <f t="shared" ref="BQ60:BW60" si="29">BQ58*BQ59</f>
        <v>0</v>
      </c>
      <c r="BR60" s="251">
        <f t="shared" si="29"/>
        <v>0</v>
      </c>
      <c r="BS60" s="251">
        <f t="shared" si="29"/>
        <v>0</v>
      </c>
      <c r="BT60" s="251">
        <f t="shared" si="29"/>
        <v>0</v>
      </c>
      <c r="BU60" s="251">
        <f t="shared" si="29"/>
        <v>0</v>
      </c>
      <c r="BV60" s="251">
        <f>BV58*BV59</f>
        <v>0</v>
      </c>
      <c r="BW60" s="251">
        <f t="shared" si="29"/>
        <v>0</v>
      </c>
      <c r="BX60" s="251">
        <f>BX58*BX59</f>
        <v>0</v>
      </c>
    </row>
    <row r="61" spans="1:76" ht="13.9" hidden="1" customHeight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</row>
    <row r="62" spans="1:76" ht="13.9" hidden="1" customHeight="1">
      <c r="A62" s="1"/>
      <c r="B62" s="280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14:B14"/>
    <mergeCell ref="A19:B19"/>
    <mergeCell ref="A20:B20"/>
    <mergeCell ref="A21:B21"/>
    <mergeCell ref="D6:BX6"/>
    <mergeCell ref="A8:B8"/>
    <mergeCell ref="A9:B9"/>
    <mergeCell ref="A1:BK1"/>
    <mergeCell ref="A2:BK2"/>
    <mergeCell ref="B3:BK3"/>
    <mergeCell ref="C4:BX4"/>
    <mergeCell ref="A6:B7"/>
    <mergeCell ref="L5:AB5"/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zoomScale="80" zoomScaleNormal="80" workbookViewId="0">
      <selection activeCell="E8" sqref="E8:BZ13"/>
    </sheetView>
  </sheetViews>
  <sheetFormatPr defaultColWidth="12.625" defaultRowHeight="15" customHeight="1"/>
  <cols>
    <col min="1" max="1" width="24.125" style="280" customWidth="1"/>
    <col min="2" max="2" width="3.75" style="280" customWidth="1"/>
    <col min="3" max="3" width="9" style="280" customWidth="1"/>
    <col min="4" max="4" width="4.25" style="280" hidden="1" customWidth="1"/>
    <col min="5" max="5" width="7.375" style="280" bestFit="1" customWidth="1"/>
    <col min="6" max="6" width="4.25" style="280" hidden="1" customWidth="1"/>
    <col min="7" max="7" width="8.125" style="280" customWidth="1"/>
    <col min="8" max="9" width="4.5" style="280" hidden="1" customWidth="1"/>
    <col min="10" max="10" width="8.125" style="280" customWidth="1"/>
    <col min="11" max="11" width="4.25" style="280" hidden="1" customWidth="1"/>
    <col min="12" max="12" width="8.25" style="280" customWidth="1"/>
    <col min="13" max="13" width="7.375" style="280" bestFit="1" customWidth="1"/>
    <col min="14" max="14" width="7.375" style="280" customWidth="1"/>
    <col min="15" max="15" width="4.5" style="280" hidden="1" customWidth="1"/>
    <col min="16" max="16" width="8.375" style="280" bestFit="1" customWidth="1"/>
    <col min="17" max="17" width="4.25" style="280" hidden="1" customWidth="1"/>
    <col min="18" max="18" width="4.5" style="280" hidden="1" customWidth="1"/>
    <col min="19" max="19" width="4.25" style="280" hidden="1" customWidth="1"/>
    <col min="20" max="23" width="4.5" style="280" hidden="1" customWidth="1"/>
    <col min="24" max="28" width="4.25" style="280" hidden="1" customWidth="1"/>
    <col min="29" max="31" width="4.5" style="280" hidden="1" customWidth="1"/>
    <col min="32" max="32" width="8.125" style="280" customWidth="1"/>
    <col min="33" max="41" width="4.25" style="280" hidden="1" customWidth="1"/>
    <col min="42" max="44" width="4.5" style="280" hidden="1" customWidth="1"/>
    <col min="45" max="45" width="4.25" style="280" hidden="1" customWidth="1"/>
    <col min="46" max="46" width="8.125" style="280" customWidth="1"/>
    <col min="47" max="48" width="4.25" style="280" hidden="1" customWidth="1"/>
    <col min="49" max="49" width="4.5" style="280" hidden="1" customWidth="1"/>
    <col min="50" max="50" width="8.125" style="280" customWidth="1"/>
    <col min="51" max="51" width="9" style="280" customWidth="1"/>
    <col min="52" max="52" width="4.5" style="280" hidden="1" customWidth="1"/>
    <col min="53" max="53" width="9" style="280" customWidth="1"/>
    <col min="54" max="58" width="4.5" style="280" hidden="1" customWidth="1"/>
    <col min="59" max="61" width="4.25" style="280" hidden="1" customWidth="1"/>
    <col min="62" max="62" width="8.125" style="280" customWidth="1"/>
    <col min="63" max="64" width="7.125" style="280" customWidth="1"/>
    <col min="65" max="66" width="4.25" style="280" hidden="1" customWidth="1"/>
    <col min="67" max="67" width="7.75" style="280" bestFit="1" customWidth="1"/>
    <col min="68" max="68" width="8.375" style="280" hidden="1" customWidth="1"/>
    <col min="69" max="69" width="8.625" style="280" bestFit="1" customWidth="1"/>
    <col min="70" max="72" width="8.375" style="280" hidden="1" customWidth="1"/>
    <col min="73" max="73" width="8.375" style="280" customWidth="1"/>
    <col min="74" max="74" width="7.375" style="280" customWidth="1"/>
    <col min="75" max="75" width="3.875" style="280" hidden="1" customWidth="1"/>
    <col min="76" max="76" width="8.125" style="280" customWidth="1"/>
    <col min="77" max="77" width="4.5" style="280" hidden="1" customWidth="1"/>
    <col min="78" max="78" width="7.75" style="280" customWidth="1"/>
    <col min="79" max="79" width="7.625" style="280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15.75">
      <c r="B4" s="37">
        <v>24</v>
      </c>
      <c r="C4" s="566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3.25">
      <c r="A5" s="289" t="s">
        <v>395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571" t="str">
        <f>VLOOKUP(B4,Общее_количество_учащихся,2,FALSE)</f>
        <v>Среда</v>
      </c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551" t="s">
        <v>68</v>
      </c>
      <c r="B6" s="537"/>
      <c r="C6" s="40"/>
      <c r="D6" s="547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143.44999999999999" customHeight="1">
      <c r="A7" s="538"/>
      <c r="B7" s="53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01" t="s">
        <v>383</v>
      </c>
      <c r="B8" s="535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>
        <v>0.5</v>
      </c>
      <c r="M8" s="15"/>
      <c r="N8" s="15">
        <v>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501" t="s">
        <v>384</v>
      </c>
      <c r="B9" s="53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49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34</v>
      </c>
      <c r="BW9" s="15"/>
      <c r="BX9" s="15"/>
      <c r="BY9" s="41"/>
      <c r="BZ9" s="41"/>
    </row>
    <row r="10" spans="1:79">
      <c r="A10" s="501" t="s">
        <v>363</v>
      </c>
      <c r="B10" s="5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507" t="s">
        <v>61</v>
      </c>
      <c r="B11" s="5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501" t="s">
        <v>385</v>
      </c>
      <c r="B12" s="53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501" t="s">
        <v>373</v>
      </c>
      <c r="B13" s="53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544" t="s">
        <v>386</v>
      </c>
      <c r="B14" s="535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557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0.5</v>
      </c>
      <c r="M16" s="41">
        <f t="shared" si="0"/>
        <v>10</v>
      </c>
      <c r="N16" s="41">
        <f t="shared" si="0"/>
        <v>3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49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34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559" t="s">
        <v>74</v>
      </c>
      <c r="B17" s="535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545" t="s">
        <v>74</v>
      </c>
      <c r="B18" s="535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35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545" t="s">
        <v>64</v>
      </c>
      <c r="B20" s="5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35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545" t="s">
        <v>77</v>
      </c>
      <c r="B22" s="535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0.5</v>
      </c>
      <c r="M28" s="15">
        <f t="shared" si="7"/>
        <v>10</v>
      </c>
      <c r="N28" s="15">
        <f t="shared" si="7"/>
        <v>3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49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34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509" t="s">
        <v>74</v>
      </c>
      <c r="B29" s="535"/>
      <c r="C29" s="15">
        <f>C30</f>
        <v>0</v>
      </c>
      <c r="D29" s="96">
        <f>C29</f>
        <v>0</v>
      </c>
      <c r="E29" s="96">
        <f t="shared" ref="E29:BP29" si="9">D29</f>
        <v>0</v>
      </c>
      <c r="F29" s="96">
        <f t="shared" si="9"/>
        <v>0</v>
      </c>
      <c r="G29" s="96">
        <f t="shared" si="9"/>
        <v>0</v>
      </c>
      <c r="H29" s="96">
        <f t="shared" si="9"/>
        <v>0</v>
      </c>
      <c r="I29" s="96">
        <f t="shared" si="9"/>
        <v>0</v>
      </c>
      <c r="J29" s="96">
        <f t="shared" si="9"/>
        <v>0</v>
      </c>
      <c r="K29" s="96">
        <f t="shared" si="9"/>
        <v>0</v>
      </c>
      <c r="L29" s="96">
        <f t="shared" si="9"/>
        <v>0</v>
      </c>
      <c r="M29" s="96">
        <f t="shared" si="9"/>
        <v>0</v>
      </c>
      <c r="N29" s="96">
        <f t="shared" si="9"/>
        <v>0</v>
      </c>
      <c r="O29" s="96">
        <f t="shared" si="9"/>
        <v>0</v>
      </c>
      <c r="P29" s="96">
        <f t="shared" si="9"/>
        <v>0</v>
      </c>
      <c r="Q29" s="96">
        <f t="shared" si="9"/>
        <v>0</v>
      </c>
      <c r="R29" s="96">
        <f t="shared" si="9"/>
        <v>0</v>
      </c>
      <c r="S29" s="96">
        <f t="shared" si="9"/>
        <v>0</v>
      </c>
      <c r="T29" s="96">
        <f t="shared" si="9"/>
        <v>0</v>
      </c>
      <c r="U29" s="96">
        <f t="shared" si="9"/>
        <v>0</v>
      </c>
      <c r="V29" s="96">
        <f t="shared" si="9"/>
        <v>0</v>
      </c>
      <c r="W29" s="96">
        <f t="shared" si="9"/>
        <v>0</v>
      </c>
      <c r="X29" s="96">
        <f t="shared" si="9"/>
        <v>0</v>
      </c>
      <c r="Y29" s="96">
        <f t="shared" si="9"/>
        <v>0</v>
      </c>
      <c r="Z29" s="96">
        <f t="shared" si="9"/>
        <v>0</v>
      </c>
      <c r="AA29" s="96">
        <f t="shared" si="9"/>
        <v>0</v>
      </c>
      <c r="AB29" s="96">
        <f t="shared" si="9"/>
        <v>0</v>
      </c>
      <c r="AC29" s="96">
        <f t="shared" si="9"/>
        <v>0</v>
      </c>
      <c r="AD29" s="96">
        <f t="shared" si="9"/>
        <v>0</v>
      </c>
      <c r="AE29" s="96">
        <f t="shared" si="9"/>
        <v>0</v>
      </c>
      <c r="AF29" s="96">
        <f t="shared" si="9"/>
        <v>0</v>
      </c>
      <c r="AG29" s="96">
        <f t="shared" si="9"/>
        <v>0</v>
      </c>
      <c r="AH29" s="96">
        <f t="shared" si="9"/>
        <v>0</v>
      </c>
      <c r="AI29" s="96">
        <f t="shared" si="9"/>
        <v>0</v>
      </c>
      <c r="AJ29" s="96">
        <f t="shared" si="9"/>
        <v>0</v>
      </c>
      <c r="AK29" s="96">
        <f t="shared" si="9"/>
        <v>0</v>
      </c>
      <c r="AL29" s="96">
        <f t="shared" si="9"/>
        <v>0</v>
      </c>
      <c r="AM29" s="96">
        <f t="shared" si="9"/>
        <v>0</v>
      </c>
      <c r="AN29" s="96">
        <f t="shared" si="9"/>
        <v>0</v>
      </c>
      <c r="AO29" s="96">
        <f t="shared" si="9"/>
        <v>0</v>
      </c>
      <c r="AP29" s="96">
        <f t="shared" si="9"/>
        <v>0</v>
      </c>
      <c r="AQ29" s="96">
        <f t="shared" si="9"/>
        <v>0</v>
      </c>
      <c r="AR29" s="96">
        <f t="shared" si="9"/>
        <v>0</v>
      </c>
      <c r="AS29" s="96">
        <f t="shared" si="9"/>
        <v>0</v>
      </c>
      <c r="AT29" s="96">
        <f t="shared" si="9"/>
        <v>0</v>
      </c>
      <c r="AU29" s="96">
        <f t="shared" si="9"/>
        <v>0</v>
      </c>
      <c r="AV29" s="96">
        <f t="shared" si="9"/>
        <v>0</v>
      </c>
      <c r="AW29" s="96">
        <f t="shared" si="9"/>
        <v>0</v>
      </c>
      <c r="AX29" s="96">
        <f t="shared" si="9"/>
        <v>0</v>
      </c>
      <c r="AY29" s="96">
        <f t="shared" si="9"/>
        <v>0</v>
      </c>
      <c r="AZ29" s="96">
        <f t="shared" si="9"/>
        <v>0</v>
      </c>
      <c r="BA29" s="96">
        <f t="shared" si="9"/>
        <v>0</v>
      </c>
      <c r="BB29" s="96">
        <f t="shared" si="9"/>
        <v>0</v>
      </c>
      <c r="BC29" s="96">
        <f t="shared" si="9"/>
        <v>0</v>
      </c>
      <c r="BD29" s="96">
        <f t="shared" si="9"/>
        <v>0</v>
      </c>
      <c r="BE29" s="96">
        <f t="shared" si="9"/>
        <v>0</v>
      </c>
      <c r="BF29" s="96">
        <f t="shared" si="9"/>
        <v>0</v>
      </c>
      <c r="BG29" s="96">
        <f t="shared" si="9"/>
        <v>0</v>
      </c>
      <c r="BH29" s="96">
        <f t="shared" si="9"/>
        <v>0</v>
      </c>
      <c r="BI29" s="96">
        <f t="shared" si="9"/>
        <v>0</v>
      </c>
      <c r="BJ29" s="96">
        <f t="shared" si="9"/>
        <v>0</v>
      </c>
      <c r="BK29" s="96">
        <f t="shared" si="9"/>
        <v>0</v>
      </c>
      <c r="BL29" s="96">
        <f t="shared" si="9"/>
        <v>0</v>
      </c>
      <c r="BM29" s="96">
        <f t="shared" si="9"/>
        <v>0</v>
      </c>
      <c r="BN29" s="96">
        <f t="shared" si="9"/>
        <v>0</v>
      </c>
      <c r="BO29" s="96">
        <f t="shared" si="9"/>
        <v>0</v>
      </c>
      <c r="BP29" s="96">
        <f t="shared" si="9"/>
        <v>0</v>
      </c>
      <c r="BQ29" s="96">
        <f t="shared" ref="BQ29:BZ29" si="10">BP29</f>
        <v>0</v>
      </c>
      <c r="BR29" s="96">
        <f t="shared" si="10"/>
        <v>0</v>
      </c>
      <c r="BS29" s="96">
        <f t="shared" si="10"/>
        <v>0</v>
      </c>
      <c r="BT29" s="96">
        <f t="shared" si="10"/>
        <v>0</v>
      </c>
      <c r="BU29" s="96">
        <f t="shared" si="10"/>
        <v>0</v>
      </c>
      <c r="BV29" s="96">
        <f t="shared" si="10"/>
        <v>0</v>
      </c>
      <c r="BW29" s="96">
        <f t="shared" si="10"/>
        <v>0</v>
      </c>
      <c r="BX29" s="96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505" t="s">
        <v>138</v>
      </c>
      <c r="B30" s="570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 t="s">
        <v>75</v>
      </c>
      <c r="B31" s="535"/>
      <c r="C31" s="20"/>
      <c r="D31" s="97">
        <f>D28*D29/1000</f>
        <v>0</v>
      </c>
      <c r="E31" s="97">
        <f>E28*E29</f>
        <v>0</v>
      </c>
      <c r="F31" s="97">
        <f t="shared" ref="F31:BQ31" si="11">F28*F29/1000</f>
        <v>0</v>
      </c>
      <c r="G31" s="97">
        <f>G28*G29</f>
        <v>0</v>
      </c>
      <c r="H31" s="97">
        <f t="shared" si="11"/>
        <v>0</v>
      </c>
      <c r="I31" s="97">
        <f t="shared" si="11"/>
        <v>0</v>
      </c>
      <c r="J31" s="110">
        <f t="shared" si="11"/>
        <v>0</v>
      </c>
      <c r="K31" s="110">
        <f>K28*K29</f>
        <v>0</v>
      </c>
      <c r="L31" s="110">
        <f t="shared" si="11"/>
        <v>0</v>
      </c>
      <c r="M31" s="110">
        <f t="shared" si="11"/>
        <v>0</v>
      </c>
      <c r="N31" s="110">
        <f t="shared" si="11"/>
        <v>0</v>
      </c>
      <c r="O31" s="110">
        <f t="shared" si="11"/>
        <v>0</v>
      </c>
      <c r="P31" s="110">
        <f t="shared" si="11"/>
        <v>0</v>
      </c>
      <c r="Q31" s="110">
        <f>Q28*Q29</f>
        <v>0</v>
      </c>
      <c r="R31" s="110">
        <f t="shared" si="11"/>
        <v>0</v>
      </c>
      <c r="S31" s="110">
        <f>S28*S29</f>
        <v>0</v>
      </c>
      <c r="T31" s="110">
        <f t="shared" si="11"/>
        <v>0</v>
      </c>
      <c r="U31" s="110">
        <f t="shared" si="11"/>
        <v>0</v>
      </c>
      <c r="V31" s="110">
        <f t="shared" si="11"/>
        <v>0</v>
      </c>
      <c r="W31" s="110">
        <f t="shared" si="11"/>
        <v>0</v>
      </c>
      <c r="X31" s="110">
        <f t="shared" si="11"/>
        <v>0</v>
      </c>
      <c r="Y31" s="110">
        <f t="shared" si="11"/>
        <v>0</v>
      </c>
      <c r="Z31" s="110">
        <f t="shared" si="11"/>
        <v>0</v>
      </c>
      <c r="AA31" s="110">
        <f t="shared" si="11"/>
        <v>0</v>
      </c>
      <c r="AB31" s="110">
        <f t="shared" si="11"/>
        <v>0</v>
      </c>
      <c r="AC31" s="110">
        <f t="shared" si="11"/>
        <v>0</v>
      </c>
      <c r="AD31" s="110">
        <f t="shared" si="11"/>
        <v>0</v>
      </c>
      <c r="AE31" s="110">
        <f t="shared" si="11"/>
        <v>0</v>
      </c>
      <c r="AF31" s="110">
        <f t="shared" si="11"/>
        <v>0</v>
      </c>
      <c r="AG31" s="110">
        <f t="shared" si="11"/>
        <v>0</v>
      </c>
      <c r="AH31" s="110">
        <f t="shared" si="11"/>
        <v>0</v>
      </c>
      <c r="AI31" s="110">
        <f t="shared" si="11"/>
        <v>0</v>
      </c>
      <c r="AJ31" s="110">
        <f t="shared" si="11"/>
        <v>0</v>
      </c>
      <c r="AK31" s="110">
        <f t="shared" si="11"/>
        <v>0</v>
      </c>
      <c r="AL31" s="110">
        <f t="shared" si="11"/>
        <v>0</v>
      </c>
      <c r="AM31" s="110">
        <f t="shared" si="11"/>
        <v>0</v>
      </c>
      <c r="AN31" s="110">
        <f t="shared" si="11"/>
        <v>0</v>
      </c>
      <c r="AO31" s="110">
        <f t="shared" si="11"/>
        <v>0</v>
      </c>
      <c r="AP31" s="110">
        <f t="shared" si="11"/>
        <v>0</v>
      </c>
      <c r="AQ31" s="110">
        <f t="shared" si="11"/>
        <v>0</v>
      </c>
      <c r="AR31" s="110">
        <f t="shared" si="11"/>
        <v>0</v>
      </c>
      <c r="AS31" s="110">
        <f t="shared" si="11"/>
        <v>0</v>
      </c>
      <c r="AT31" s="110">
        <f t="shared" si="11"/>
        <v>0</v>
      </c>
      <c r="AU31" s="110">
        <f t="shared" si="11"/>
        <v>0</v>
      </c>
      <c r="AV31" s="110">
        <f t="shared" si="11"/>
        <v>0</v>
      </c>
      <c r="AW31" s="110">
        <f t="shared" si="11"/>
        <v>0</v>
      </c>
      <c r="AX31" s="110">
        <f t="shared" si="11"/>
        <v>0</v>
      </c>
      <c r="AY31" s="110">
        <f t="shared" si="11"/>
        <v>0</v>
      </c>
      <c r="AZ31" s="110">
        <f t="shared" si="11"/>
        <v>0</v>
      </c>
      <c r="BA31" s="110">
        <f t="shared" si="11"/>
        <v>0</v>
      </c>
      <c r="BB31" s="110">
        <f t="shared" si="11"/>
        <v>0</v>
      </c>
      <c r="BC31" s="110">
        <f t="shared" si="11"/>
        <v>0</v>
      </c>
      <c r="BD31" s="110">
        <f t="shared" si="11"/>
        <v>0</v>
      </c>
      <c r="BE31" s="110">
        <f t="shared" si="11"/>
        <v>0</v>
      </c>
      <c r="BF31" s="110">
        <f t="shared" si="11"/>
        <v>0</v>
      </c>
      <c r="BG31" s="110">
        <f t="shared" si="11"/>
        <v>0</v>
      </c>
      <c r="BH31" s="110">
        <f>BH28*BH29</f>
        <v>0</v>
      </c>
      <c r="BI31" s="110">
        <f t="shared" si="11"/>
        <v>0</v>
      </c>
      <c r="BJ31" s="110">
        <f t="shared" si="11"/>
        <v>0</v>
      </c>
      <c r="BK31" s="110">
        <f t="shared" si="11"/>
        <v>0</v>
      </c>
      <c r="BL31" s="110">
        <f t="shared" si="11"/>
        <v>0</v>
      </c>
      <c r="BM31" s="110">
        <f t="shared" si="11"/>
        <v>0</v>
      </c>
      <c r="BN31" s="110">
        <f t="shared" si="11"/>
        <v>0</v>
      </c>
      <c r="BO31" s="110">
        <f t="shared" si="11"/>
        <v>0</v>
      </c>
      <c r="BP31" s="110">
        <f t="shared" si="11"/>
        <v>0</v>
      </c>
      <c r="BQ31" s="110">
        <f t="shared" si="11"/>
        <v>0</v>
      </c>
      <c r="BR31" s="110">
        <f t="shared" ref="BR31:BY31" si="12">BR28*BR29/1000</f>
        <v>0</v>
      </c>
      <c r="BS31" s="110">
        <f t="shared" si="12"/>
        <v>0</v>
      </c>
      <c r="BT31" s="110">
        <f t="shared" si="12"/>
        <v>0</v>
      </c>
      <c r="BU31" s="110">
        <f t="shared" si="12"/>
        <v>0</v>
      </c>
      <c r="BV31" s="110">
        <f t="shared" si="12"/>
        <v>0</v>
      </c>
      <c r="BW31" s="110">
        <f t="shared" si="12"/>
        <v>0</v>
      </c>
      <c r="BX31" s="110">
        <f t="shared" si="12"/>
        <v>0</v>
      </c>
      <c r="BY31" s="110">
        <f t="shared" si="12"/>
        <v>0</v>
      </c>
      <c r="BZ31" s="110">
        <f>BZ28*BZ29</f>
        <v>0</v>
      </c>
      <c r="CA31" s="1"/>
    </row>
    <row r="32" spans="1:79" hidden="1">
      <c r="A32" s="511" t="s">
        <v>64</v>
      </c>
      <c r="B32" s="53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35"/>
      <c r="C33" s="94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1">
        <f t="shared" si="13"/>
        <v>0</v>
      </c>
      <c r="L33" s="111">
        <f t="shared" si="13"/>
        <v>0</v>
      </c>
      <c r="M33" s="111">
        <f t="shared" si="13"/>
        <v>0</v>
      </c>
      <c r="N33" s="111">
        <f t="shared" si="13"/>
        <v>0</v>
      </c>
      <c r="O33" s="111">
        <f t="shared" si="13"/>
        <v>0</v>
      </c>
      <c r="P33" s="111">
        <f t="shared" si="13"/>
        <v>0</v>
      </c>
      <c r="Q33" s="111">
        <f t="shared" si="13"/>
        <v>0</v>
      </c>
      <c r="R33" s="111">
        <f t="shared" si="13"/>
        <v>0</v>
      </c>
      <c r="S33" s="111">
        <f t="shared" si="13"/>
        <v>0</v>
      </c>
      <c r="T33" s="111">
        <f t="shared" si="13"/>
        <v>0</v>
      </c>
      <c r="U33" s="111">
        <f t="shared" si="13"/>
        <v>0</v>
      </c>
      <c r="V33" s="111">
        <f t="shared" si="13"/>
        <v>0</v>
      </c>
      <c r="W33" s="111">
        <f t="shared" si="13"/>
        <v>0</v>
      </c>
      <c r="X33" s="111">
        <f t="shared" si="13"/>
        <v>0</v>
      </c>
      <c r="Y33" s="111">
        <f t="shared" si="13"/>
        <v>0</v>
      </c>
      <c r="Z33" s="111">
        <f t="shared" si="13"/>
        <v>0</v>
      </c>
      <c r="AA33" s="111">
        <f t="shared" si="13"/>
        <v>0</v>
      </c>
      <c r="AB33" s="111">
        <f t="shared" si="13"/>
        <v>0</v>
      </c>
      <c r="AC33" s="111">
        <f t="shared" si="13"/>
        <v>0</v>
      </c>
      <c r="AD33" s="111">
        <f t="shared" si="13"/>
        <v>0</v>
      </c>
      <c r="AE33" s="111">
        <f t="shared" si="13"/>
        <v>0</v>
      </c>
      <c r="AF33" s="111">
        <f t="shared" si="13"/>
        <v>0</v>
      </c>
      <c r="AG33" s="111">
        <f t="shared" si="13"/>
        <v>0</v>
      </c>
      <c r="AH33" s="111">
        <f t="shared" si="13"/>
        <v>0</v>
      </c>
      <c r="AI33" s="111">
        <f t="shared" si="13"/>
        <v>0</v>
      </c>
      <c r="AJ33" s="111">
        <f t="shared" si="13"/>
        <v>0</v>
      </c>
      <c r="AK33" s="111">
        <f t="shared" si="13"/>
        <v>0</v>
      </c>
      <c r="AL33" s="111">
        <f t="shared" si="13"/>
        <v>0</v>
      </c>
      <c r="AM33" s="111">
        <f t="shared" si="13"/>
        <v>0</v>
      </c>
      <c r="AN33" s="111">
        <f t="shared" si="13"/>
        <v>0</v>
      </c>
      <c r="AO33" s="111">
        <f t="shared" si="13"/>
        <v>0</v>
      </c>
      <c r="AP33" s="111">
        <f t="shared" si="13"/>
        <v>0</v>
      </c>
      <c r="AQ33" s="111">
        <f t="shared" si="13"/>
        <v>0</v>
      </c>
      <c r="AR33" s="111">
        <f t="shared" si="13"/>
        <v>0</v>
      </c>
      <c r="AS33" s="111">
        <f t="shared" si="13"/>
        <v>0</v>
      </c>
      <c r="AT33" s="111">
        <f t="shared" si="13"/>
        <v>0</v>
      </c>
      <c r="AU33" s="111">
        <f t="shared" si="13"/>
        <v>0</v>
      </c>
      <c r="AV33" s="111">
        <f t="shared" si="13"/>
        <v>0</v>
      </c>
      <c r="AW33" s="111">
        <f t="shared" si="13"/>
        <v>0</v>
      </c>
      <c r="AX33" s="111">
        <f t="shared" si="13"/>
        <v>0</v>
      </c>
      <c r="AY33" s="111">
        <f t="shared" si="13"/>
        <v>0</v>
      </c>
      <c r="AZ33" s="111">
        <f t="shared" si="13"/>
        <v>0</v>
      </c>
      <c r="BA33" s="111">
        <f t="shared" si="13"/>
        <v>0</v>
      </c>
      <c r="BB33" s="111">
        <f t="shared" si="13"/>
        <v>0</v>
      </c>
      <c r="BC33" s="111">
        <f t="shared" si="13"/>
        <v>0</v>
      </c>
      <c r="BD33" s="111">
        <f t="shared" si="13"/>
        <v>0</v>
      </c>
      <c r="BE33" s="111">
        <f t="shared" si="13"/>
        <v>0</v>
      </c>
      <c r="BF33" s="111">
        <f t="shared" si="13"/>
        <v>0</v>
      </c>
      <c r="BG33" s="111">
        <f t="shared" si="13"/>
        <v>0</v>
      </c>
      <c r="BH33" s="111">
        <f t="shared" si="13"/>
        <v>0</v>
      </c>
      <c r="BI33" s="111">
        <f t="shared" si="13"/>
        <v>0</v>
      </c>
      <c r="BJ33" s="111">
        <f t="shared" si="13"/>
        <v>0</v>
      </c>
      <c r="BK33" s="111">
        <f t="shared" si="13"/>
        <v>0</v>
      </c>
      <c r="BL33" s="111">
        <f t="shared" si="13"/>
        <v>0</v>
      </c>
      <c r="BM33" s="111">
        <f t="shared" si="13"/>
        <v>0</v>
      </c>
      <c r="BN33" s="111">
        <f t="shared" si="13"/>
        <v>0</v>
      </c>
      <c r="BO33" s="111">
        <f t="shared" si="13"/>
        <v>0</v>
      </c>
      <c r="BP33" s="111">
        <f t="shared" si="13"/>
        <v>0</v>
      </c>
      <c r="BQ33" s="111">
        <f t="shared" ref="BQ33:BW33" si="14">BQ31*BQ32</f>
        <v>0</v>
      </c>
      <c r="BR33" s="111">
        <f t="shared" si="14"/>
        <v>0</v>
      </c>
      <c r="BS33" s="111">
        <f t="shared" si="14"/>
        <v>0</v>
      </c>
      <c r="BT33" s="111">
        <f t="shared" si="14"/>
        <v>0</v>
      </c>
      <c r="BU33" s="111">
        <f t="shared" si="14"/>
        <v>0</v>
      </c>
      <c r="BV33" s="111">
        <f>BV31*BV32</f>
        <v>0</v>
      </c>
      <c r="BW33" s="111">
        <f t="shared" si="14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6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0">
        <f ca="1">SUMPRODUCT(SIGN(CELL("width",OFFSET(D33,,N(INDEX(COLUMN(D33:BZ33)-COLUMN(D33),))))),D33:BZ33)</f>
        <v>0</v>
      </c>
    </row>
    <row r="36" spans="1:79" ht="15.75" customHeight="1">
      <c r="A36" s="229"/>
      <c r="B36" s="259" t="s">
        <v>397</v>
      </c>
      <c r="C36" s="230"/>
      <c r="D36" s="230" t="str">
        <f>IF(D33=D50,"x")</f>
        <v>x</v>
      </c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29"/>
      <c r="BZ36" s="229"/>
    </row>
    <row r="37" spans="1:79" ht="15.7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</row>
    <row r="38" spans="1:79" ht="137.44999999999999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</row>
    <row r="39" spans="1:79" s="255" customFormat="1">
      <c r="A39" s="501" t="s">
        <v>95</v>
      </c>
      <c r="B39" s="543"/>
      <c r="C39" s="253"/>
      <c r="D39" s="235"/>
      <c r="E39" s="235"/>
      <c r="F39" s="235"/>
      <c r="G39" s="235"/>
      <c r="H39" s="235"/>
      <c r="I39" s="235"/>
      <c r="J39" s="235"/>
      <c r="K39" s="235"/>
      <c r="L39" s="235">
        <v>3.8</v>
      </c>
      <c r="M39" s="235"/>
      <c r="N39" s="235">
        <v>2.5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>
        <v>12</v>
      </c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>
        <v>45</v>
      </c>
      <c r="BB39" s="235"/>
      <c r="BC39" s="235"/>
      <c r="BD39" s="235"/>
      <c r="BE39" s="235"/>
      <c r="BF39" s="235"/>
      <c r="BG39" s="235"/>
      <c r="BH39" s="235"/>
      <c r="BI39" s="235"/>
      <c r="BJ39" s="235">
        <v>50</v>
      </c>
      <c r="BK39" s="235">
        <v>8</v>
      </c>
      <c r="BL39" s="235">
        <v>6</v>
      </c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61"/>
      <c r="BZ39" s="261"/>
    </row>
    <row r="40" spans="1:79" s="255" customFormat="1">
      <c r="A40" s="501" t="s">
        <v>120</v>
      </c>
      <c r="B40" s="543"/>
      <c r="C40" s="235"/>
      <c r="D40" s="235"/>
      <c r="E40" s="235"/>
      <c r="F40" s="235">
        <v>0</v>
      </c>
      <c r="G40" s="235"/>
      <c r="H40" s="235"/>
      <c r="I40" s="235"/>
      <c r="J40" s="235">
        <v>35</v>
      </c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>
        <v>6</v>
      </c>
      <c r="AU40" s="235"/>
      <c r="AV40" s="235"/>
      <c r="AW40" s="235"/>
      <c r="AX40" s="235"/>
      <c r="AY40" s="235">
        <v>21</v>
      </c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61"/>
      <c r="BZ40" s="261"/>
    </row>
    <row r="41" spans="1:79" s="255" customFormat="1">
      <c r="A41" s="501" t="s">
        <v>97</v>
      </c>
      <c r="B41" s="543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>
        <v>2</v>
      </c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>
        <v>5</v>
      </c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>
        <v>45</v>
      </c>
      <c r="BP41" s="235"/>
      <c r="BQ41" s="235"/>
      <c r="BR41" s="235"/>
      <c r="BS41" s="235"/>
      <c r="BT41" s="235"/>
      <c r="BU41" s="235"/>
      <c r="BV41" s="235"/>
      <c r="BW41" s="235"/>
      <c r="BX41" s="235"/>
      <c r="BY41" s="261"/>
      <c r="BZ41" s="261"/>
    </row>
    <row r="42" spans="1:79" s="255" customFormat="1">
      <c r="A42" s="501" t="s">
        <v>61</v>
      </c>
      <c r="B42" s="543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261"/>
      <c r="BZ42" s="261"/>
    </row>
    <row r="43" spans="1:79" s="255" customFormat="1">
      <c r="A43" s="501" t="s">
        <v>145</v>
      </c>
      <c r="B43" s="543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>
        <v>140</v>
      </c>
      <c r="BR43" s="235"/>
      <c r="BS43" s="235"/>
      <c r="BT43" s="235"/>
      <c r="BU43" s="235"/>
      <c r="BV43" s="235"/>
      <c r="BW43" s="235"/>
      <c r="BX43" s="235"/>
      <c r="BY43" s="235"/>
      <c r="BZ43" s="235"/>
    </row>
    <row r="44" spans="1:79" s="255" customFormat="1">
      <c r="A44" s="501" t="s">
        <v>99</v>
      </c>
      <c r="B44" s="543"/>
      <c r="C44" s="235"/>
      <c r="D44" s="235"/>
      <c r="E44" s="235"/>
      <c r="F44" s="235"/>
      <c r="G44" s="235">
        <v>1</v>
      </c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</row>
    <row r="45" spans="1:79" ht="15.75" customHeigh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  <c r="BZ45" s="235"/>
    </row>
    <row r="46" spans="1:79" ht="15.75" hidden="1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</row>
    <row r="47" spans="1:79" ht="15.75" hidden="1" customHeight="1">
      <c r="A47" s="501"/>
      <c r="B47" s="502"/>
      <c r="C47" s="235"/>
      <c r="D47" s="235">
        <f t="shared" ref="D47:AI47" si="15">SUM(D39:D45)</f>
        <v>0</v>
      </c>
      <c r="E47" s="235">
        <f t="shared" si="15"/>
        <v>0</v>
      </c>
      <c r="F47" s="235">
        <f t="shared" si="15"/>
        <v>0</v>
      </c>
      <c r="G47" s="235">
        <f t="shared" si="15"/>
        <v>1</v>
      </c>
      <c r="H47" s="235">
        <f t="shared" si="15"/>
        <v>0</v>
      </c>
      <c r="I47" s="235">
        <f t="shared" si="15"/>
        <v>0</v>
      </c>
      <c r="J47" s="235">
        <f t="shared" si="15"/>
        <v>35</v>
      </c>
      <c r="K47" s="235">
        <f t="shared" si="15"/>
        <v>0</v>
      </c>
      <c r="L47" s="235">
        <f t="shared" si="15"/>
        <v>3.8</v>
      </c>
      <c r="M47" s="235">
        <f t="shared" si="15"/>
        <v>0</v>
      </c>
      <c r="N47" s="235">
        <f t="shared" si="15"/>
        <v>4.5</v>
      </c>
      <c r="O47" s="235">
        <f t="shared" si="15"/>
        <v>0</v>
      </c>
      <c r="P47" s="235">
        <f t="shared" si="15"/>
        <v>0</v>
      </c>
      <c r="Q47" s="235">
        <f t="shared" si="15"/>
        <v>0</v>
      </c>
      <c r="R47" s="235">
        <f t="shared" si="15"/>
        <v>0</v>
      </c>
      <c r="S47" s="235">
        <f t="shared" si="15"/>
        <v>0</v>
      </c>
      <c r="T47" s="235">
        <f t="shared" si="15"/>
        <v>0</v>
      </c>
      <c r="U47" s="235">
        <f t="shared" si="15"/>
        <v>0</v>
      </c>
      <c r="V47" s="235">
        <f t="shared" si="15"/>
        <v>0</v>
      </c>
      <c r="W47" s="235">
        <f t="shared" si="15"/>
        <v>0</v>
      </c>
      <c r="X47" s="235">
        <f t="shared" si="15"/>
        <v>0</v>
      </c>
      <c r="Y47" s="235">
        <f t="shared" si="15"/>
        <v>0</v>
      </c>
      <c r="Z47" s="235">
        <f t="shared" si="15"/>
        <v>0</v>
      </c>
      <c r="AA47" s="235">
        <f t="shared" si="15"/>
        <v>0</v>
      </c>
      <c r="AB47" s="235">
        <f t="shared" si="15"/>
        <v>0</v>
      </c>
      <c r="AC47" s="235">
        <f t="shared" si="15"/>
        <v>0</v>
      </c>
      <c r="AD47" s="235">
        <f t="shared" si="15"/>
        <v>0</v>
      </c>
      <c r="AE47" s="235">
        <f t="shared" si="15"/>
        <v>0</v>
      </c>
      <c r="AF47" s="235">
        <f t="shared" si="15"/>
        <v>12</v>
      </c>
      <c r="AG47" s="235">
        <f t="shared" si="15"/>
        <v>0</v>
      </c>
      <c r="AH47" s="235">
        <f t="shared" si="15"/>
        <v>0</v>
      </c>
      <c r="AI47" s="235">
        <f t="shared" si="15"/>
        <v>0</v>
      </c>
      <c r="AJ47" s="235">
        <f t="shared" ref="AJ47:BZ47" si="16">SUM(AJ39:AJ45)</f>
        <v>0</v>
      </c>
      <c r="AK47" s="235">
        <f t="shared" si="16"/>
        <v>0</v>
      </c>
      <c r="AL47" s="235">
        <f t="shared" si="16"/>
        <v>0</v>
      </c>
      <c r="AM47" s="235">
        <f t="shared" si="16"/>
        <v>0</v>
      </c>
      <c r="AN47" s="235">
        <f t="shared" si="16"/>
        <v>0</v>
      </c>
      <c r="AO47" s="235">
        <f t="shared" si="16"/>
        <v>0</v>
      </c>
      <c r="AP47" s="235">
        <f t="shared" si="16"/>
        <v>0</v>
      </c>
      <c r="AQ47" s="235">
        <f t="shared" si="16"/>
        <v>0</v>
      </c>
      <c r="AR47" s="235">
        <f t="shared" si="16"/>
        <v>0</v>
      </c>
      <c r="AS47" s="235">
        <f t="shared" si="16"/>
        <v>0</v>
      </c>
      <c r="AT47" s="235">
        <f t="shared" si="16"/>
        <v>6</v>
      </c>
      <c r="AU47" s="235">
        <f t="shared" si="16"/>
        <v>0</v>
      </c>
      <c r="AV47" s="235">
        <f t="shared" si="16"/>
        <v>0</v>
      </c>
      <c r="AW47" s="235">
        <f t="shared" si="16"/>
        <v>0</v>
      </c>
      <c r="AX47" s="235">
        <f t="shared" si="16"/>
        <v>5</v>
      </c>
      <c r="AY47" s="235">
        <f t="shared" si="16"/>
        <v>21</v>
      </c>
      <c r="AZ47" s="235">
        <f t="shared" si="16"/>
        <v>0</v>
      </c>
      <c r="BA47" s="235">
        <f t="shared" si="16"/>
        <v>45</v>
      </c>
      <c r="BB47" s="235">
        <f t="shared" si="16"/>
        <v>0</v>
      </c>
      <c r="BC47" s="235">
        <f t="shared" si="16"/>
        <v>0</v>
      </c>
      <c r="BD47" s="235">
        <f t="shared" si="16"/>
        <v>0</v>
      </c>
      <c r="BE47" s="235">
        <f t="shared" si="16"/>
        <v>0</v>
      </c>
      <c r="BF47" s="235">
        <f t="shared" si="16"/>
        <v>0</v>
      </c>
      <c r="BG47" s="235">
        <f t="shared" si="16"/>
        <v>0</v>
      </c>
      <c r="BH47" s="235">
        <f t="shared" si="16"/>
        <v>0</v>
      </c>
      <c r="BI47" s="235">
        <f t="shared" si="16"/>
        <v>0</v>
      </c>
      <c r="BJ47" s="235">
        <f t="shared" si="16"/>
        <v>50</v>
      </c>
      <c r="BK47" s="235">
        <f t="shared" si="16"/>
        <v>8</v>
      </c>
      <c r="BL47" s="235">
        <f t="shared" si="16"/>
        <v>6</v>
      </c>
      <c r="BM47" s="235">
        <f t="shared" si="16"/>
        <v>0</v>
      </c>
      <c r="BN47" s="235">
        <f t="shared" si="16"/>
        <v>0</v>
      </c>
      <c r="BO47" s="235">
        <f t="shared" si="16"/>
        <v>45</v>
      </c>
      <c r="BP47" s="235">
        <f t="shared" si="16"/>
        <v>0</v>
      </c>
      <c r="BQ47" s="235">
        <f t="shared" si="16"/>
        <v>140</v>
      </c>
      <c r="BR47" s="235">
        <f t="shared" si="16"/>
        <v>0</v>
      </c>
      <c r="BS47" s="235">
        <f t="shared" si="16"/>
        <v>0</v>
      </c>
      <c r="BT47" s="235">
        <f t="shared" si="16"/>
        <v>0</v>
      </c>
      <c r="BU47" s="235">
        <f t="shared" si="16"/>
        <v>0</v>
      </c>
      <c r="BV47" s="235">
        <f t="shared" si="16"/>
        <v>0</v>
      </c>
      <c r="BW47" s="235">
        <f t="shared" si="16"/>
        <v>0</v>
      </c>
      <c r="BX47" s="235">
        <f t="shared" si="16"/>
        <v>60</v>
      </c>
      <c r="BY47" s="235">
        <f t="shared" si="16"/>
        <v>0</v>
      </c>
      <c r="BZ47" s="235">
        <f t="shared" si="16"/>
        <v>0</v>
      </c>
    </row>
    <row r="48" spans="1:79" ht="15.75" hidden="1" customHeight="1">
      <c r="A48" s="503" t="s">
        <v>74</v>
      </c>
      <c r="B48" s="504"/>
      <c r="C48" s="235">
        <f>C49</f>
        <v>0</v>
      </c>
      <c r="D48" s="235">
        <f t="shared" ref="D48:BO48" si="17">C48</f>
        <v>0</v>
      </c>
      <c r="E48" s="235">
        <f t="shared" si="17"/>
        <v>0</v>
      </c>
      <c r="F48" s="235">
        <f t="shared" si="17"/>
        <v>0</v>
      </c>
      <c r="G48" s="235">
        <f t="shared" si="17"/>
        <v>0</v>
      </c>
      <c r="H48" s="235">
        <f t="shared" si="17"/>
        <v>0</v>
      </c>
      <c r="I48" s="235">
        <f t="shared" si="17"/>
        <v>0</v>
      </c>
      <c r="J48" s="235">
        <f t="shared" si="17"/>
        <v>0</v>
      </c>
      <c r="K48" s="235">
        <f t="shared" si="17"/>
        <v>0</v>
      </c>
      <c r="L48" s="235">
        <f t="shared" si="17"/>
        <v>0</v>
      </c>
      <c r="M48" s="235">
        <f t="shared" si="17"/>
        <v>0</v>
      </c>
      <c r="N48" s="235">
        <f t="shared" si="17"/>
        <v>0</v>
      </c>
      <c r="O48" s="235">
        <f t="shared" si="17"/>
        <v>0</v>
      </c>
      <c r="P48" s="235">
        <f t="shared" si="17"/>
        <v>0</v>
      </c>
      <c r="Q48" s="235">
        <f t="shared" si="17"/>
        <v>0</v>
      </c>
      <c r="R48" s="235">
        <f t="shared" si="17"/>
        <v>0</v>
      </c>
      <c r="S48" s="235">
        <f t="shared" si="17"/>
        <v>0</v>
      </c>
      <c r="T48" s="235">
        <f t="shared" si="17"/>
        <v>0</v>
      </c>
      <c r="U48" s="235">
        <f t="shared" si="17"/>
        <v>0</v>
      </c>
      <c r="V48" s="235">
        <f t="shared" si="17"/>
        <v>0</v>
      </c>
      <c r="W48" s="235">
        <f t="shared" si="17"/>
        <v>0</v>
      </c>
      <c r="X48" s="235">
        <f t="shared" si="17"/>
        <v>0</v>
      </c>
      <c r="Y48" s="235">
        <f t="shared" si="17"/>
        <v>0</v>
      </c>
      <c r="Z48" s="235">
        <f t="shared" si="17"/>
        <v>0</v>
      </c>
      <c r="AA48" s="235">
        <f t="shared" si="17"/>
        <v>0</v>
      </c>
      <c r="AB48" s="235">
        <f t="shared" si="17"/>
        <v>0</v>
      </c>
      <c r="AC48" s="235">
        <f t="shared" si="17"/>
        <v>0</v>
      </c>
      <c r="AD48" s="235">
        <f t="shared" si="17"/>
        <v>0</v>
      </c>
      <c r="AE48" s="235">
        <f t="shared" si="17"/>
        <v>0</v>
      </c>
      <c r="AF48" s="235">
        <f t="shared" si="17"/>
        <v>0</v>
      </c>
      <c r="AG48" s="235">
        <f t="shared" si="17"/>
        <v>0</v>
      </c>
      <c r="AH48" s="235">
        <f t="shared" si="17"/>
        <v>0</v>
      </c>
      <c r="AI48" s="235">
        <f t="shared" si="17"/>
        <v>0</v>
      </c>
      <c r="AJ48" s="235">
        <f t="shared" si="17"/>
        <v>0</v>
      </c>
      <c r="AK48" s="235">
        <f t="shared" si="17"/>
        <v>0</v>
      </c>
      <c r="AL48" s="235">
        <f t="shared" si="17"/>
        <v>0</v>
      </c>
      <c r="AM48" s="235">
        <f t="shared" si="17"/>
        <v>0</v>
      </c>
      <c r="AN48" s="235">
        <f t="shared" si="17"/>
        <v>0</v>
      </c>
      <c r="AO48" s="235">
        <f t="shared" si="17"/>
        <v>0</v>
      </c>
      <c r="AP48" s="235">
        <f t="shared" si="17"/>
        <v>0</v>
      </c>
      <c r="AQ48" s="235">
        <f t="shared" si="17"/>
        <v>0</v>
      </c>
      <c r="AR48" s="235">
        <f t="shared" si="17"/>
        <v>0</v>
      </c>
      <c r="AS48" s="235">
        <f t="shared" si="17"/>
        <v>0</v>
      </c>
      <c r="AT48" s="235">
        <f t="shared" si="17"/>
        <v>0</v>
      </c>
      <c r="AU48" s="235">
        <f t="shared" si="17"/>
        <v>0</v>
      </c>
      <c r="AV48" s="235">
        <f t="shared" si="17"/>
        <v>0</v>
      </c>
      <c r="AW48" s="235">
        <f t="shared" si="17"/>
        <v>0</v>
      </c>
      <c r="AX48" s="235">
        <f t="shared" si="17"/>
        <v>0</v>
      </c>
      <c r="AY48" s="235">
        <f t="shared" si="17"/>
        <v>0</v>
      </c>
      <c r="AZ48" s="235">
        <f t="shared" si="17"/>
        <v>0</v>
      </c>
      <c r="BA48" s="235">
        <f t="shared" si="17"/>
        <v>0</v>
      </c>
      <c r="BB48" s="235">
        <f t="shared" si="17"/>
        <v>0</v>
      </c>
      <c r="BC48" s="235">
        <f t="shared" si="17"/>
        <v>0</v>
      </c>
      <c r="BD48" s="235">
        <f t="shared" si="17"/>
        <v>0</v>
      </c>
      <c r="BE48" s="235">
        <f t="shared" si="17"/>
        <v>0</v>
      </c>
      <c r="BF48" s="235">
        <f t="shared" si="17"/>
        <v>0</v>
      </c>
      <c r="BG48" s="235">
        <f t="shared" si="17"/>
        <v>0</v>
      </c>
      <c r="BH48" s="235">
        <f t="shared" si="17"/>
        <v>0</v>
      </c>
      <c r="BI48" s="235">
        <f t="shared" si="17"/>
        <v>0</v>
      </c>
      <c r="BJ48" s="235">
        <f t="shared" si="17"/>
        <v>0</v>
      </c>
      <c r="BK48" s="235">
        <f t="shared" si="17"/>
        <v>0</v>
      </c>
      <c r="BL48" s="235">
        <f t="shared" si="17"/>
        <v>0</v>
      </c>
      <c r="BM48" s="235">
        <f t="shared" si="17"/>
        <v>0</v>
      </c>
      <c r="BN48" s="235">
        <f t="shared" si="17"/>
        <v>0</v>
      </c>
      <c r="BO48" s="235">
        <f t="shared" si="17"/>
        <v>0</v>
      </c>
      <c r="BP48" s="235">
        <f t="shared" ref="BP48:BZ48" si="18">BO48</f>
        <v>0</v>
      </c>
      <c r="BQ48" s="235">
        <f t="shared" si="18"/>
        <v>0</v>
      </c>
      <c r="BR48" s="235">
        <f t="shared" si="18"/>
        <v>0</v>
      </c>
      <c r="BS48" s="235">
        <f t="shared" si="18"/>
        <v>0</v>
      </c>
      <c r="BT48" s="235">
        <f t="shared" si="18"/>
        <v>0</v>
      </c>
      <c r="BU48" s="235">
        <f t="shared" si="18"/>
        <v>0</v>
      </c>
      <c r="BV48" s="235">
        <f t="shared" si="18"/>
        <v>0</v>
      </c>
      <c r="BW48" s="235">
        <f t="shared" si="18"/>
        <v>0</v>
      </c>
      <c r="BX48" s="235">
        <f t="shared" si="18"/>
        <v>0</v>
      </c>
      <c r="BY48" s="235">
        <f t="shared" si="18"/>
        <v>0</v>
      </c>
      <c r="BZ48" s="235">
        <f t="shared" si="18"/>
        <v>0</v>
      </c>
    </row>
    <row r="49" spans="1:78" ht="15.75" customHeight="1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</row>
    <row r="50" spans="1:78" ht="15.75" customHeight="1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19">L47*L48/1000</f>
        <v>0</v>
      </c>
      <c r="M50" s="239">
        <f t="shared" si="19"/>
        <v>0</v>
      </c>
      <c r="N50" s="239">
        <f t="shared" si="19"/>
        <v>0</v>
      </c>
      <c r="O50" s="239">
        <f t="shared" si="19"/>
        <v>0</v>
      </c>
      <c r="P50" s="239">
        <f t="shared" si="19"/>
        <v>0</v>
      </c>
      <c r="Q50" s="239">
        <f t="shared" si="19"/>
        <v>0</v>
      </c>
      <c r="R50" s="239">
        <f t="shared" si="19"/>
        <v>0</v>
      </c>
      <c r="S50" s="239">
        <f t="shared" si="19"/>
        <v>0</v>
      </c>
      <c r="T50" s="239">
        <f t="shared" si="19"/>
        <v>0</v>
      </c>
      <c r="U50" s="239">
        <f t="shared" si="19"/>
        <v>0</v>
      </c>
      <c r="V50" s="239">
        <f t="shared" si="19"/>
        <v>0</v>
      </c>
      <c r="W50" s="239">
        <f t="shared" si="19"/>
        <v>0</v>
      </c>
      <c r="X50" s="239">
        <f t="shared" si="19"/>
        <v>0</v>
      </c>
      <c r="Y50" s="239">
        <f t="shared" si="19"/>
        <v>0</v>
      </c>
      <c r="Z50" s="239">
        <f t="shared" si="19"/>
        <v>0</v>
      </c>
      <c r="AA50" s="239">
        <f t="shared" si="19"/>
        <v>0</v>
      </c>
      <c r="AB50" s="239">
        <f t="shared" si="19"/>
        <v>0</v>
      </c>
      <c r="AC50" s="239">
        <f t="shared" si="19"/>
        <v>0</v>
      </c>
      <c r="AD50" s="239">
        <f t="shared" si="19"/>
        <v>0</v>
      </c>
      <c r="AE50" s="239">
        <f t="shared" si="19"/>
        <v>0</v>
      </c>
      <c r="AF50" s="239">
        <f t="shared" si="19"/>
        <v>0</v>
      </c>
      <c r="AG50" s="239">
        <f t="shared" si="19"/>
        <v>0</v>
      </c>
      <c r="AH50" s="239">
        <f t="shared" si="19"/>
        <v>0</v>
      </c>
      <c r="AI50" s="239">
        <f t="shared" si="19"/>
        <v>0</v>
      </c>
      <c r="AJ50" s="239">
        <f t="shared" si="19"/>
        <v>0</v>
      </c>
      <c r="AK50" s="239">
        <f t="shared" si="19"/>
        <v>0</v>
      </c>
      <c r="AL50" s="239">
        <f t="shared" si="19"/>
        <v>0</v>
      </c>
      <c r="AM50" s="239">
        <f t="shared" si="19"/>
        <v>0</v>
      </c>
      <c r="AN50" s="239">
        <f t="shared" si="19"/>
        <v>0</v>
      </c>
      <c r="AO50" s="239">
        <f t="shared" si="19"/>
        <v>0</v>
      </c>
      <c r="AP50" s="239">
        <f t="shared" si="19"/>
        <v>0</v>
      </c>
      <c r="AQ50" s="239">
        <f t="shared" si="19"/>
        <v>0</v>
      </c>
      <c r="AR50" s="239">
        <f t="shared" si="19"/>
        <v>0</v>
      </c>
      <c r="AS50" s="239">
        <f t="shared" si="19"/>
        <v>0</v>
      </c>
      <c r="AT50" s="239">
        <f t="shared" si="19"/>
        <v>0</v>
      </c>
      <c r="AU50" s="239">
        <f t="shared" si="19"/>
        <v>0</v>
      </c>
      <c r="AV50" s="239">
        <f t="shared" si="19"/>
        <v>0</v>
      </c>
      <c r="AW50" s="239">
        <f t="shared" si="19"/>
        <v>0</v>
      </c>
      <c r="AX50" s="239">
        <f t="shared" si="19"/>
        <v>0</v>
      </c>
      <c r="AY50" s="239">
        <f t="shared" si="19"/>
        <v>0</v>
      </c>
      <c r="AZ50" s="239">
        <f t="shared" si="19"/>
        <v>0</v>
      </c>
      <c r="BA50" s="239">
        <f t="shared" si="19"/>
        <v>0</v>
      </c>
      <c r="BB50" s="239">
        <f t="shared" si="19"/>
        <v>0</v>
      </c>
      <c r="BC50" s="239">
        <f t="shared" si="19"/>
        <v>0</v>
      </c>
      <c r="BD50" s="239">
        <f t="shared" si="19"/>
        <v>0</v>
      </c>
      <c r="BE50" s="239">
        <f t="shared" si="19"/>
        <v>0</v>
      </c>
      <c r="BF50" s="239">
        <f t="shared" si="19"/>
        <v>0</v>
      </c>
      <c r="BG50" s="239">
        <f t="shared" si="19"/>
        <v>0</v>
      </c>
      <c r="BH50" s="239">
        <f t="shared" si="19"/>
        <v>0</v>
      </c>
      <c r="BI50" s="239">
        <f t="shared" si="19"/>
        <v>0</v>
      </c>
      <c r="BJ50" s="239">
        <f t="shared" si="19"/>
        <v>0</v>
      </c>
      <c r="BK50" s="239">
        <f t="shared" si="19"/>
        <v>0</v>
      </c>
      <c r="BL50" s="239">
        <f t="shared" si="19"/>
        <v>0</v>
      </c>
      <c r="BM50" s="239">
        <f t="shared" si="19"/>
        <v>0</v>
      </c>
      <c r="BN50" s="239">
        <f t="shared" si="19"/>
        <v>0</v>
      </c>
      <c r="BO50" s="239">
        <f t="shared" si="19"/>
        <v>0</v>
      </c>
      <c r="BP50" s="239">
        <f t="shared" si="19"/>
        <v>0</v>
      </c>
      <c r="BQ50" s="239">
        <f t="shared" si="19"/>
        <v>0</v>
      </c>
      <c r="BR50" s="239">
        <f t="shared" si="19"/>
        <v>0</v>
      </c>
      <c r="BS50" s="239">
        <f t="shared" si="19"/>
        <v>0</v>
      </c>
      <c r="BT50" s="239">
        <f t="shared" si="19"/>
        <v>0</v>
      </c>
      <c r="BU50" s="239">
        <f t="shared" si="19"/>
        <v>0</v>
      </c>
      <c r="BV50" s="239">
        <f t="shared" si="19"/>
        <v>0</v>
      </c>
      <c r="BW50" s="239">
        <f t="shared" si="19"/>
        <v>0</v>
      </c>
      <c r="BX50" s="239">
        <f t="shared" ref="BX50:BY50" si="20">BX47*BX48/1000</f>
        <v>0</v>
      </c>
      <c r="BY50" s="239">
        <f t="shared" si="20"/>
        <v>0</v>
      </c>
      <c r="BZ50" s="239">
        <f>BZ47*BZ48</f>
        <v>0</v>
      </c>
    </row>
    <row r="51" spans="1:78" ht="15.75" customHeigh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</row>
    <row r="52" spans="1:78" ht="15.75" customHeight="1">
      <c r="A52" s="498" t="s">
        <v>76</v>
      </c>
      <c r="B52" s="499"/>
      <c r="C52" s="241">
        <f>SUM(D52:BZ52)</f>
        <v>0</v>
      </c>
      <c r="D52" s="242">
        <f t="shared" ref="D52:BX52" si="21">D50*D51</f>
        <v>0</v>
      </c>
      <c r="E52" s="242">
        <f t="shared" si="21"/>
        <v>0</v>
      </c>
      <c r="F52" s="238">
        <f t="shared" si="21"/>
        <v>0</v>
      </c>
      <c r="G52" s="239">
        <f t="shared" si="21"/>
        <v>0</v>
      </c>
      <c r="H52" s="239">
        <f t="shared" si="21"/>
        <v>0</v>
      </c>
      <c r="I52" s="239">
        <f t="shared" si="21"/>
        <v>0</v>
      </c>
      <c r="J52" s="239">
        <f t="shared" si="21"/>
        <v>0</v>
      </c>
      <c r="K52" s="239">
        <f t="shared" si="21"/>
        <v>0</v>
      </c>
      <c r="L52" s="239">
        <f t="shared" si="21"/>
        <v>0</v>
      </c>
      <c r="M52" s="239">
        <f t="shared" si="21"/>
        <v>0</v>
      </c>
      <c r="N52" s="239">
        <f t="shared" si="21"/>
        <v>0</v>
      </c>
      <c r="O52" s="239">
        <f t="shared" si="21"/>
        <v>0</v>
      </c>
      <c r="P52" s="239">
        <f t="shared" si="21"/>
        <v>0</v>
      </c>
      <c r="Q52" s="239">
        <f t="shared" si="21"/>
        <v>0</v>
      </c>
      <c r="R52" s="239">
        <f t="shared" si="21"/>
        <v>0</v>
      </c>
      <c r="S52" s="239">
        <f t="shared" si="21"/>
        <v>0</v>
      </c>
      <c r="T52" s="239">
        <f t="shared" si="21"/>
        <v>0</v>
      </c>
      <c r="U52" s="239">
        <f t="shared" si="21"/>
        <v>0</v>
      </c>
      <c r="V52" s="239">
        <f t="shared" si="21"/>
        <v>0</v>
      </c>
      <c r="W52" s="239">
        <f t="shared" si="21"/>
        <v>0</v>
      </c>
      <c r="X52" s="239">
        <f t="shared" si="21"/>
        <v>0</v>
      </c>
      <c r="Y52" s="239">
        <f t="shared" si="21"/>
        <v>0</v>
      </c>
      <c r="Z52" s="239">
        <f t="shared" si="21"/>
        <v>0</v>
      </c>
      <c r="AA52" s="239">
        <f t="shared" si="21"/>
        <v>0</v>
      </c>
      <c r="AB52" s="239">
        <f t="shared" si="21"/>
        <v>0</v>
      </c>
      <c r="AC52" s="239">
        <f t="shared" si="21"/>
        <v>0</v>
      </c>
      <c r="AD52" s="239">
        <f t="shared" si="21"/>
        <v>0</v>
      </c>
      <c r="AE52" s="239">
        <f t="shared" si="21"/>
        <v>0</v>
      </c>
      <c r="AF52" s="239">
        <f t="shared" si="21"/>
        <v>0</v>
      </c>
      <c r="AG52" s="239">
        <f t="shared" si="21"/>
        <v>0</v>
      </c>
      <c r="AH52" s="239">
        <f t="shared" si="21"/>
        <v>0</v>
      </c>
      <c r="AI52" s="239">
        <f t="shared" si="21"/>
        <v>0</v>
      </c>
      <c r="AJ52" s="239">
        <f t="shared" si="21"/>
        <v>0</v>
      </c>
      <c r="AK52" s="239">
        <f t="shared" si="21"/>
        <v>0</v>
      </c>
      <c r="AL52" s="239">
        <f t="shared" si="21"/>
        <v>0</v>
      </c>
      <c r="AM52" s="239">
        <f t="shared" si="21"/>
        <v>0</v>
      </c>
      <c r="AN52" s="239">
        <f t="shared" si="21"/>
        <v>0</v>
      </c>
      <c r="AO52" s="239">
        <f t="shared" si="21"/>
        <v>0</v>
      </c>
      <c r="AP52" s="239">
        <f t="shared" si="21"/>
        <v>0</v>
      </c>
      <c r="AQ52" s="239">
        <f t="shared" si="21"/>
        <v>0</v>
      </c>
      <c r="AR52" s="239">
        <f t="shared" si="21"/>
        <v>0</v>
      </c>
      <c r="AS52" s="239">
        <f t="shared" si="21"/>
        <v>0</v>
      </c>
      <c r="AT52" s="239">
        <f t="shared" si="21"/>
        <v>0</v>
      </c>
      <c r="AU52" s="239">
        <f t="shared" si="21"/>
        <v>0</v>
      </c>
      <c r="AV52" s="239">
        <f t="shared" si="21"/>
        <v>0</v>
      </c>
      <c r="AW52" s="239">
        <f t="shared" si="21"/>
        <v>0</v>
      </c>
      <c r="AX52" s="239">
        <f t="shared" si="21"/>
        <v>0</v>
      </c>
      <c r="AY52" s="239">
        <f t="shared" si="21"/>
        <v>0</v>
      </c>
      <c r="AZ52" s="239">
        <f t="shared" si="21"/>
        <v>0</v>
      </c>
      <c r="BA52" s="239">
        <f t="shared" si="21"/>
        <v>0</v>
      </c>
      <c r="BB52" s="239">
        <f t="shared" si="21"/>
        <v>0</v>
      </c>
      <c r="BC52" s="239">
        <f t="shared" si="21"/>
        <v>0</v>
      </c>
      <c r="BD52" s="239">
        <f t="shared" si="21"/>
        <v>0</v>
      </c>
      <c r="BE52" s="239">
        <f t="shared" si="21"/>
        <v>0</v>
      </c>
      <c r="BF52" s="239">
        <f t="shared" si="21"/>
        <v>0</v>
      </c>
      <c r="BG52" s="239">
        <f t="shared" si="21"/>
        <v>0</v>
      </c>
      <c r="BH52" s="239">
        <f t="shared" si="21"/>
        <v>0</v>
      </c>
      <c r="BI52" s="239">
        <f t="shared" si="21"/>
        <v>0</v>
      </c>
      <c r="BJ52" s="239">
        <f t="shared" si="21"/>
        <v>0</v>
      </c>
      <c r="BK52" s="239">
        <f t="shared" si="21"/>
        <v>0</v>
      </c>
      <c r="BL52" s="239">
        <f t="shared" si="21"/>
        <v>0</v>
      </c>
      <c r="BM52" s="239">
        <f t="shared" si="21"/>
        <v>0</v>
      </c>
      <c r="BN52" s="239">
        <f t="shared" si="21"/>
        <v>0</v>
      </c>
      <c r="BO52" s="239">
        <f t="shared" si="21"/>
        <v>0</v>
      </c>
      <c r="BP52" s="239">
        <f t="shared" si="21"/>
        <v>0</v>
      </c>
      <c r="BQ52" s="239">
        <f t="shared" si="21"/>
        <v>0</v>
      </c>
      <c r="BR52" s="239">
        <f t="shared" si="21"/>
        <v>0</v>
      </c>
      <c r="BS52" s="239">
        <f t="shared" si="21"/>
        <v>0</v>
      </c>
      <c r="BT52" s="239">
        <f t="shared" si="21"/>
        <v>0</v>
      </c>
      <c r="BU52" s="239">
        <f t="shared" si="21"/>
        <v>0</v>
      </c>
      <c r="BV52" s="239">
        <f t="shared" si="21"/>
        <v>0</v>
      </c>
      <c r="BW52" s="239">
        <f t="shared" si="21"/>
        <v>0</v>
      </c>
      <c r="BX52" s="239">
        <f t="shared" si="21"/>
        <v>0</v>
      </c>
      <c r="BY52" s="239">
        <f t="shared" ref="BY52:BZ52" si="22">BY50*BY51</f>
        <v>0</v>
      </c>
      <c r="BZ52" s="239">
        <f t="shared" si="22"/>
        <v>0</v>
      </c>
    </row>
    <row r="53" spans="1:78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</row>
    <row r="54" spans="1:78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501"/>
      <c r="B55" s="502"/>
      <c r="C55" s="235"/>
      <c r="D55" s="235">
        <f t="shared" ref="D55:K55" si="23">SUM(D39:D45)</f>
        <v>0</v>
      </c>
      <c r="E55" s="235">
        <f t="shared" si="23"/>
        <v>0</v>
      </c>
      <c r="F55" s="235">
        <f t="shared" si="23"/>
        <v>0</v>
      </c>
      <c r="G55" s="235">
        <f t="shared" si="23"/>
        <v>1</v>
      </c>
      <c r="H55" s="235">
        <f t="shared" si="23"/>
        <v>0</v>
      </c>
      <c r="I55" s="235">
        <f t="shared" si="23"/>
        <v>0</v>
      </c>
      <c r="J55" s="235">
        <f t="shared" si="23"/>
        <v>35</v>
      </c>
      <c r="K55" s="235">
        <f t="shared" si="23"/>
        <v>0</v>
      </c>
      <c r="L55" s="235">
        <f>SUM(L39:L45)</f>
        <v>3.8</v>
      </c>
      <c r="M55" s="235">
        <f t="shared" ref="M55:BX55" si="24">SUM(M39:M45)</f>
        <v>0</v>
      </c>
      <c r="N55" s="235">
        <f t="shared" si="24"/>
        <v>4.5</v>
      </c>
      <c r="O55" s="235">
        <f t="shared" si="24"/>
        <v>0</v>
      </c>
      <c r="P55" s="235">
        <f t="shared" si="24"/>
        <v>0</v>
      </c>
      <c r="Q55" s="235">
        <f t="shared" si="24"/>
        <v>0</v>
      </c>
      <c r="R55" s="235">
        <f t="shared" si="24"/>
        <v>0</v>
      </c>
      <c r="S55" s="235">
        <f t="shared" si="24"/>
        <v>0</v>
      </c>
      <c r="T55" s="235">
        <f t="shared" si="24"/>
        <v>0</v>
      </c>
      <c r="U55" s="235">
        <f t="shared" si="24"/>
        <v>0</v>
      </c>
      <c r="V55" s="235">
        <f t="shared" si="24"/>
        <v>0</v>
      </c>
      <c r="W55" s="235">
        <f t="shared" si="24"/>
        <v>0</v>
      </c>
      <c r="X55" s="235">
        <f t="shared" si="24"/>
        <v>0</v>
      </c>
      <c r="Y55" s="235">
        <f t="shared" si="24"/>
        <v>0</v>
      </c>
      <c r="Z55" s="235">
        <f t="shared" si="24"/>
        <v>0</v>
      </c>
      <c r="AA55" s="235">
        <f t="shared" si="24"/>
        <v>0</v>
      </c>
      <c r="AB55" s="235">
        <f t="shared" si="24"/>
        <v>0</v>
      </c>
      <c r="AC55" s="235">
        <f t="shared" si="24"/>
        <v>0</v>
      </c>
      <c r="AD55" s="235">
        <f t="shared" si="24"/>
        <v>0</v>
      </c>
      <c r="AE55" s="235">
        <f t="shared" si="24"/>
        <v>0</v>
      </c>
      <c r="AF55" s="235">
        <f t="shared" si="24"/>
        <v>12</v>
      </c>
      <c r="AG55" s="235">
        <f t="shared" si="24"/>
        <v>0</v>
      </c>
      <c r="AH55" s="235">
        <f t="shared" si="24"/>
        <v>0</v>
      </c>
      <c r="AI55" s="235">
        <f t="shared" si="24"/>
        <v>0</v>
      </c>
      <c r="AJ55" s="235">
        <f t="shared" si="24"/>
        <v>0</v>
      </c>
      <c r="AK55" s="235">
        <f t="shared" si="24"/>
        <v>0</v>
      </c>
      <c r="AL55" s="235">
        <f t="shared" si="24"/>
        <v>0</v>
      </c>
      <c r="AM55" s="235">
        <f t="shared" si="24"/>
        <v>0</v>
      </c>
      <c r="AN55" s="235">
        <f t="shared" si="24"/>
        <v>0</v>
      </c>
      <c r="AO55" s="235">
        <f t="shared" si="24"/>
        <v>0</v>
      </c>
      <c r="AP55" s="235">
        <f t="shared" si="24"/>
        <v>0</v>
      </c>
      <c r="AQ55" s="235">
        <f t="shared" si="24"/>
        <v>0</v>
      </c>
      <c r="AR55" s="235">
        <f t="shared" si="24"/>
        <v>0</v>
      </c>
      <c r="AS55" s="235">
        <f t="shared" si="24"/>
        <v>0</v>
      </c>
      <c r="AT55" s="235">
        <f t="shared" si="24"/>
        <v>6</v>
      </c>
      <c r="AU55" s="235">
        <f t="shared" si="24"/>
        <v>0</v>
      </c>
      <c r="AV55" s="235">
        <f t="shared" si="24"/>
        <v>0</v>
      </c>
      <c r="AW55" s="235">
        <f t="shared" si="24"/>
        <v>0</v>
      </c>
      <c r="AX55" s="235">
        <f t="shared" si="24"/>
        <v>5</v>
      </c>
      <c r="AY55" s="235">
        <f t="shared" si="24"/>
        <v>21</v>
      </c>
      <c r="AZ55" s="235">
        <f t="shared" si="24"/>
        <v>0</v>
      </c>
      <c r="BA55" s="235">
        <f t="shared" si="24"/>
        <v>45</v>
      </c>
      <c r="BB55" s="235">
        <f t="shared" si="24"/>
        <v>0</v>
      </c>
      <c r="BC55" s="235">
        <f t="shared" si="24"/>
        <v>0</v>
      </c>
      <c r="BD55" s="235">
        <f t="shared" si="24"/>
        <v>0</v>
      </c>
      <c r="BE55" s="235">
        <f t="shared" si="24"/>
        <v>0</v>
      </c>
      <c r="BF55" s="235">
        <f t="shared" si="24"/>
        <v>0</v>
      </c>
      <c r="BG55" s="235">
        <f t="shared" si="24"/>
        <v>0</v>
      </c>
      <c r="BH55" s="235">
        <f t="shared" si="24"/>
        <v>0</v>
      </c>
      <c r="BI55" s="235">
        <f t="shared" si="24"/>
        <v>0</v>
      </c>
      <c r="BJ55" s="235">
        <f t="shared" si="24"/>
        <v>50</v>
      </c>
      <c r="BK55" s="235">
        <f t="shared" si="24"/>
        <v>8</v>
      </c>
      <c r="BL55" s="235">
        <f t="shared" si="24"/>
        <v>6</v>
      </c>
      <c r="BM55" s="235">
        <f t="shared" si="24"/>
        <v>0</v>
      </c>
      <c r="BN55" s="235">
        <f t="shared" si="24"/>
        <v>0</v>
      </c>
      <c r="BO55" s="235">
        <f t="shared" si="24"/>
        <v>45</v>
      </c>
      <c r="BP55" s="235">
        <f t="shared" si="24"/>
        <v>0</v>
      </c>
      <c r="BQ55" s="235">
        <f t="shared" si="24"/>
        <v>140</v>
      </c>
      <c r="BR55" s="235">
        <f t="shared" si="24"/>
        <v>0</v>
      </c>
      <c r="BS55" s="235">
        <f t="shared" si="24"/>
        <v>0</v>
      </c>
      <c r="BT55" s="235">
        <f t="shared" si="24"/>
        <v>0</v>
      </c>
      <c r="BU55" s="235">
        <f t="shared" si="24"/>
        <v>0</v>
      </c>
      <c r="BV55" s="235">
        <f t="shared" si="24"/>
        <v>0</v>
      </c>
      <c r="BW55" s="235">
        <f t="shared" si="24"/>
        <v>0</v>
      </c>
      <c r="BX55" s="235">
        <f t="shared" si="24"/>
        <v>60</v>
      </c>
    </row>
    <row r="56" spans="1:78" ht="13.9" hidden="1" customHeight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5">D56</f>
        <v>0</v>
      </c>
      <c r="F56" s="245">
        <f t="shared" si="25"/>
        <v>0</v>
      </c>
      <c r="G56" s="245">
        <f t="shared" si="25"/>
        <v>0</v>
      </c>
      <c r="H56" s="245">
        <f t="shared" si="25"/>
        <v>0</v>
      </c>
      <c r="I56" s="245">
        <f t="shared" si="25"/>
        <v>0</v>
      </c>
      <c r="J56" s="245">
        <f t="shared" si="25"/>
        <v>0</v>
      </c>
      <c r="K56" s="245">
        <f t="shared" si="25"/>
        <v>0</v>
      </c>
      <c r="L56" s="245">
        <f t="shared" si="25"/>
        <v>0</v>
      </c>
      <c r="M56" s="245">
        <f t="shared" si="25"/>
        <v>0</v>
      </c>
      <c r="N56" s="245">
        <f t="shared" si="25"/>
        <v>0</v>
      </c>
      <c r="O56" s="245">
        <f t="shared" si="25"/>
        <v>0</v>
      </c>
      <c r="P56" s="245">
        <f t="shared" si="25"/>
        <v>0</v>
      </c>
      <c r="Q56" s="245">
        <f t="shared" si="25"/>
        <v>0</v>
      </c>
      <c r="R56" s="245">
        <f t="shared" si="25"/>
        <v>0</v>
      </c>
      <c r="S56" s="245">
        <f t="shared" si="25"/>
        <v>0</v>
      </c>
      <c r="T56" s="245">
        <f t="shared" si="25"/>
        <v>0</v>
      </c>
      <c r="U56" s="245">
        <f t="shared" si="25"/>
        <v>0</v>
      </c>
      <c r="V56" s="245">
        <f t="shared" si="25"/>
        <v>0</v>
      </c>
      <c r="W56" s="245">
        <f t="shared" si="25"/>
        <v>0</v>
      </c>
      <c r="X56" s="245">
        <f t="shared" si="25"/>
        <v>0</v>
      </c>
      <c r="Y56" s="245">
        <f t="shared" si="25"/>
        <v>0</v>
      </c>
      <c r="Z56" s="245">
        <f t="shared" si="25"/>
        <v>0</v>
      </c>
      <c r="AA56" s="245">
        <f t="shared" si="25"/>
        <v>0</v>
      </c>
      <c r="AB56" s="245">
        <f t="shared" si="25"/>
        <v>0</v>
      </c>
      <c r="AC56" s="245">
        <f t="shared" si="25"/>
        <v>0</v>
      </c>
      <c r="AD56" s="245">
        <f t="shared" si="25"/>
        <v>0</v>
      </c>
      <c r="AE56" s="245">
        <f t="shared" si="25"/>
        <v>0</v>
      </c>
      <c r="AF56" s="245">
        <f t="shared" si="25"/>
        <v>0</v>
      </c>
      <c r="AG56" s="245">
        <f t="shared" si="25"/>
        <v>0</v>
      </c>
      <c r="AH56" s="245">
        <f t="shared" si="25"/>
        <v>0</v>
      </c>
      <c r="AI56" s="245">
        <f t="shared" si="25"/>
        <v>0</v>
      </c>
      <c r="AJ56" s="245">
        <f t="shared" si="25"/>
        <v>0</v>
      </c>
      <c r="AK56" s="245">
        <f t="shared" si="25"/>
        <v>0</v>
      </c>
      <c r="AL56" s="245">
        <f t="shared" si="25"/>
        <v>0</v>
      </c>
      <c r="AM56" s="245">
        <f t="shared" si="25"/>
        <v>0</v>
      </c>
      <c r="AN56" s="245">
        <f t="shared" si="25"/>
        <v>0</v>
      </c>
      <c r="AO56" s="245">
        <f t="shared" si="25"/>
        <v>0</v>
      </c>
      <c r="AP56" s="245">
        <f t="shared" si="25"/>
        <v>0</v>
      </c>
      <c r="AQ56" s="245">
        <f t="shared" si="25"/>
        <v>0</v>
      </c>
      <c r="AR56" s="245">
        <f t="shared" si="25"/>
        <v>0</v>
      </c>
      <c r="AS56" s="245">
        <f t="shared" si="25"/>
        <v>0</v>
      </c>
      <c r="AT56" s="245">
        <f t="shared" si="25"/>
        <v>0</v>
      </c>
      <c r="AU56" s="245">
        <f t="shared" si="25"/>
        <v>0</v>
      </c>
      <c r="AV56" s="245">
        <f t="shared" si="25"/>
        <v>0</v>
      </c>
      <c r="AW56" s="245">
        <f t="shared" si="25"/>
        <v>0</v>
      </c>
      <c r="AX56" s="245">
        <f t="shared" si="25"/>
        <v>0</v>
      </c>
      <c r="AY56" s="245">
        <f t="shared" si="25"/>
        <v>0</v>
      </c>
      <c r="AZ56" s="245">
        <f t="shared" si="25"/>
        <v>0</v>
      </c>
      <c r="BA56" s="245">
        <f t="shared" si="25"/>
        <v>0</v>
      </c>
      <c r="BB56" s="245">
        <f t="shared" si="25"/>
        <v>0</v>
      </c>
      <c r="BC56" s="245">
        <f t="shared" si="25"/>
        <v>0</v>
      </c>
      <c r="BD56" s="245">
        <f t="shared" si="25"/>
        <v>0</v>
      </c>
      <c r="BE56" s="245">
        <f t="shared" si="25"/>
        <v>0</v>
      </c>
      <c r="BF56" s="245">
        <f t="shared" si="25"/>
        <v>0</v>
      </c>
      <c r="BG56" s="245">
        <f t="shared" si="25"/>
        <v>0</v>
      </c>
      <c r="BH56" s="245">
        <f t="shared" si="25"/>
        <v>0</v>
      </c>
      <c r="BI56" s="245">
        <f t="shared" si="25"/>
        <v>0</v>
      </c>
      <c r="BJ56" s="245">
        <f t="shared" si="25"/>
        <v>0</v>
      </c>
      <c r="BK56" s="245">
        <f t="shared" si="25"/>
        <v>0</v>
      </c>
      <c r="BL56" s="245">
        <f t="shared" si="25"/>
        <v>0</v>
      </c>
      <c r="BM56" s="245">
        <f t="shared" si="25"/>
        <v>0</v>
      </c>
      <c r="BN56" s="245">
        <f t="shared" si="25"/>
        <v>0</v>
      </c>
      <c r="BO56" s="245">
        <f t="shared" si="25"/>
        <v>0</v>
      </c>
      <c r="BP56" s="245">
        <f t="shared" si="25"/>
        <v>0</v>
      </c>
      <c r="BQ56" s="245">
        <f t="shared" ref="BQ56:BX56" si="26">BP56</f>
        <v>0</v>
      </c>
      <c r="BR56" s="245">
        <f t="shared" si="26"/>
        <v>0</v>
      </c>
      <c r="BS56" s="245">
        <f t="shared" si="26"/>
        <v>0</v>
      </c>
      <c r="BT56" s="245">
        <f t="shared" si="26"/>
        <v>0</v>
      </c>
      <c r="BU56" s="245">
        <f t="shared" si="26"/>
        <v>0</v>
      </c>
      <c r="BV56" s="245">
        <f t="shared" si="26"/>
        <v>0</v>
      </c>
      <c r="BW56" s="245">
        <f t="shared" si="26"/>
        <v>0</v>
      </c>
      <c r="BX56" s="245">
        <f t="shared" si="26"/>
        <v>0</v>
      </c>
    </row>
    <row r="57" spans="1:78" ht="21" hidden="1" customHeigh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</row>
    <row r="58" spans="1:78" ht="14.45" hidden="1" customHeight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7">H55*H56/1000</f>
        <v>0</v>
      </c>
      <c r="I58" s="247">
        <f t="shared" si="27"/>
        <v>0</v>
      </c>
      <c r="J58" s="248">
        <f t="shared" si="27"/>
        <v>0</v>
      </c>
      <c r="K58" s="248">
        <f>K55*K56</f>
        <v>0</v>
      </c>
      <c r="L58" s="248">
        <f>L55*L56/1000</f>
        <v>0</v>
      </c>
      <c r="M58" s="248">
        <f t="shared" si="27"/>
        <v>0</v>
      </c>
      <c r="N58" s="248">
        <f t="shared" si="27"/>
        <v>0</v>
      </c>
      <c r="O58" s="248">
        <f t="shared" si="27"/>
        <v>0</v>
      </c>
      <c r="P58" s="248">
        <f t="shared" si="27"/>
        <v>0</v>
      </c>
      <c r="Q58" s="248">
        <f>Q55*Q56</f>
        <v>0</v>
      </c>
      <c r="R58" s="248">
        <f t="shared" si="27"/>
        <v>0</v>
      </c>
      <c r="S58" s="248">
        <f>S55*S56</f>
        <v>0</v>
      </c>
      <c r="T58" s="248">
        <f t="shared" si="27"/>
        <v>0</v>
      </c>
      <c r="U58" s="248">
        <f t="shared" si="27"/>
        <v>0</v>
      </c>
      <c r="V58" s="248">
        <f t="shared" si="27"/>
        <v>0</v>
      </c>
      <c r="W58" s="248">
        <f t="shared" si="27"/>
        <v>0</v>
      </c>
      <c r="X58" s="248">
        <f t="shared" si="27"/>
        <v>0</v>
      </c>
      <c r="Y58" s="248">
        <f t="shared" si="27"/>
        <v>0</v>
      </c>
      <c r="Z58" s="248">
        <f t="shared" si="27"/>
        <v>0</v>
      </c>
      <c r="AA58" s="248">
        <f t="shared" si="27"/>
        <v>0</v>
      </c>
      <c r="AB58" s="248">
        <f t="shared" si="27"/>
        <v>0</v>
      </c>
      <c r="AC58" s="248">
        <f t="shared" si="27"/>
        <v>0</v>
      </c>
      <c r="AD58" s="248">
        <f t="shared" si="27"/>
        <v>0</v>
      </c>
      <c r="AE58" s="248">
        <f t="shared" si="27"/>
        <v>0</v>
      </c>
      <c r="AF58" s="248">
        <f t="shared" si="27"/>
        <v>0</v>
      </c>
      <c r="AG58" s="248">
        <f t="shared" si="27"/>
        <v>0</v>
      </c>
      <c r="AH58" s="248">
        <f t="shared" si="27"/>
        <v>0</v>
      </c>
      <c r="AI58" s="248">
        <f t="shared" si="27"/>
        <v>0</v>
      </c>
      <c r="AJ58" s="248">
        <f t="shared" si="27"/>
        <v>0</v>
      </c>
      <c r="AK58" s="248">
        <f t="shared" si="27"/>
        <v>0</v>
      </c>
      <c r="AL58" s="248">
        <f t="shared" si="27"/>
        <v>0</v>
      </c>
      <c r="AM58" s="248">
        <f t="shared" si="27"/>
        <v>0</v>
      </c>
      <c r="AN58" s="248">
        <f t="shared" si="27"/>
        <v>0</v>
      </c>
      <c r="AO58" s="248">
        <f t="shared" si="27"/>
        <v>0</v>
      </c>
      <c r="AP58" s="248">
        <f t="shared" si="27"/>
        <v>0</v>
      </c>
      <c r="AQ58" s="248">
        <f t="shared" si="27"/>
        <v>0</v>
      </c>
      <c r="AR58" s="248">
        <f t="shared" si="27"/>
        <v>0</v>
      </c>
      <c r="AS58" s="248">
        <f t="shared" si="27"/>
        <v>0</v>
      </c>
      <c r="AT58" s="248">
        <f t="shared" si="27"/>
        <v>0</v>
      </c>
      <c r="AU58" s="248">
        <f t="shared" si="27"/>
        <v>0</v>
      </c>
      <c r="AV58" s="248">
        <f t="shared" si="27"/>
        <v>0</v>
      </c>
      <c r="AW58" s="248">
        <f t="shared" si="27"/>
        <v>0</v>
      </c>
      <c r="AX58" s="248">
        <f t="shared" si="27"/>
        <v>0</v>
      </c>
      <c r="AY58" s="248">
        <f t="shared" si="27"/>
        <v>0</v>
      </c>
      <c r="AZ58" s="248">
        <f t="shared" si="27"/>
        <v>0</v>
      </c>
      <c r="BA58" s="248">
        <f t="shared" si="27"/>
        <v>0</v>
      </c>
      <c r="BB58" s="248">
        <f t="shared" si="27"/>
        <v>0</v>
      </c>
      <c r="BC58" s="248">
        <f t="shared" si="27"/>
        <v>0</v>
      </c>
      <c r="BD58" s="248">
        <f t="shared" si="27"/>
        <v>0</v>
      </c>
      <c r="BE58" s="248">
        <f t="shared" si="27"/>
        <v>0</v>
      </c>
      <c r="BF58" s="248">
        <f t="shared" si="27"/>
        <v>0</v>
      </c>
      <c r="BG58" s="248">
        <f t="shared" si="27"/>
        <v>0</v>
      </c>
      <c r="BH58" s="248">
        <f>BH55*BH56</f>
        <v>0</v>
      </c>
      <c r="BI58" s="248">
        <f t="shared" si="27"/>
        <v>0</v>
      </c>
      <c r="BJ58" s="248">
        <f t="shared" si="27"/>
        <v>0</v>
      </c>
      <c r="BK58" s="248">
        <f t="shared" si="27"/>
        <v>0</v>
      </c>
      <c r="BL58" s="248">
        <f t="shared" si="27"/>
        <v>0</v>
      </c>
      <c r="BM58" s="248">
        <f t="shared" si="27"/>
        <v>0</v>
      </c>
      <c r="BN58" s="248">
        <f t="shared" si="27"/>
        <v>0</v>
      </c>
      <c r="BO58" s="248">
        <f t="shared" si="27"/>
        <v>0</v>
      </c>
      <c r="BP58" s="248">
        <f t="shared" si="27"/>
        <v>0</v>
      </c>
      <c r="BQ58" s="248">
        <f t="shared" si="27"/>
        <v>0</v>
      </c>
      <c r="BR58" s="248">
        <f t="shared" si="27"/>
        <v>0</v>
      </c>
      <c r="BS58" s="248">
        <f t="shared" si="27"/>
        <v>0</v>
      </c>
      <c r="BT58" s="248">
        <f t="shared" ref="BT58:BX58" si="28">BT55*BT56/1000</f>
        <v>0</v>
      </c>
      <c r="BU58" s="248">
        <f t="shared" si="28"/>
        <v>0</v>
      </c>
      <c r="BV58" s="248">
        <f t="shared" si="28"/>
        <v>0</v>
      </c>
      <c r="BW58" s="248">
        <f t="shared" si="28"/>
        <v>0</v>
      </c>
      <c r="BX58" s="248">
        <f t="shared" si="28"/>
        <v>0</v>
      </c>
    </row>
    <row r="59" spans="1:78" ht="13.9" hidden="1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</row>
    <row r="60" spans="1:78" ht="13.9" hidden="1" customHeight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29">E58*E59</f>
        <v>0</v>
      </c>
      <c r="F60" s="238">
        <f>F58*F59</f>
        <v>0</v>
      </c>
      <c r="G60" s="238">
        <f t="shared" si="29"/>
        <v>0</v>
      </c>
      <c r="H60" s="238">
        <f t="shared" si="29"/>
        <v>0</v>
      </c>
      <c r="I60" s="238">
        <f t="shared" si="29"/>
        <v>0</v>
      </c>
      <c r="J60" s="238">
        <f t="shared" si="29"/>
        <v>0</v>
      </c>
      <c r="K60" s="251">
        <f t="shared" si="29"/>
        <v>0</v>
      </c>
      <c r="L60" s="251">
        <f t="shared" si="29"/>
        <v>0</v>
      </c>
      <c r="M60" s="251">
        <f t="shared" si="29"/>
        <v>0</v>
      </c>
      <c r="N60" s="251">
        <f t="shared" si="29"/>
        <v>0</v>
      </c>
      <c r="O60" s="251">
        <f t="shared" si="29"/>
        <v>0</v>
      </c>
      <c r="P60" s="251">
        <f t="shared" si="29"/>
        <v>0</v>
      </c>
      <c r="Q60" s="251">
        <f t="shared" si="29"/>
        <v>0</v>
      </c>
      <c r="R60" s="251">
        <f t="shared" si="29"/>
        <v>0</v>
      </c>
      <c r="S60" s="251">
        <f t="shared" si="29"/>
        <v>0</v>
      </c>
      <c r="T60" s="251">
        <f t="shared" si="29"/>
        <v>0</v>
      </c>
      <c r="U60" s="251">
        <f t="shared" si="29"/>
        <v>0</v>
      </c>
      <c r="V60" s="251">
        <f t="shared" si="29"/>
        <v>0</v>
      </c>
      <c r="W60" s="251">
        <f t="shared" si="29"/>
        <v>0</v>
      </c>
      <c r="X60" s="251">
        <f t="shared" si="29"/>
        <v>0</v>
      </c>
      <c r="Y60" s="251">
        <f t="shared" si="29"/>
        <v>0</v>
      </c>
      <c r="Z60" s="251">
        <f t="shared" si="29"/>
        <v>0</v>
      </c>
      <c r="AA60" s="251">
        <f t="shared" si="29"/>
        <v>0</v>
      </c>
      <c r="AB60" s="251">
        <f t="shared" si="29"/>
        <v>0</v>
      </c>
      <c r="AC60" s="251">
        <f t="shared" si="29"/>
        <v>0</v>
      </c>
      <c r="AD60" s="251">
        <f t="shared" si="29"/>
        <v>0</v>
      </c>
      <c r="AE60" s="251">
        <f t="shared" si="29"/>
        <v>0</v>
      </c>
      <c r="AF60" s="251">
        <f t="shared" si="29"/>
        <v>0</v>
      </c>
      <c r="AG60" s="251">
        <f t="shared" si="29"/>
        <v>0</v>
      </c>
      <c r="AH60" s="251">
        <f t="shared" si="29"/>
        <v>0</v>
      </c>
      <c r="AI60" s="251">
        <f t="shared" si="29"/>
        <v>0</v>
      </c>
      <c r="AJ60" s="251">
        <f t="shared" si="29"/>
        <v>0</v>
      </c>
      <c r="AK60" s="251">
        <f t="shared" si="29"/>
        <v>0</v>
      </c>
      <c r="AL60" s="251">
        <f t="shared" si="29"/>
        <v>0</v>
      </c>
      <c r="AM60" s="251">
        <f t="shared" si="29"/>
        <v>0</v>
      </c>
      <c r="AN60" s="251">
        <f t="shared" si="29"/>
        <v>0</v>
      </c>
      <c r="AO60" s="251">
        <f t="shared" si="29"/>
        <v>0</v>
      </c>
      <c r="AP60" s="251">
        <f t="shared" si="29"/>
        <v>0</v>
      </c>
      <c r="AQ60" s="251">
        <f t="shared" si="29"/>
        <v>0</v>
      </c>
      <c r="AR60" s="251">
        <f t="shared" si="29"/>
        <v>0</v>
      </c>
      <c r="AS60" s="251">
        <f t="shared" si="29"/>
        <v>0</v>
      </c>
      <c r="AT60" s="251">
        <f t="shared" si="29"/>
        <v>0</v>
      </c>
      <c r="AU60" s="251">
        <f t="shared" si="29"/>
        <v>0</v>
      </c>
      <c r="AV60" s="251">
        <f t="shared" si="29"/>
        <v>0</v>
      </c>
      <c r="AW60" s="251">
        <f t="shared" si="29"/>
        <v>0</v>
      </c>
      <c r="AX60" s="251">
        <f t="shared" si="29"/>
        <v>0</v>
      </c>
      <c r="AY60" s="251">
        <f t="shared" si="29"/>
        <v>0</v>
      </c>
      <c r="AZ60" s="251">
        <f t="shared" si="29"/>
        <v>0</v>
      </c>
      <c r="BA60" s="251">
        <f t="shared" si="29"/>
        <v>0</v>
      </c>
      <c r="BB60" s="251">
        <f t="shared" si="29"/>
        <v>0</v>
      </c>
      <c r="BC60" s="251">
        <f t="shared" si="29"/>
        <v>0</v>
      </c>
      <c r="BD60" s="251">
        <f t="shared" si="29"/>
        <v>0</v>
      </c>
      <c r="BE60" s="251">
        <f t="shared" si="29"/>
        <v>0</v>
      </c>
      <c r="BF60" s="251">
        <f t="shared" si="29"/>
        <v>0</v>
      </c>
      <c r="BG60" s="251">
        <f t="shared" si="29"/>
        <v>0</v>
      </c>
      <c r="BH60" s="251">
        <f t="shared" si="29"/>
        <v>0</v>
      </c>
      <c r="BI60" s="251">
        <f t="shared" si="29"/>
        <v>0</v>
      </c>
      <c r="BJ60" s="251">
        <f t="shared" si="29"/>
        <v>0</v>
      </c>
      <c r="BK60" s="251">
        <f t="shared" si="29"/>
        <v>0</v>
      </c>
      <c r="BL60" s="251">
        <f t="shared" si="29"/>
        <v>0</v>
      </c>
      <c r="BM60" s="251">
        <f t="shared" si="29"/>
        <v>0</v>
      </c>
      <c r="BN60" s="251">
        <f t="shared" si="29"/>
        <v>0</v>
      </c>
      <c r="BO60" s="251">
        <f t="shared" si="29"/>
        <v>0</v>
      </c>
      <c r="BP60" s="251">
        <f t="shared" si="29"/>
        <v>0</v>
      </c>
      <c r="BQ60" s="251">
        <f t="shared" ref="BQ60:BW60" si="30">BQ58*BQ59</f>
        <v>0</v>
      </c>
      <c r="BR60" s="251">
        <f t="shared" si="30"/>
        <v>0</v>
      </c>
      <c r="BS60" s="251">
        <f t="shared" si="30"/>
        <v>0</v>
      </c>
      <c r="BT60" s="251">
        <f t="shared" si="30"/>
        <v>0</v>
      </c>
      <c r="BU60" s="251">
        <f t="shared" si="30"/>
        <v>0</v>
      </c>
      <c r="BV60" s="251">
        <f>BV58*BV59</f>
        <v>0</v>
      </c>
      <c r="BW60" s="251">
        <f t="shared" si="30"/>
        <v>0</v>
      </c>
      <c r="BX60" s="251">
        <f>BX58*BX59</f>
        <v>0</v>
      </c>
    </row>
    <row r="61" spans="1:78" ht="13.9" hidden="1" customHeight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</row>
    <row r="62" spans="1:78" ht="13.9" hidden="1" customHeight="1">
      <c r="A62" s="1">
        <f ca="1">SUMPRODUCT(SIGN(CELL("width",OFFSET(D52,,N(INDEX(COLUMN(D52:BZ52)-COLUMN(D52),))))),D52:BZ52)</f>
        <v>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A53:B53"/>
    <mergeCell ref="A55:B55"/>
    <mergeCell ref="A56:B56"/>
    <mergeCell ref="A57:B57"/>
    <mergeCell ref="A58:B58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13.625" style="280" bestFit="1" customWidth="1"/>
    <col min="2" max="2" width="15.125" style="280" customWidth="1"/>
    <col min="3" max="3" width="7.375" style="280" bestFit="1" customWidth="1"/>
    <col min="4" max="6" width="7.375" style="280" hidden="1" customWidth="1"/>
    <col min="7" max="7" width="6.375" style="280" hidden="1" customWidth="1"/>
    <col min="8" max="8" width="8.375" style="280" hidden="1" customWidth="1"/>
    <col min="9" max="9" width="8.375" style="280" customWidth="1"/>
    <col min="10" max="11" width="7.375" style="280" hidden="1" customWidth="1"/>
    <col min="12" max="12" width="8.375" style="280" bestFit="1" customWidth="1"/>
    <col min="13" max="14" width="7.375" style="280" bestFit="1" customWidth="1"/>
    <col min="15" max="15" width="8.375" style="280" hidden="1" customWidth="1"/>
    <col min="16" max="16" width="8.375" style="280" bestFit="1" customWidth="1"/>
    <col min="17" max="17" width="8.625" style="280" bestFit="1" customWidth="1"/>
    <col min="18" max="18" width="8.375" style="280" hidden="1" customWidth="1"/>
    <col min="19" max="19" width="8.625" style="280" bestFit="1" customWidth="1"/>
    <col min="20" max="20" width="8.375" style="280" bestFit="1" customWidth="1"/>
    <col min="21" max="24" width="8.375" style="280" hidden="1" customWidth="1"/>
    <col min="25" max="25" width="7.375" style="280" hidden="1" customWidth="1"/>
    <col min="26" max="26" width="8.375" style="280" hidden="1" customWidth="1"/>
    <col min="27" max="28" width="7.375" style="280" hidden="1" customWidth="1"/>
    <col min="29" max="29" width="8.375" style="280" hidden="1" customWidth="1"/>
    <col min="30" max="30" width="7.375" style="280" hidden="1" customWidth="1"/>
    <col min="31" max="31" width="8.625" style="280" bestFit="1" customWidth="1"/>
    <col min="32" max="39" width="7.375" style="280" hidden="1" customWidth="1"/>
    <col min="40" max="40" width="7.75" style="280" bestFit="1" customWidth="1"/>
    <col min="41" max="41" width="7.375" style="280" hidden="1" customWidth="1"/>
    <col min="42" max="42" width="8.375" style="280" hidden="1" customWidth="1"/>
    <col min="43" max="43" width="8.375" style="280" customWidth="1"/>
    <col min="44" max="44" width="8.375" style="280" hidden="1" customWidth="1"/>
    <col min="45" max="45" width="7.375" style="280" hidden="1" customWidth="1"/>
    <col min="46" max="46" width="8.375" style="280" bestFit="1" customWidth="1"/>
    <col min="47" max="47" width="7.375" style="280" hidden="1" customWidth="1"/>
    <col min="48" max="48" width="7.75" style="280" bestFit="1" customWidth="1"/>
    <col min="49" max="55" width="8.375" style="280" hidden="1" customWidth="1"/>
    <col min="56" max="56" width="8.625" style="280" bestFit="1" customWidth="1"/>
    <col min="57" max="59" width="8.375" style="280" hidden="1" customWidth="1"/>
    <col min="60" max="61" width="7.375" style="280" hidden="1" customWidth="1"/>
    <col min="62" max="62" width="7.75" style="280" bestFit="1" customWidth="1"/>
    <col min="63" max="64" width="7.375" style="280" bestFit="1" customWidth="1"/>
    <col min="65" max="66" width="8.375" style="280" hidden="1" customWidth="1"/>
    <col min="67" max="67" width="7.375" style="280" hidden="1" customWidth="1"/>
    <col min="68" max="68" width="6.375" style="280" hidden="1" customWidth="1"/>
    <col min="69" max="73" width="8.375" style="280" hidden="1" customWidth="1"/>
    <col min="74" max="74" width="7.75" style="280" bestFit="1" customWidth="1"/>
    <col min="75" max="75" width="7.375" style="280" hidden="1" customWidth="1"/>
    <col min="76" max="76" width="7.75" style="280" bestFit="1" customWidth="1"/>
    <col min="77" max="77" width="8.375" style="280" customWidth="1"/>
    <col min="78" max="78" width="6.375" style="280" hidden="1" customWidth="1"/>
    <col min="79" max="79" width="7.625" style="280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15.75">
      <c r="B4" s="37">
        <v>25</v>
      </c>
      <c r="C4" s="566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3.25">
      <c r="B5" s="289" t="s">
        <v>395</v>
      </c>
      <c r="C5" s="36"/>
      <c r="D5" s="36"/>
      <c r="E5" s="36"/>
      <c r="F5" s="36"/>
      <c r="G5" s="36"/>
      <c r="H5" s="36"/>
      <c r="I5" s="36"/>
      <c r="J5" s="36"/>
      <c r="K5" s="38"/>
      <c r="L5" s="567" t="str">
        <f>VLOOKUP(B4,Общее_количество_учащихся,2,FALSE)</f>
        <v>Четверг</v>
      </c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551" t="s">
        <v>68</v>
      </c>
      <c r="B6" s="537"/>
      <c r="C6" s="40"/>
      <c r="D6" s="547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202.15" customHeight="1">
      <c r="A7" s="538"/>
      <c r="B7" s="53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44" t="s">
        <v>387</v>
      </c>
      <c r="B8" s="535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544" t="s">
        <v>388</v>
      </c>
      <c r="B9" s="535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57" t="s">
        <v>61</v>
      </c>
      <c r="B10" s="535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501" t="s">
        <v>372</v>
      </c>
      <c r="B11" s="53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544" t="s">
        <v>98</v>
      </c>
      <c r="B12" s="535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557"/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57"/>
      <c r="B14" s="535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555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559" t="s">
        <v>74</v>
      </c>
      <c r="B17" s="535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549" t="s">
        <v>74</v>
      </c>
      <c r="B18" s="535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35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545" t="s">
        <v>64</v>
      </c>
      <c r="B20" s="5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35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545" t="s">
        <v>77</v>
      </c>
      <c r="B22" s="535"/>
      <c r="C22" s="51" t="e">
        <f>C21/C18</f>
        <v>#DIV/0!</v>
      </c>
    </row>
    <row r="23" spans="1:79" ht="15.75" hidden="1" customHeight="1">
      <c r="A23" s="280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509" t="s">
        <v>74</v>
      </c>
      <c r="B29" s="535"/>
      <c r="C29" s="15">
        <f>C30</f>
        <v>0</v>
      </c>
      <c r="D29" s="96">
        <f>C29</f>
        <v>0</v>
      </c>
      <c r="E29" s="96">
        <f t="shared" ref="E29:BP29" si="10">D29</f>
        <v>0</v>
      </c>
      <c r="F29" s="96">
        <f t="shared" si="10"/>
        <v>0</v>
      </c>
      <c r="G29" s="96">
        <f t="shared" si="10"/>
        <v>0</v>
      </c>
      <c r="H29" s="96">
        <f t="shared" si="10"/>
        <v>0</v>
      </c>
      <c r="I29" s="96">
        <f t="shared" si="10"/>
        <v>0</v>
      </c>
      <c r="J29" s="96">
        <f t="shared" si="10"/>
        <v>0</v>
      </c>
      <c r="K29" s="96">
        <f t="shared" si="10"/>
        <v>0</v>
      </c>
      <c r="L29" s="96">
        <f t="shared" si="10"/>
        <v>0</v>
      </c>
      <c r="M29" s="96">
        <f t="shared" si="10"/>
        <v>0</v>
      </c>
      <c r="N29" s="96">
        <f t="shared" si="10"/>
        <v>0</v>
      </c>
      <c r="O29" s="96">
        <f t="shared" si="10"/>
        <v>0</v>
      </c>
      <c r="P29" s="96">
        <f t="shared" si="10"/>
        <v>0</v>
      </c>
      <c r="Q29" s="96">
        <f t="shared" si="10"/>
        <v>0</v>
      </c>
      <c r="R29" s="96">
        <f t="shared" si="10"/>
        <v>0</v>
      </c>
      <c r="S29" s="96">
        <f t="shared" si="10"/>
        <v>0</v>
      </c>
      <c r="T29" s="96">
        <f t="shared" si="10"/>
        <v>0</v>
      </c>
      <c r="U29" s="96">
        <f t="shared" si="10"/>
        <v>0</v>
      </c>
      <c r="V29" s="96">
        <f t="shared" si="10"/>
        <v>0</v>
      </c>
      <c r="W29" s="96">
        <f t="shared" si="10"/>
        <v>0</v>
      </c>
      <c r="X29" s="96">
        <f t="shared" si="10"/>
        <v>0</v>
      </c>
      <c r="Y29" s="96">
        <f t="shared" si="10"/>
        <v>0</v>
      </c>
      <c r="Z29" s="96">
        <f t="shared" si="10"/>
        <v>0</v>
      </c>
      <c r="AA29" s="96">
        <f t="shared" si="10"/>
        <v>0</v>
      </c>
      <c r="AB29" s="96">
        <f t="shared" si="10"/>
        <v>0</v>
      </c>
      <c r="AC29" s="96">
        <f t="shared" si="10"/>
        <v>0</v>
      </c>
      <c r="AD29" s="96">
        <f t="shared" si="10"/>
        <v>0</v>
      </c>
      <c r="AE29" s="96">
        <f t="shared" si="10"/>
        <v>0</v>
      </c>
      <c r="AF29" s="96">
        <f t="shared" si="10"/>
        <v>0</v>
      </c>
      <c r="AG29" s="96">
        <f t="shared" si="10"/>
        <v>0</v>
      </c>
      <c r="AH29" s="96">
        <f t="shared" si="10"/>
        <v>0</v>
      </c>
      <c r="AI29" s="96">
        <f t="shared" si="10"/>
        <v>0</v>
      </c>
      <c r="AJ29" s="96">
        <f t="shared" si="10"/>
        <v>0</v>
      </c>
      <c r="AK29" s="96">
        <f t="shared" si="10"/>
        <v>0</v>
      </c>
      <c r="AL29" s="96">
        <f t="shared" si="10"/>
        <v>0</v>
      </c>
      <c r="AM29" s="96">
        <f t="shared" si="10"/>
        <v>0</v>
      </c>
      <c r="AN29" s="96">
        <f t="shared" si="10"/>
        <v>0</v>
      </c>
      <c r="AO29" s="96">
        <f t="shared" si="10"/>
        <v>0</v>
      </c>
      <c r="AP29" s="96">
        <f t="shared" si="10"/>
        <v>0</v>
      </c>
      <c r="AQ29" s="96">
        <f t="shared" si="10"/>
        <v>0</v>
      </c>
      <c r="AR29" s="96">
        <f t="shared" si="10"/>
        <v>0</v>
      </c>
      <c r="AS29" s="96">
        <f t="shared" si="10"/>
        <v>0</v>
      </c>
      <c r="AT29" s="96">
        <f t="shared" si="10"/>
        <v>0</v>
      </c>
      <c r="AU29" s="96">
        <f t="shared" si="10"/>
        <v>0</v>
      </c>
      <c r="AV29" s="96">
        <f t="shared" si="10"/>
        <v>0</v>
      </c>
      <c r="AW29" s="96">
        <f t="shared" si="10"/>
        <v>0</v>
      </c>
      <c r="AX29" s="96">
        <f t="shared" si="10"/>
        <v>0</v>
      </c>
      <c r="AY29" s="96">
        <f t="shared" si="10"/>
        <v>0</v>
      </c>
      <c r="AZ29" s="96">
        <f t="shared" si="10"/>
        <v>0</v>
      </c>
      <c r="BA29" s="96">
        <f t="shared" si="10"/>
        <v>0</v>
      </c>
      <c r="BB29" s="96">
        <f t="shared" si="10"/>
        <v>0</v>
      </c>
      <c r="BC29" s="96">
        <f t="shared" si="10"/>
        <v>0</v>
      </c>
      <c r="BD29" s="96">
        <f t="shared" si="10"/>
        <v>0</v>
      </c>
      <c r="BE29" s="96">
        <f t="shared" si="10"/>
        <v>0</v>
      </c>
      <c r="BF29" s="96">
        <f t="shared" si="10"/>
        <v>0</v>
      </c>
      <c r="BG29" s="96">
        <f t="shared" si="10"/>
        <v>0</v>
      </c>
      <c r="BH29" s="96">
        <f t="shared" si="10"/>
        <v>0</v>
      </c>
      <c r="BI29" s="96">
        <f t="shared" si="10"/>
        <v>0</v>
      </c>
      <c r="BJ29" s="96">
        <f t="shared" si="10"/>
        <v>0</v>
      </c>
      <c r="BK29" s="96">
        <f t="shared" si="10"/>
        <v>0</v>
      </c>
      <c r="BL29" s="96">
        <f t="shared" si="10"/>
        <v>0</v>
      </c>
      <c r="BM29" s="96">
        <f t="shared" si="10"/>
        <v>0</v>
      </c>
      <c r="BN29" s="96">
        <f t="shared" si="10"/>
        <v>0</v>
      </c>
      <c r="BO29" s="96">
        <f t="shared" si="10"/>
        <v>0</v>
      </c>
      <c r="BP29" s="96">
        <f t="shared" si="10"/>
        <v>0</v>
      </c>
      <c r="BQ29" s="96">
        <f t="shared" ref="BQ29:BZ29" si="11">BP29</f>
        <v>0</v>
      </c>
      <c r="BR29" s="96">
        <f t="shared" si="11"/>
        <v>0</v>
      </c>
      <c r="BS29" s="96">
        <f t="shared" si="11"/>
        <v>0</v>
      </c>
      <c r="BT29" s="96">
        <f t="shared" si="11"/>
        <v>0</v>
      </c>
      <c r="BU29" s="96">
        <f t="shared" si="11"/>
        <v>0</v>
      </c>
      <c r="BV29" s="96">
        <f t="shared" si="11"/>
        <v>0</v>
      </c>
      <c r="BW29" s="96">
        <f t="shared" si="11"/>
        <v>0</v>
      </c>
      <c r="BX29" s="96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505" t="s">
        <v>138</v>
      </c>
      <c r="B30" s="570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 t="s">
        <v>75</v>
      </c>
      <c r="B31" s="535"/>
      <c r="C31" s="20"/>
      <c r="D31" s="97">
        <f>D28*D29/1000</f>
        <v>0</v>
      </c>
      <c r="E31" s="97">
        <f t="shared" ref="E31:BP31" si="12">E28*E29/1000</f>
        <v>0</v>
      </c>
      <c r="F31" s="97">
        <f t="shared" si="12"/>
        <v>0</v>
      </c>
      <c r="G31" s="97">
        <f t="shared" si="12"/>
        <v>0</v>
      </c>
      <c r="H31" s="97">
        <f t="shared" si="12"/>
        <v>0</v>
      </c>
      <c r="I31" s="97">
        <f t="shared" si="12"/>
        <v>0</v>
      </c>
      <c r="J31" s="97">
        <f t="shared" si="12"/>
        <v>0</v>
      </c>
      <c r="K31" s="110">
        <f>K28*K29</f>
        <v>0</v>
      </c>
      <c r="L31" s="110">
        <f t="shared" si="12"/>
        <v>0</v>
      </c>
      <c r="M31" s="110">
        <f t="shared" si="12"/>
        <v>0</v>
      </c>
      <c r="N31" s="110">
        <f t="shared" si="12"/>
        <v>0</v>
      </c>
      <c r="O31" s="110">
        <f t="shared" si="12"/>
        <v>0</v>
      </c>
      <c r="P31" s="110">
        <f t="shared" si="12"/>
        <v>0</v>
      </c>
      <c r="Q31" s="110">
        <f>Q28*Q29</f>
        <v>0</v>
      </c>
      <c r="R31" s="110">
        <f t="shared" si="12"/>
        <v>0</v>
      </c>
      <c r="S31" s="110">
        <f>S28*S29</f>
        <v>0</v>
      </c>
      <c r="T31" s="110">
        <f t="shared" si="12"/>
        <v>0</v>
      </c>
      <c r="U31" s="110">
        <f t="shared" si="12"/>
        <v>0</v>
      </c>
      <c r="V31" s="110">
        <f t="shared" si="12"/>
        <v>0</v>
      </c>
      <c r="W31" s="110">
        <f t="shared" si="12"/>
        <v>0</v>
      </c>
      <c r="X31" s="110">
        <f t="shared" si="12"/>
        <v>0</v>
      </c>
      <c r="Y31" s="110">
        <f t="shared" si="12"/>
        <v>0</v>
      </c>
      <c r="Z31" s="110">
        <f t="shared" si="12"/>
        <v>0</v>
      </c>
      <c r="AA31" s="110">
        <f t="shared" si="12"/>
        <v>0</v>
      </c>
      <c r="AB31" s="110">
        <f t="shared" si="12"/>
        <v>0</v>
      </c>
      <c r="AC31" s="110">
        <f t="shared" si="12"/>
        <v>0</v>
      </c>
      <c r="AD31" s="110">
        <f t="shared" si="12"/>
        <v>0</v>
      </c>
      <c r="AE31" s="110">
        <f>AE28*AE29</f>
        <v>0</v>
      </c>
      <c r="AF31" s="110">
        <f t="shared" si="12"/>
        <v>0</v>
      </c>
      <c r="AG31" s="110">
        <f t="shared" si="12"/>
        <v>0</v>
      </c>
      <c r="AH31" s="110">
        <f t="shared" si="12"/>
        <v>0</v>
      </c>
      <c r="AI31" s="110">
        <f t="shared" si="12"/>
        <v>0</v>
      </c>
      <c r="AJ31" s="110">
        <f t="shared" si="12"/>
        <v>0</v>
      </c>
      <c r="AK31" s="110">
        <f t="shared" si="12"/>
        <v>0</v>
      </c>
      <c r="AL31" s="110">
        <f t="shared" si="12"/>
        <v>0</v>
      </c>
      <c r="AM31" s="110">
        <f t="shared" si="12"/>
        <v>0</v>
      </c>
      <c r="AN31" s="110">
        <f t="shared" si="12"/>
        <v>0</v>
      </c>
      <c r="AO31" s="110">
        <f t="shared" si="12"/>
        <v>0</v>
      </c>
      <c r="AP31" s="110">
        <f t="shared" si="12"/>
        <v>0</v>
      </c>
      <c r="AQ31" s="110">
        <f t="shared" si="12"/>
        <v>0</v>
      </c>
      <c r="AR31" s="110">
        <f t="shared" si="12"/>
        <v>0</v>
      </c>
      <c r="AS31" s="110">
        <f t="shared" si="12"/>
        <v>0</v>
      </c>
      <c r="AT31" s="110">
        <f t="shared" si="12"/>
        <v>0</v>
      </c>
      <c r="AU31" s="110">
        <f t="shared" si="12"/>
        <v>0</v>
      </c>
      <c r="AV31" s="110">
        <f t="shared" si="12"/>
        <v>0</v>
      </c>
      <c r="AW31" s="110">
        <f t="shared" si="12"/>
        <v>0</v>
      </c>
      <c r="AX31" s="110">
        <f t="shared" si="12"/>
        <v>0</v>
      </c>
      <c r="AY31" s="110">
        <f t="shared" si="12"/>
        <v>0</v>
      </c>
      <c r="AZ31" s="110">
        <f t="shared" si="12"/>
        <v>0</v>
      </c>
      <c r="BA31" s="110">
        <f t="shared" si="12"/>
        <v>0</v>
      </c>
      <c r="BB31" s="110">
        <f t="shared" si="12"/>
        <v>0</v>
      </c>
      <c r="BC31" s="110">
        <f t="shared" si="12"/>
        <v>0</v>
      </c>
      <c r="BD31" s="110">
        <f t="shared" si="12"/>
        <v>0</v>
      </c>
      <c r="BE31" s="110">
        <f t="shared" si="12"/>
        <v>0</v>
      </c>
      <c r="BF31" s="110">
        <f t="shared" si="12"/>
        <v>0</v>
      </c>
      <c r="BG31" s="110">
        <f t="shared" si="12"/>
        <v>0</v>
      </c>
      <c r="BH31" s="110">
        <f>BH28*BH29</f>
        <v>0</v>
      </c>
      <c r="BI31" s="110">
        <f t="shared" si="12"/>
        <v>0</v>
      </c>
      <c r="BJ31" s="110">
        <f t="shared" si="12"/>
        <v>0</v>
      </c>
      <c r="BK31" s="110">
        <f t="shared" si="12"/>
        <v>0</v>
      </c>
      <c r="BL31" s="110">
        <f t="shared" si="12"/>
        <v>0</v>
      </c>
      <c r="BM31" s="110">
        <f t="shared" si="12"/>
        <v>0</v>
      </c>
      <c r="BN31" s="110">
        <f t="shared" si="12"/>
        <v>0</v>
      </c>
      <c r="BO31" s="110">
        <f t="shared" si="12"/>
        <v>0</v>
      </c>
      <c r="BP31" s="110">
        <f t="shared" si="12"/>
        <v>0</v>
      </c>
      <c r="BQ31" s="110">
        <f t="shared" ref="BQ31:BY31" si="13">BQ28*BQ29/1000</f>
        <v>0</v>
      </c>
      <c r="BR31" s="110">
        <f t="shared" si="13"/>
        <v>0</v>
      </c>
      <c r="BS31" s="110">
        <f t="shared" si="13"/>
        <v>0</v>
      </c>
      <c r="BT31" s="110">
        <f t="shared" si="13"/>
        <v>0</v>
      </c>
      <c r="BU31" s="110">
        <f t="shared" si="13"/>
        <v>0</v>
      </c>
      <c r="BV31" s="110">
        <f t="shared" si="13"/>
        <v>0</v>
      </c>
      <c r="BW31" s="110">
        <f t="shared" si="13"/>
        <v>0</v>
      </c>
      <c r="BX31" s="110">
        <f t="shared" si="13"/>
        <v>0</v>
      </c>
      <c r="BY31" s="110">
        <f t="shared" si="13"/>
        <v>0</v>
      </c>
      <c r="BZ31" s="110">
        <f>BZ28*BZ29</f>
        <v>0</v>
      </c>
      <c r="CA31" s="1"/>
    </row>
    <row r="32" spans="1:79" hidden="1">
      <c r="A32" s="511" t="s">
        <v>64</v>
      </c>
      <c r="B32" s="53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35"/>
      <c r="C33" s="94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1">
        <f t="shared" si="14"/>
        <v>0</v>
      </c>
      <c r="L33" s="111">
        <f t="shared" si="14"/>
        <v>0</v>
      </c>
      <c r="M33" s="111">
        <f t="shared" si="14"/>
        <v>0</v>
      </c>
      <c r="N33" s="111">
        <f t="shared" si="14"/>
        <v>0</v>
      </c>
      <c r="O33" s="111">
        <f t="shared" si="14"/>
        <v>0</v>
      </c>
      <c r="P33" s="111">
        <f t="shared" si="14"/>
        <v>0</v>
      </c>
      <c r="Q33" s="111">
        <f t="shared" si="14"/>
        <v>0</v>
      </c>
      <c r="R33" s="111">
        <f t="shared" si="14"/>
        <v>0</v>
      </c>
      <c r="S33" s="111">
        <f t="shared" si="14"/>
        <v>0</v>
      </c>
      <c r="T33" s="111">
        <f t="shared" si="14"/>
        <v>0</v>
      </c>
      <c r="U33" s="111">
        <f t="shared" si="14"/>
        <v>0</v>
      </c>
      <c r="V33" s="111">
        <f t="shared" si="14"/>
        <v>0</v>
      </c>
      <c r="W33" s="111">
        <f t="shared" si="14"/>
        <v>0</v>
      </c>
      <c r="X33" s="111">
        <f t="shared" si="14"/>
        <v>0</v>
      </c>
      <c r="Y33" s="111">
        <f t="shared" si="14"/>
        <v>0</v>
      </c>
      <c r="Z33" s="111">
        <f t="shared" si="14"/>
        <v>0</v>
      </c>
      <c r="AA33" s="111">
        <f t="shared" si="14"/>
        <v>0</v>
      </c>
      <c r="AB33" s="111">
        <f t="shared" si="14"/>
        <v>0</v>
      </c>
      <c r="AC33" s="111">
        <f t="shared" si="14"/>
        <v>0</v>
      </c>
      <c r="AD33" s="111">
        <f t="shared" si="14"/>
        <v>0</v>
      </c>
      <c r="AE33" s="111">
        <f t="shared" si="14"/>
        <v>0</v>
      </c>
      <c r="AF33" s="111">
        <f t="shared" si="14"/>
        <v>0</v>
      </c>
      <c r="AG33" s="111">
        <f t="shared" si="14"/>
        <v>0</v>
      </c>
      <c r="AH33" s="111">
        <f t="shared" si="14"/>
        <v>0</v>
      </c>
      <c r="AI33" s="111">
        <f t="shared" si="14"/>
        <v>0</v>
      </c>
      <c r="AJ33" s="111">
        <f t="shared" si="14"/>
        <v>0</v>
      </c>
      <c r="AK33" s="111">
        <f t="shared" si="14"/>
        <v>0</v>
      </c>
      <c r="AL33" s="111">
        <f t="shared" si="14"/>
        <v>0</v>
      </c>
      <c r="AM33" s="111">
        <f t="shared" si="14"/>
        <v>0</v>
      </c>
      <c r="AN33" s="111">
        <f t="shared" si="14"/>
        <v>0</v>
      </c>
      <c r="AO33" s="111">
        <f t="shared" si="14"/>
        <v>0</v>
      </c>
      <c r="AP33" s="111">
        <f t="shared" si="14"/>
        <v>0</v>
      </c>
      <c r="AQ33" s="111">
        <f t="shared" si="14"/>
        <v>0</v>
      </c>
      <c r="AR33" s="111">
        <f t="shared" si="14"/>
        <v>0</v>
      </c>
      <c r="AS33" s="111">
        <f t="shared" si="14"/>
        <v>0</v>
      </c>
      <c r="AT33" s="111">
        <f t="shared" si="14"/>
        <v>0</v>
      </c>
      <c r="AU33" s="111">
        <f t="shared" si="14"/>
        <v>0</v>
      </c>
      <c r="AV33" s="111">
        <f t="shared" si="14"/>
        <v>0</v>
      </c>
      <c r="AW33" s="111">
        <f t="shared" si="14"/>
        <v>0</v>
      </c>
      <c r="AX33" s="111">
        <f t="shared" si="14"/>
        <v>0</v>
      </c>
      <c r="AY33" s="111">
        <f t="shared" si="14"/>
        <v>0</v>
      </c>
      <c r="AZ33" s="111">
        <f t="shared" si="14"/>
        <v>0</v>
      </c>
      <c r="BA33" s="111">
        <f t="shared" si="14"/>
        <v>0</v>
      </c>
      <c r="BB33" s="111">
        <f t="shared" si="14"/>
        <v>0</v>
      </c>
      <c r="BC33" s="111">
        <f t="shared" si="14"/>
        <v>0</v>
      </c>
      <c r="BD33" s="111">
        <f t="shared" si="14"/>
        <v>0</v>
      </c>
      <c r="BE33" s="111">
        <f t="shared" si="14"/>
        <v>0</v>
      </c>
      <c r="BF33" s="111">
        <f t="shared" si="14"/>
        <v>0</v>
      </c>
      <c r="BG33" s="111">
        <f t="shared" si="14"/>
        <v>0</v>
      </c>
      <c r="BH33" s="111">
        <f t="shared" si="14"/>
        <v>0</v>
      </c>
      <c r="BI33" s="111">
        <f t="shared" si="14"/>
        <v>0</v>
      </c>
      <c r="BJ33" s="111">
        <f t="shared" si="14"/>
        <v>0</v>
      </c>
      <c r="BK33" s="111">
        <f t="shared" si="14"/>
        <v>0</v>
      </c>
      <c r="BL33" s="111">
        <f t="shared" si="14"/>
        <v>0</v>
      </c>
      <c r="BM33" s="111">
        <f t="shared" si="14"/>
        <v>0</v>
      </c>
      <c r="BN33" s="111">
        <f t="shared" si="14"/>
        <v>0</v>
      </c>
      <c r="BO33" s="111">
        <f t="shared" si="14"/>
        <v>0</v>
      </c>
      <c r="BP33" s="111">
        <f t="shared" si="14"/>
        <v>0</v>
      </c>
      <c r="BQ33" s="111">
        <f t="shared" ref="BQ33:BW33" si="15">BQ31*BQ32</f>
        <v>0</v>
      </c>
      <c r="BR33" s="111">
        <f t="shared" si="15"/>
        <v>0</v>
      </c>
      <c r="BS33" s="111">
        <f t="shared" si="15"/>
        <v>0</v>
      </c>
      <c r="BT33" s="111">
        <f t="shared" si="15"/>
        <v>0</v>
      </c>
      <c r="BU33" s="111">
        <f t="shared" si="15"/>
        <v>0</v>
      </c>
      <c r="BV33" s="111">
        <f>BV31*BV32</f>
        <v>0</v>
      </c>
      <c r="BW33" s="111">
        <f t="shared" si="15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6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29"/>
      <c r="B36" s="259" t="s">
        <v>397</v>
      </c>
      <c r="C36" s="230"/>
      <c r="D36" s="230" t="str">
        <f>IF(D33=D50,"x")</f>
        <v>x</v>
      </c>
      <c r="E36" s="230" t="str">
        <f t="shared" ref="E36:H36" si="16">IF(E33=E50,"x")</f>
        <v>x</v>
      </c>
      <c r="F36" s="230" t="str">
        <f t="shared" si="16"/>
        <v>x</v>
      </c>
      <c r="G36" s="230" t="str">
        <f t="shared" si="16"/>
        <v>x</v>
      </c>
      <c r="H36" s="230" t="str">
        <f t="shared" si="16"/>
        <v>x</v>
      </c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29"/>
    </row>
    <row r="37" spans="1:79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</row>
    <row r="38" spans="1:79" ht="210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</row>
    <row r="39" spans="1:79" s="255" customFormat="1">
      <c r="A39" s="544" t="s">
        <v>104</v>
      </c>
      <c r="B39" s="543"/>
      <c r="C39" s="265"/>
      <c r="D39" s="261"/>
      <c r="E39" s="261"/>
      <c r="F39" s="261"/>
      <c r="G39" s="261"/>
      <c r="H39" s="261"/>
      <c r="I39" s="261"/>
      <c r="J39" s="261"/>
      <c r="K39" s="261"/>
      <c r="L39" s="261">
        <v>2.9</v>
      </c>
      <c r="M39" s="261"/>
      <c r="N39" s="261">
        <v>2.48</v>
      </c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>
        <v>2</v>
      </c>
      <c r="AF39" s="261"/>
      <c r="AG39" s="261"/>
      <c r="AH39" s="261"/>
      <c r="AI39" s="261"/>
      <c r="AJ39" s="261"/>
      <c r="AK39" s="261"/>
      <c r="AL39" s="261"/>
      <c r="AM39" s="261"/>
      <c r="AN39" s="261">
        <v>4</v>
      </c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>
        <v>57</v>
      </c>
      <c r="BK39" s="261">
        <v>7.6</v>
      </c>
      <c r="BL39" s="261">
        <v>16</v>
      </c>
      <c r="BM39" s="261"/>
      <c r="BN39" s="261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1"/>
      <c r="BZ39" s="261"/>
    </row>
    <row r="40" spans="1:79" s="255" customFormat="1">
      <c r="A40" s="544" t="s">
        <v>105</v>
      </c>
      <c r="B40" s="543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>
        <v>2</v>
      </c>
      <c r="O40" s="261"/>
      <c r="P40" s="261"/>
      <c r="Q40" s="261">
        <v>1</v>
      </c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>
        <v>3</v>
      </c>
      <c r="AU40" s="261"/>
      <c r="AV40" s="261">
        <v>45</v>
      </c>
      <c r="AW40" s="261"/>
      <c r="AX40" s="261"/>
      <c r="AY40" s="261"/>
      <c r="AZ40" s="261"/>
      <c r="BA40" s="261"/>
      <c r="BB40" s="261"/>
      <c r="BC40" s="261"/>
      <c r="BD40" s="261">
        <v>50</v>
      </c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</row>
    <row r="41" spans="1:79" s="255" customFormat="1">
      <c r="A41" s="285" t="s">
        <v>88</v>
      </c>
      <c r="B41" s="288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>
        <v>10</v>
      </c>
      <c r="N41" s="235"/>
      <c r="O41" s="235"/>
      <c r="P41" s="235">
        <v>1</v>
      </c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61"/>
      <c r="BZ41" s="261"/>
    </row>
    <row r="42" spans="1:79" s="255" customFormat="1">
      <c r="A42" s="284" t="s">
        <v>106</v>
      </c>
      <c r="B42" s="288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>
        <v>32</v>
      </c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261"/>
      <c r="BW42" s="261"/>
      <c r="BX42" s="261"/>
      <c r="BY42" s="261"/>
      <c r="BZ42" s="261"/>
    </row>
    <row r="43" spans="1:79" s="255" customFormat="1">
      <c r="A43" s="544" t="s">
        <v>61</v>
      </c>
      <c r="B43" s="543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>
        <v>60</v>
      </c>
      <c r="BY43" s="261"/>
      <c r="BZ43" s="261"/>
    </row>
    <row r="44" spans="1:79" ht="15.75" hidden="1" customHeight="1">
      <c r="A44" s="501"/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</row>
    <row r="45" spans="1:79" ht="15.75" hidden="1" customHeigh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</row>
    <row r="46" spans="1:79" ht="15.75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</row>
    <row r="47" spans="1:79" ht="15.75" hidden="1" customHeight="1">
      <c r="A47" s="501"/>
      <c r="B47" s="502"/>
      <c r="C47" s="235"/>
      <c r="D47" s="235">
        <f t="shared" ref="D47:AI47" si="17">SUM(D39:D45)</f>
        <v>0</v>
      </c>
      <c r="E47" s="235">
        <f t="shared" si="17"/>
        <v>0</v>
      </c>
      <c r="F47" s="235">
        <f t="shared" si="17"/>
        <v>0</v>
      </c>
      <c r="G47" s="235">
        <f t="shared" si="17"/>
        <v>0</v>
      </c>
      <c r="H47" s="235">
        <f t="shared" si="17"/>
        <v>0</v>
      </c>
      <c r="I47" s="235">
        <f t="shared" si="17"/>
        <v>0</v>
      </c>
      <c r="J47" s="235">
        <f t="shared" si="17"/>
        <v>0</v>
      </c>
      <c r="K47" s="235">
        <f t="shared" si="17"/>
        <v>0</v>
      </c>
      <c r="L47" s="235">
        <f t="shared" si="17"/>
        <v>2.9</v>
      </c>
      <c r="M47" s="235">
        <f t="shared" si="17"/>
        <v>10</v>
      </c>
      <c r="N47" s="235">
        <f t="shared" si="17"/>
        <v>4.4800000000000004</v>
      </c>
      <c r="O47" s="235">
        <f t="shared" si="17"/>
        <v>0</v>
      </c>
      <c r="P47" s="235">
        <f t="shared" si="17"/>
        <v>1</v>
      </c>
      <c r="Q47" s="235">
        <f t="shared" si="17"/>
        <v>1</v>
      </c>
      <c r="R47" s="235">
        <f t="shared" si="17"/>
        <v>0</v>
      </c>
      <c r="S47" s="235">
        <f t="shared" si="17"/>
        <v>0</v>
      </c>
      <c r="T47" s="235">
        <f t="shared" si="17"/>
        <v>32</v>
      </c>
      <c r="U47" s="235">
        <f t="shared" si="17"/>
        <v>0</v>
      </c>
      <c r="V47" s="235">
        <f t="shared" si="17"/>
        <v>0</v>
      </c>
      <c r="W47" s="235">
        <f t="shared" si="17"/>
        <v>0</v>
      </c>
      <c r="X47" s="235">
        <f t="shared" si="17"/>
        <v>0</v>
      </c>
      <c r="Y47" s="235">
        <f t="shared" si="17"/>
        <v>0</v>
      </c>
      <c r="Z47" s="235">
        <f t="shared" si="17"/>
        <v>0</v>
      </c>
      <c r="AA47" s="235">
        <f t="shared" si="17"/>
        <v>0</v>
      </c>
      <c r="AB47" s="235">
        <f t="shared" si="17"/>
        <v>0</v>
      </c>
      <c r="AC47" s="235">
        <f t="shared" si="17"/>
        <v>0</v>
      </c>
      <c r="AD47" s="235">
        <f t="shared" si="17"/>
        <v>0</v>
      </c>
      <c r="AE47" s="235">
        <f t="shared" si="17"/>
        <v>2</v>
      </c>
      <c r="AF47" s="235">
        <f t="shared" si="17"/>
        <v>0</v>
      </c>
      <c r="AG47" s="235">
        <f t="shared" si="17"/>
        <v>0</v>
      </c>
      <c r="AH47" s="235">
        <f t="shared" si="17"/>
        <v>0</v>
      </c>
      <c r="AI47" s="235">
        <f t="shared" si="17"/>
        <v>0</v>
      </c>
      <c r="AJ47" s="235">
        <f t="shared" ref="AJ47:BY47" si="18">SUM(AJ39:AJ45)</f>
        <v>0</v>
      </c>
      <c r="AK47" s="235">
        <f t="shared" si="18"/>
        <v>0</v>
      </c>
      <c r="AL47" s="235">
        <f t="shared" si="18"/>
        <v>0</v>
      </c>
      <c r="AM47" s="235">
        <f t="shared" si="18"/>
        <v>0</v>
      </c>
      <c r="AN47" s="235">
        <f t="shared" si="18"/>
        <v>4</v>
      </c>
      <c r="AO47" s="235">
        <f t="shared" si="18"/>
        <v>0</v>
      </c>
      <c r="AP47" s="235">
        <f t="shared" si="18"/>
        <v>0</v>
      </c>
      <c r="AQ47" s="235">
        <f t="shared" si="18"/>
        <v>0</v>
      </c>
      <c r="AR47" s="235">
        <f t="shared" si="18"/>
        <v>0</v>
      </c>
      <c r="AS47" s="235">
        <f t="shared" si="18"/>
        <v>0</v>
      </c>
      <c r="AT47" s="235">
        <f t="shared" si="18"/>
        <v>3</v>
      </c>
      <c r="AU47" s="235">
        <f t="shared" si="18"/>
        <v>0</v>
      </c>
      <c r="AV47" s="235">
        <f t="shared" si="18"/>
        <v>45</v>
      </c>
      <c r="AW47" s="235">
        <f t="shared" si="18"/>
        <v>0</v>
      </c>
      <c r="AX47" s="235">
        <f t="shared" si="18"/>
        <v>0</v>
      </c>
      <c r="AY47" s="235">
        <f t="shared" si="18"/>
        <v>0</v>
      </c>
      <c r="AZ47" s="235">
        <f t="shared" si="18"/>
        <v>0</v>
      </c>
      <c r="BA47" s="235">
        <f t="shared" si="18"/>
        <v>0</v>
      </c>
      <c r="BB47" s="235">
        <f t="shared" si="18"/>
        <v>0</v>
      </c>
      <c r="BC47" s="235">
        <f t="shared" si="18"/>
        <v>0</v>
      </c>
      <c r="BD47" s="235">
        <f t="shared" si="18"/>
        <v>50</v>
      </c>
      <c r="BE47" s="235">
        <f t="shared" si="18"/>
        <v>0</v>
      </c>
      <c r="BF47" s="235">
        <f t="shared" si="18"/>
        <v>0</v>
      </c>
      <c r="BG47" s="235">
        <f t="shared" si="18"/>
        <v>0</v>
      </c>
      <c r="BH47" s="235">
        <f t="shared" si="18"/>
        <v>0</v>
      </c>
      <c r="BI47" s="235">
        <f t="shared" si="18"/>
        <v>0</v>
      </c>
      <c r="BJ47" s="235">
        <f t="shared" si="18"/>
        <v>57</v>
      </c>
      <c r="BK47" s="235">
        <f t="shared" si="18"/>
        <v>7.6</v>
      </c>
      <c r="BL47" s="235">
        <f t="shared" si="18"/>
        <v>16</v>
      </c>
      <c r="BM47" s="235">
        <f t="shared" si="18"/>
        <v>0</v>
      </c>
      <c r="BN47" s="235">
        <f t="shared" si="18"/>
        <v>0</v>
      </c>
      <c r="BO47" s="235">
        <f t="shared" si="18"/>
        <v>0</v>
      </c>
      <c r="BP47" s="235">
        <f t="shared" si="18"/>
        <v>0</v>
      </c>
      <c r="BQ47" s="235">
        <f t="shared" si="18"/>
        <v>0</v>
      </c>
      <c r="BR47" s="235">
        <f t="shared" si="18"/>
        <v>0</v>
      </c>
      <c r="BS47" s="235">
        <f t="shared" si="18"/>
        <v>0</v>
      </c>
      <c r="BT47" s="235">
        <f t="shared" si="18"/>
        <v>0</v>
      </c>
      <c r="BU47" s="235">
        <f t="shared" si="18"/>
        <v>0</v>
      </c>
      <c r="BV47" s="235">
        <f t="shared" si="18"/>
        <v>0</v>
      </c>
      <c r="BW47" s="235">
        <f t="shared" si="18"/>
        <v>0</v>
      </c>
      <c r="BX47" s="235">
        <f t="shared" si="18"/>
        <v>60</v>
      </c>
      <c r="BY47" s="235">
        <f t="shared" si="18"/>
        <v>0</v>
      </c>
    </row>
    <row r="48" spans="1:79" ht="15.75" hidden="1" customHeight="1">
      <c r="A48" s="503" t="s">
        <v>74</v>
      </c>
      <c r="B48" s="504"/>
      <c r="C48" s="235">
        <f>C49</f>
        <v>0</v>
      </c>
      <c r="D48" s="235">
        <f t="shared" ref="D48:BO48" si="19">C48</f>
        <v>0</v>
      </c>
      <c r="E48" s="235">
        <f t="shared" si="19"/>
        <v>0</v>
      </c>
      <c r="F48" s="235">
        <f t="shared" si="19"/>
        <v>0</v>
      </c>
      <c r="G48" s="235">
        <f t="shared" si="19"/>
        <v>0</v>
      </c>
      <c r="H48" s="235">
        <f t="shared" si="19"/>
        <v>0</v>
      </c>
      <c r="I48" s="235">
        <f t="shared" si="19"/>
        <v>0</v>
      </c>
      <c r="J48" s="235">
        <f t="shared" si="19"/>
        <v>0</v>
      </c>
      <c r="K48" s="235">
        <f t="shared" si="19"/>
        <v>0</v>
      </c>
      <c r="L48" s="235">
        <f t="shared" si="19"/>
        <v>0</v>
      </c>
      <c r="M48" s="235">
        <f t="shared" si="19"/>
        <v>0</v>
      </c>
      <c r="N48" s="235">
        <f t="shared" si="19"/>
        <v>0</v>
      </c>
      <c r="O48" s="235">
        <f t="shared" si="19"/>
        <v>0</v>
      </c>
      <c r="P48" s="235">
        <f t="shared" si="19"/>
        <v>0</v>
      </c>
      <c r="Q48" s="235">
        <f t="shared" si="19"/>
        <v>0</v>
      </c>
      <c r="R48" s="235">
        <f t="shared" si="19"/>
        <v>0</v>
      </c>
      <c r="S48" s="235">
        <f t="shared" si="19"/>
        <v>0</v>
      </c>
      <c r="T48" s="235">
        <f t="shared" si="19"/>
        <v>0</v>
      </c>
      <c r="U48" s="235">
        <f t="shared" si="19"/>
        <v>0</v>
      </c>
      <c r="V48" s="235">
        <f t="shared" si="19"/>
        <v>0</v>
      </c>
      <c r="W48" s="235">
        <f t="shared" si="19"/>
        <v>0</v>
      </c>
      <c r="X48" s="235">
        <f t="shared" si="19"/>
        <v>0</v>
      </c>
      <c r="Y48" s="235">
        <f t="shared" si="19"/>
        <v>0</v>
      </c>
      <c r="Z48" s="235">
        <f t="shared" si="19"/>
        <v>0</v>
      </c>
      <c r="AA48" s="235">
        <f t="shared" si="19"/>
        <v>0</v>
      </c>
      <c r="AB48" s="235">
        <f t="shared" si="19"/>
        <v>0</v>
      </c>
      <c r="AC48" s="235">
        <f t="shared" si="19"/>
        <v>0</v>
      </c>
      <c r="AD48" s="235">
        <f t="shared" si="19"/>
        <v>0</v>
      </c>
      <c r="AE48" s="235">
        <f t="shared" si="19"/>
        <v>0</v>
      </c>
      <c r="AF48" s="235">
        <f t="shared" si="19"/>
        <v>0</v>
      </c>
      <c r="AG48" s="235">
        <f t="shared" si="19"/>
        <v>0</v>
      </c>
      <c r="AH48" s="235">
        <f t="shared" si="19"/>
        <v>0</v>
      </c>
      <c r="AI48" s="235">
        <f t="shared" si="19"/>
        <v>0</v>
      </c>
      <c r="AJ48" s="235">
        <f t="shared" si="19"/>
        <v>0</v>
      </c>
      <c r="AK48" s="235">
        <f t="shared" si="19"/>
        <v>0</v>
      </c>
      <c r="AL48" s="235">
        <f t="shared" si="19"/>
        <v>0</v>
      </c>
      <c r="AM48" s="235">
        <f t="shared" si="19"/>
        <v>0</v>
      </c>
      <c r="AN48" s="235">
        <f t="shared" si="19"/>
        <v>0</v>
      </c>
      <c r="AO48" s="235">
        <f t="shared" si="19"/>
        <v>0</v>
      </c>
      <c r="AP48" s="235">
        <f t="shared" si="19"/>
        <v>0</v>
      </c>
      <c r="AQ48" s="235">
        <f t="shared" si="19"/>
        <v>0</v>
      </c>
      <c r="AR48" s="235">
        <f t="shared" si="19"/>
        <v>0</v>
      </c>
      <c r="AS48" s="235">
        <f t="shared" si="19"/>
        <v>0</v>
      </c>
      <c r="AT48" s="235">
        <f t="shared" si="19"/>
        <v>0</v>
      </c>
      <c r="AU48" s="235">
        <f t="shared" si="19"/>
        <v>0</v>
      </c>
      <c r="AV48" s="235">
        <f t="shared" si="19"/>
        <v>0</v>
      </c>
      <c r="AW48" s="235">
        <f t="shared" si="19"/>
        <v>0</v>
      </c>
      <c r="AX48" s="235">
        <f t="shared" si="19"/>
        <v>0</v>
      </c>
      <c r="AY48" s="235">
        <f t="shared" si="19"/>
        <v>0</v>
      </c>
      <c r="AZ48" s="235">
        <f t="shared" si="19"/>
        <v>0</v>
      </c>
      <c r="BA48" s="235">
        <f t="shared" si="19"/>
        <v>0</v>
      </c>
      <c r="BB48" s="235">
        <f t="shared" si="19"/>
        <v>0</v>
      </c>
      <c r="BC48" s="235">
        <f t="shared" si="19"/>
        <v>0</v>
      </c>
      <c r="BD48" s="235">
        <f t="shared" si="19"/>
        <v>0</v>
      </c>
      <c r="BE48" s="235">
        <f t="shared" si="19"/>
        <v>0</v>
      </c>
      <c r="BF48" s="235">
        <f t="shared" si="19"/>
        <v>0</v>
      </c>
      <c r="BG48" s="235">
        <f t="shared" si="19"/>
        <v>0</v>
      </c>
      <c r="BH48" s="235">
        <f t="shared" si="19"/>
        <v>0</v>
      </c>
      <c r="BI48" s="235">
        <f t="shared" si="19"/>
        <v>0</v>
      </c>
      <c r="BJ48" s="235">
        <f t="shared" si="19"/>
        <v>0</v>
      </c>
      <c r="BK48" s="235">
        <f t="shared" si="19"/>
        <v>0</v>
      </c>
      <c r="BL48" s="235">
        <f t="shared" si="19"/>
        <v>0</v>
      </c>
      <c r="BM48" s="235">
        <f t="shared" si="19"/>
        <v>0</v>
      </c>
      <c r="BN48" s="235">
        <f t="shared" si="19"/>
        <v>0</v>
      </c>
      <c r="BO48" s="235">
        <f t="shared" si="19"/>
        <v>0</v>
      </c>
      <c r="BP48" s="235">
        <f t="shared" ref="BP48:BY48" si="20">BO48</f>
        <v>0</v>
      </c>
      <c r="BQ48" s="235">
        <f t="shared" si="20"/>
        <v>0</v>
      </c>
      <c r="BR48" s="235">
        <f t="shared" si="20"/>
        <v>0</v>
      </c>
      <c r="BS48" s="235">
        <f t="shared" si="20"/>
        <v>0</v>
      </c>
      <c r="BT48" s="235">
        <f t="shared" si="20"/>
        <v>0</v>
      </c>
      <c r="BU48" s="235">
        <f t="shared" si="20"/>
        <v>0</v>
      </c>
      <c r="BV48" s="235">
        <f t="shared" si="20"/>
        <v>0</v>
      </c>
      <c r="BW48" s="235">
        <f t="shared" si="20"/>
        <v>0</v>
      </c>
      <c r="BX48" s="235">
        <f t="shared" si="20"/>
        <v>0</v>
      </c>
      <c r="BY48" s="235">
        <f t="shared" si="20"/>
        <v>0</v>
      </c>
    </row>
    <row r="49" spans="1:77" ht="15.75" customHeight="1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</row>
    <row r="50" spans="1:77" ht="15.75" customHeight="1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21">L47*L48/1000</f>
        <v>0</v>
      </c>
      <c r="M50" s="239">
        <f t="shared" si="21"/>
        <v>0</v>
      </c>
      <c r="N50" s="239">
        <f t="shared" si="21"/>
        <v>0</v>
      </c>
      <c r="O50" s="239">
        <f t="shared" si="21"/>
        <v>0</v>
      </c>
      <c r="P50" s="239">
        <f t="shared" si="21"/>
        <v>0</v>
      </c>
      <c r="Q50" s="239">
        <f>Q47*Q48</f>
        <v>0</v>
      </c>
      <c r="R50" s="239">
        <f t="shared" si="21"/>
        <v>0</v>
      </c>
      <c r="S50" s="239">
        <f t="shared" si="21"/>
        <v>0</v>
      </c>
      <c r="T50" s="239">
        <f t="shared" si="21"/>
        <v>0</v>
      </c>
      <c r="U50" s="239">
        <f t="shared" si="21"/>
        <v>0</v>
      </c>
      <c r="V50" s="239">
        <f t="shared" si="21"/>
        <v>0</v>
      </c>
      <c r="W50" s="239">
        <f t="shared" si="21"/>
        <v>0</v>
      </c>
      <c r="X50" s="239">
        <f t="shared" si="21"/>
        <v>0</v>
      </c>
      <c r="Y50" s="239">
        <f t="shared" si="21"/>
        <v>0</v>
      </c>
      <c r="Z50" s="239">
        <f t="shared" si="21"/>
        <v>0</v>
      </c>
      <c r="AA50" s="239">
        <f t="shared" si="21"/>
        <v>0</v>
      </c>
      <c r="AB50" s="239">
        <f t="shared" si="21"/>
        <v>0</v>
      </c>
      <c r="AC50" s="239">
        <f t="shared" si="21"/>
        <v>0</v>
      </c>
      <c r="AD50" s="239">
        <f t="shared" si="21"/>
        <v>0</v>
      </c>
      <c r="AE50" s="239">
        <f>AE47*AE48</f>
        <v>0</v>
      </c>
      <c r="AF50" s="239">
        <f t="shared" si="21"/>
        <v>0</v>
      </c>
      <c r="AG50" s="239">
        <f t="shared" si="21"/>
        <v>0</v>
      </c>
      <c r="AH50" s="239">
        <f t="shared" si="21"/>
        <v>0</v>
      </c>
      <c r="AI50" s="239">
        <f t="shared" si="21"/>
        <v>0</v>
      </c>
      <c r="AJ50" s="239">
        <f t="shared" si="21"/>
        <v>0</v>
      </c>
      <c r="AK50" s="239">
        <f t="shared" si="21"/>
        <v>0</v>
      </c>
      <c r="AL50" s="239">
        <f t="shared" si="21"/>
        <v>0</v>
      </c>
      <c r="AM50" s="239">
        <f t="shared" si="21"/>
        <v>0</v>
      </c>
      <c r="AN50" s="239">
        <f t="shared" si="21"/>
        <v>0</v>
      </c>
      <c r="AO50" s="239">
        <f t="shared" si="21"/>
        <v>0</v>
      </c>
      <c r="AP50" s="239">
        <f t="shared" si="21"/>
        <v>0</v>
      </c>
      <c r="AQ50" s="239">
        <f t="shared" si="21"/>
        <v>0</v>
      </c>
      <c r="AR50" s="239">
        <f t="shared" si="21"/>
        <v>0</v>
      </c>
      <c r="AS50" s="239">
        <f t="shared" si="21"/>
        <v>0</v>
      </c>
      <c r="AT50" s="239">
        <f t="shared" si="21"/>
        <v>0</v>
      </c>
      <c r="AU50" s="239">
        <f t="shared" si="21"/>
        <v>0</v>
      </c>
      <c r="AV50" s="239">
        <f t="shared" si="21"/>
        <v>0</v>
      </c>
      <c r="AW50" s="239">
        <f t="shared" si="21"/>
        <v>0</v>
      </c>
      <c r="AX50" s="239">
        <f t="shared" si="21"/>
        <v>0</v>
      </c>
      <c r="AY50" s="239">
        <f t="shared" si="21"/>
        <v>0</v>
      </c>
      <c r="AZ50" s="239">
        <f t="shared" si="21"/>
        <v>0</v>
      </c>
      <c r="BA50" s="239">
        <f t="shared" si="21"/>
        <v>0</v>
      </c>
      <c r="BB50" s="239">
        <f t="shared" si="21"/>
        <v>0</v>
      </c>
      <c r="BC50" s="239">
        <f t="shared" si="21"/>
        <v>0</v>
      </c>
      <c r="BD50" s="239">
        <f>BD47*BD48/1000</f>
        <v>0</v>
      </c>
      <c r="BE50" s="239">
        <f t="shared" si="21"/>
        <v>0</v>
      </c>
      <c r="BF50" s="239">
        <f t="shared" si="21"/>
        <v>0</v>
      </c>
      <c r="BG50" s="239">
        <f t="shared" si="21"/>
        <v>0</v>
      </c>
      <c r="BH50" s="239">
        <f t="shared" si="21"/>
        <v>0</v>
      </c>
      <c r="BI50" s="239">
        <f t="shared" si="21"/>
        <v>0</v>
      </c>
      <c r="BJ50" s="239">
        <f t="shared" si="21"/>
        <v>0</v>
      </c>
      <c r="BK50" s="239">
        <f t="shared" si="21"/>
        <v>0</v>
      </c>
      <c r="BL50" s="239">
        <f t="shared" si="21"/>
        <v>0</v>
      </c>
      <c r="BM50" s="239">
        <f t="shared" si="21"/>
        <v>0</v>
      </c>
      <c r="BN50" s="239">
        <f t="shared" si="21"/>
        <v>0</v>
      </c>
      <c r="BO50" s="239">
        <f t="shared" si="21"/>
        <v>0</v>
      </c>
      <c r="BP50" s="239">
        <f t="shared" si="21"/>
        <v>0</v>
      </c>
      <c r="BQ50" s="239">
        <f t="shared" si="21"/>
        <v>0</v>
      </c>
      <c r="BR50" s="239">
        <f t="shared" si="21"/>
        <v>0</v>
      </c>
      <c r="BS50" s="239">
        <f t="shared" si="21"/>
        <v>0</v>
      </c>
      <c r="BT50" s="239">
        <f t="shared" si="21"/>
        <v>0</v>
      </c>
      <c r="BU50" s="239">
        <f t="shared" si="21"/>
        <v>0</v>
      </c>
      <c r="BV50" s="239">
        <f t="shared" si="21"/>
        <v>0</v>
      </c>
      <c r="BW50" s="239">
        <f t="shared" si="21"/>
        <v>0</v>
      </c>
      <c r="BX50" s="239">
        <f t="shared" ref="BX50:BY50" si="22">BX47*BX48/1000</f>
        <v>0</v>
      </c>
      <c r="BY50" s="239">
        <f t="shared" si="22"/>
        <v>0</v>
      </c>
    </row>
    <row r="51" spans="1:77" ht="15.75" customHeigh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</row>
    <row r="52" spans="1:77" ht="15.75" customHeight="1">
      <c r="A52" s="498" t="s">
        <v>76</v>
      </c>
      <c r="B52" s="499"/>
      <c r="C52" s="241">
        <f>SUM(D52:BZ52)</f>
        <v>0</v>
      </c>
      <c r="D52" s="242">
        <f t="shared" ref="D52:BX52" si="23">D50*D51</f>
        <v>0</v>
      </c>
      <c r="E52" s="242">
        <f t="shared" si="23"/>
        <v>0</v>
      </c>
      <c r="F52" s="238">
        <f t="shared" si="23"/>
        <v>0</v>
      </c>
      <c r="G52" s="239">
        <f t="shared" si="23"/>
        <v>0</v>
      </c>
      <c r="H52" s="239">
        <f t="shared" si="23"/>
        <v>0</v>
      </c>
      <c r="I52" s="239">
        <f t="shared" si="23"/>
        <v>0</v>
      </c>
      <c r="J52" s="239">
        <f t="shared" si="23"/>
        <v>0</v>
      </c>
      <c r="K52" s="239">
        <f t="shared" si="23"/>
        <v>0</v>
      </c>
      <c r="L52" s="239">
        <f t="shared" si="23"/>
        <v>0</v>
      </c>
      <c r="M52" s="239">
        <f t="shared" si="23"/>
        <v>0</v>
      </c>
      <c r="N52" s="239">
        <f t="shared" si="23"/>
        <v>0</v>
      </c>
      <c r="O52" s="239">
        <f t="shared" si="23"/>
        <v>0</v>
      </c>
      <c r="P52" s="239">
        <f t="shared" si="23"/>
        <v>0</v>
      </c>
      <c r="Q52" s="239">
        <f t="shared" si="23"/>
        <v>0</v>
      </c>
      <c r="R52" s="239">
        <f t="shared" si="23"/>
        <v>0</v>
      </c>
      <c r="S52" s="239">
        <f t="shared" si="23"/>
        <v>0</v>
      </c>
      <c r="T52" s="239">
        <f t="shared" si="23"/>
        <v>0</v>
      </c>
      <c r="U52" s="239">
        <f t="shared" si="23"/>
        <v>0</v>
      </c>
      <c r="V52" s="239">
        <f t="shared" si="23"/>
        <v>0</v>
      </c>
      <c r="W52" s="239">
        <f t="shared" si="23"/>
        <v>0</v>
      </c>
      <c r="X52" s="239">
        <f t="shared" si="23"/>
        <v>0</v>
      </c>
      <c r="Y52" s="239">
        <f t="shared" si="23"/>
        <v>0</v>
      </c>
      <c r="Z52" s="239">
        <f t="shared" si="23"/>
        <v>0</v>
      </c>
      <c r="AA52" s="239">
        <f t="shared" si="23"/>
        <v>0</v>
      </c>
      <c r="AB52" s="239">
        <f t="shared" si="23"/>
        <v>0</v>
      </c>
      <c r="AC52" s="239">
        <f t="shared" si="23"/>
        <v>0</v>
      </c>
      <c r="AD52" s="239">
        <f t="shared" si="23"/>
        <v>0</v>
      </c>
      <c r="AE52" s="239">
        <f t="shared" si="23"/>
        <v>0</v>
      </c>
      <c r="AF52" s="239">
        <f t="shared" si="23"/>
        <v>0</v>
      </c>
      <c r="AG52" s="239">
        <f t="shared" si="23"/>
        <v>0</v>
      </c>
      <c r="AH52" s="239">
        <f t="shared" si="23"/>
        <v>0</v>
      </c>
      <c r="AI52" s="239">
        <f t="shared" si="23"/>
        <v>0</v>
      </c>
      <c r="AJ52" s="239">
        <f t="shared" si="23"/>
        <v>0</v>
      </c>
      <c r="AK52" s="239">
        <f t="shared" si="23"/>
        <v>0</v>
      </c>
      <c r="AL52" s="239">
        <f t="shared" si="23"/>
        <v>0</v>
      </c>
      <c r="AM52" s="239">
        <f t="shared" si="23"/>
        <v>0</v>
      </c>
      <c r="AN52" s="239">
        <f t="shared" si="23"/>
        <v>0</v>
      </c>
      <c r="AO52" s="239">
        <f t="shared" si="23"/>
        <v>0</v>
      </c>
      <c r="AP52" s="239">
        <f t="shared" si="23"/>
        <v>0</v>
      </c>
      <c r="AQ52" s="239">
        <f t="shared" si="23"/>
        <v>0</v>
      </c>
      <c r="AR52" s="239">
        <f t="shared" si="23"/>
        <v>0</v>
      </c>
      <c r="AS52" s="239">
        <f t="shared" si="23"/>
        <v>0</v>
      </c>
      <c r="AT52" s="239">
        <f t="shared" si="23"/>
        <v>0</v>
      </c>
      <c r="AU52" s="239">
        <f t="shared" si="23"/>
        <v>0</v>
      </c>
      <c r="AV52" s="239">
        <f t="shared" si="23"/>
        <v>0</v>
      </c>
      <c r="AW52" s="239">
        <f t="shared" si="23"/>
        <v>0</v>
      </c>
      <c r="AX52" s="239">
        <f t="shared" si="23"/>
        <v>0</v>
      </c>
      <c r="AY52" s="239">
        <f t="shared" si="23"/>
        <v>0</v>
      </c>
      <c r="AZ52" s="239">
        <f t="shared" si="23"/>
        <v>0</v>
      </c>
      <c r="BA52" s="239">
        <f t="shared" si="23"/>
        <v>0</v>
      </c>
      <c r="BB52" s="239">
        <f t="shared" si="23"/>
        <v>0</v>
      </c>
      <c r="BC52" s="239">
        <f t="shared" si="23"/>
        <v>0</v>
      </c>
      <c r="BD52" s="239">
        <f t="shared" si="23"/>
        <v>0</v>
      </c>
      <c r="BE52" s="239">
        <f t="shared" si="23"/>
        <v>0</v>
      </c>
      <c r="BF52" s="239">
        <f t="shared" si="23"/>
        <v>0</v>
      </c>
      <c r="BG52" s="239">
        <f t="shared" si="23"/>
        <v>0</v>
      </c>
      <c r="BH52" s="239">
        <f t="shared" si="23"/>
        <v>0</v>
      </c>
      <c r="BI52" s="239">
        <f t="shared" si="23"/>
        <v>0</v>
      </c>
      <c r="BJ52" s="239">
        <f t="shared" si="23"/>
        <v>0</v>
      </c>
      <c r="BK52" s="239">
        <f t="shared" si="23"/>
        <v>0</v>
      </c>
      <c r="BL52" s="239">
        <f t="shared" si="23"/>
        <v>0</v>
      </c>
      <c r="BM52" s="239">
        <f t="shared" si="23"/>
        <v>0</v>
      </c>
      <c r="BN52" s="239">
        <f t="shared" si="23"/>
        <v>0</v>
      </c>
      <c r="BO52" s="239">
        <f t="shared" si="23"/>
        <v>0</v>
      </c>
      <c r="BP52" s="239">
        <f t="shared" si="23"/>
        <v>0</v>
      </c>
      <c r="BQ52" s="239">
        <f t="shared" si="23"/>
        <v>0</v>
      </c>
      <c r="BR52" s="239">
        <f t="shared" si="23"/>
        <v>0</v>
      </c>
      <c r="BS52" s="239">
        <f t="shared" si="23"/>
        <v>0</v>
      </c>
      <c r="BT52" s="239">
        <f t="shared" si="23"/>
        <v>0</v>
      </c>
      <c r="BU52" s="239">
        <f t="shared" si="23"/>
        <v>0</v>
      </c>
      <c r="BV52" s="239">
        <f t="shared" si="23"/>
        <v>0</v>
      </c>
      <c r="BW52" s="239">
        <f t="shared" si="23"/>
        <v>0</v>
      </c>
      <c r="BX52" s="239">
        <f t="shared" si="23"/>
        <v>0</v>
      </c>
      <c r="BY52" s="239">
        <f t="shared" ref="BY52" si="24">BY50*BY51</f>
        <v>0</v>
      </c>
    </row>
    <row r="53" spans="1:77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</row>
    <row r="54" spans="1:77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501"/>
      <c r="B55" s="502"/>
      <c r="C55" s="235"/>
      <c r="D55" s="235">
        <f t="shared" ref="D55:K55" si="25">SUM(D39:D45)</f>
        <v>0</v>
      </c>
      <c r="E55" s="235">
        <f t="shared" si="25"/>
        <v>0</v>
      </c>
      <c r="F55" s="235">
        <f t="shared" si="25"/>
        <v>0</v>
      </c>
      <c r="G55" s="235">
        <f t="shared" si="25"/>
        <v>0</v>
      </c>
      <c r="H55" s="235">
        <f t="shared" si="25"/>
        <v>0</v>
      </c>
      <c r="I55" s="235">
        <f t="shared" si="25"/>
        <v>0</v>
      </c>
      <c r="J55" s="235">
        <f t="shared" si="25"/>
        <v>0</v>
      </c>
      <c r="K55" s="235">
        <f t="shared" si="25"/>
        <v>0</v>
      </c>
      <c r="L55" s="235">
        <f>SUM(L39:L45)</f>
        <v>2.9</v>
      </c>
      <c r="M55" s="235">
        <f t="shared" ref="M55:BX55" si="26">SUM(M39:M45)</f>
        <v>10</v>
      </c>
      <c r="N55" s="235">
        <f t="shared" si="26"/>
        <v>4.4800000000000004</v>
      </c>
      <c r="O55" s="235">
        <f t="shared" si="26"/>
        <v>0</v>
      </c>
      <c r="P55" s="235">
        <f t="shared" si="26"/>
        <v>1</v>
      </c>
      <c r="Q55" s="235">
        <f t="shared" si="26"/>
        <v>1</v>
      </c>
      <c r="R55" s="235">
        <f t="shared" si="26"/>
        <v>0</v>
      </c>
      <c r="S55" s="235">
        <f t="shared" si="26"/>
        <v>0</v>
      </c>
      <c r="T55" s="235">
        <f t="shared" si="26"/>
        <v>32</v>
      </c>
      <c r="U55" s="235">
        <f t="shared" si="26"/>
        <v>0</v>
      </c>
      <c r="V55" s="235">
        <f t="shared" si="26"/>
        <v>0</v>
      </c>
      <c r="W55" s="235">
        <f t="shared" si="26"/>
        <v>0</v>
      </c>
      <c r="X55" s="235">
        <f t="shared" si="26"/>
        <v>0</v>
      </c>
      <c r="Y55" s="235">
        <f t="shared" si="26"/>
        <v>0</v>
      </c>
      <c r="Z55" s="235">
        <f t="shared" si="26"/>
        <v>0</v>
      </c>
      <c r="AA55" s="235">
        <f t="shared" si="26"/>
        <v>0</v>
      </c>
      <c r="AB55" s="235">
        <f t="shared" si="26"/>
        <v>0</v>
      </c>
      <c r="AC55" s="235">
        <f t="shared" si="26"/>
        <v>0</v>
      </c>
      <c r="AD55" s="235">
        <f t="shared" si="26"/>
        <v>0</v>
      </c>
      <c r="AE55" s="235">
        <f t="shared" si="26"/>
        <v>2</v>
      </c>
      <c r="AF55" s="235">
        <f t="shared" si="26"/>
        <v>0</v>
      </c>
      <c r="AG55" s="235">
        <f t="shared" si="26"/>
        <v>0</v>
      </c>
      <c r="AH55" s="235">
        <f t="shared" si="26"/>
        <v>0</v>
      </c>
      <c r="AI55" s="235">
        <f t="shared" si="26"/>
        <v>0</v>
      </c>
      <c r="AJ55" s="235">
        <f t="shared" si="26"/>
        <v>0</v>
      </c>
      <c r="AK55" s="235">
        <f t="shared" si="26"/>
        <v>0</v>
      </c>
      <c r="AL55" s="235">
        <f t="shared" si="26"/>
        <v>0</v>
      </c>
      <c r="AM55" s="235">
        <f t="shared" si="26"/>
        <v>0</v>
      </c>
      <c r="AN55" s="235">
        <f t="shared" si="26"/>
        <v>4</v>
      </c>
      <c r="AO55" s="235">
        <f t="shared" si="26"/>
        <v>0</v>
      </c>
      <c r="AP55" s="235">
        <f t="shared" si="26"/>
        <v>0</v>
      </c>
      <c r="AQ55" s="235">
        <f t="shared" si="26"/>
        <v>0</v>
      </c>
      <c r="AR55" s="235">
        <f t="shared" si="26"/>
        <v>0</v>
      </c>
      <c r="AS55" s="235">
        <f t="shared" si="26"/>
        <v>0</v>
      </c>
      <c r="AT55" s="235">
        <f t="shared" si="26"/>
        <v>3</v>
      </c>
      <c r="AU55" s="235">
        <f t="shared" si="26"/>
        <v>0</v>
      </c>
      <c r="AV55" s="235">
        <f t="shared" si="26"/>
        <v>45</v>
      </c>
      <c r="AW55" s="235">
        <f t="shared" si="26"/>
        <v>0</v>
      </c>
      <c r="AX55" s="235">
        <f t="shared" si="26"/>
        <v>0</v>
      </c>
      <c r="AY55" s="235">
        <f t="shared" si="26"/>
        <v>0</v>
      </c>
      <c r="AZ55" s="235">
        <f t="shared" si="26"/>
        <v>0</v>
      </c>
      <c r="BA55" s="235">
        <f t="shared" si="26"/>
        <v>0</v>
      </c>
      <c r="BB55" s="235">
        <f t="shared" si="26"/>
        <v>0</v>
      </c>
      <c r="BC55" s="235">
        <f t="shared" si="26"/>
        <v>0</v>
      </c>
      <c r="BD55" s="235">
        <f t="shared" si="26"/>
        <v>50</v>
      </c>
      <c r="BE55" s="235">
        <f t="shared" si="26"/>
        <v>0</v>
      </c>
      <c r="BF55" s="235">
        <f t="shared" si="26"/>
        <v>0</v>
      </c>
      <c r="BG55" s="235">
        <f t="shared" si="26"/>
        <v>0</v>
      </c>
      <c r="BH55" s="235">
        <f t="shared" si="26"/>
        <v>0</v>
      </c>
      <c r="BI55" s="235">
        <f t="shared" si="26"/>
        <v>0</v>
      </c>
      <c r="BJ55" s="235">
        <f t="shared" si="26"/>
        <v>57</v>
      </c>
      <c r="BK55" s="235">
        <f t="shared" si="26"/>
        <v>7.6</v>
      </c>
      <c r="BL55" s="235">
        <f t="shared" si="26"/>
        <v>16</v>
      </c>
      <c r="BM55" s="235">
        <f t="shared" si="26"/>
        <v>0</v>
      </c>
      <c r="BN55" s="235">
        <f t="shared" si="26"/>
        <v>0</v>
      </c>
      <c r="BO55" s="235">
        <f t="shared" si="26"/>
        <v>0</v>
      </c>
      <c r="BP55" s="235">
        <f t="shared" si="26"/>
        <v>0</v>
      </c>
      <c r="BQ55" s="235">
        <f t="shared" si="26"/>
        <v>0</v>
      </c>
      <c r="BR55" s="235">
        <f t="shared" si="26"/>
        <v>0</v>
      </c>
      <c r="BS55" s="235">
        <f t="shared" si="26"/>
        <v>0</v>
      </c>
      <c r="BT55" s="235">
        <f t="shared" si="26"/>
        <v>0</v>
      </c>
      <c r="BU55" s="235">
        <f t="shared" si="26"/>
        <v>0</v>
      </c>
      <c r="BV55" s="235">
        <f t="shared" si="26"/>
        <v>0</v>
      </c>
      <c r="BW55" s="235">
        <f t="shared" si="26"/>
        <v>0</v>
      </c>
      <c r="BX55" s="235">
        <f t="shared" si="26"/>
        <v>60</v>
      </c>
      <c r="BY55" s="235">
        <f t="shared" ref="BY55" si="27">SUM(BY39:BY45)</f>
        <v>0</v>
      </c>
    </row>
    <row r="56" spans="1:77" ht="13.9" hidden="1" customHeight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8">D56</f>
        <v>0</v>
      </c>
      <c r="F56" s="245">
        <f t="shared" si="28"/>
        <v>0</v>
      </c>
      <c r="G56" s="245">
        <f t="shared" si="28"/>
        <v>0</v>
      </c>
      <c r="H56" s="245">
        <f t="shared" si="28"/>
        <v>0</v>
      </c>
      <c r="I56" s="245">
        <f t="shared" si="28"/>
        <v>0</v>
      </c>
      <c r="J56" s="245">
        <f t="shared" si="28"/>
        <v>0</v>
      </c>
      <c r="K56" s="245">
        <f t="shared" si="28"/>
        <v>0</v>
      </c>
      <c r="L56" s="245">
        <f t="shared" si="28"/>
        <v>0</v>
      </c>
      <c r="M56" s="245">
        <f t="shared" si="28"/>
        <v>0</v>
      </c>
      <c r="N56" s="245">
        <f t="shared" si="28"/>
        <v>0</v>
      </c>
      <c r="O56" s="245">
        <f t="shared" si="28"/>
        <v>0</v>
      </c>
      <c r="P56" s="245">
        <f t="shared" si="28"/>
        <v>0</v>
      </c>
      <c r="Q56" s="245">
        <f t="shared" si="28"/>
        <v>0</v>
      </c>
      <c r="R56" s="245">
        <f t="shared" si="28"/>
        <v>0</v>
      </c>
      <c r="S56" s="245">
        <f t="shared" si="28"/>
        <v>0</v>
      </c>
      <c r="T56" s="245">
        <f t="shared" si="28"/>
        <v>0</v>
      </c>
      <c r="U56" s="245">
        <f t="shared" si="28"/>
        <v>0</v>
      </c>
      <c r="V56" s="245">
        <f t="shared" si="28"/>
        <v>0</v>
      </c>
      <c r="W56" s="245">
        <f t="shared" si="28"/>
        <v>0</v>
      </c>
      <c r="X56" s="245">
        <f t="shared" si="28"/>
        <v>0</v>
      </c>
      <c r="Y56" s="245">
        <f t="shared" si="28"/>
        <v>0</v>
      </c>
      <c r="Z56" s="245">
        <f t="shared" si="28"/>
        <v>0</v>
      </c>
      <c r="AA56" s="245">
        <f t="shared" si="28"/>
        <v>0</v>
      </c>
      <c r="AB56" s="245">
        <f t="shared" si="28"/>
        <v>0</v>
      </c>
      <c r="AC56" s="245">
        <f t="shared" si="28"/>
        <v>0</v>
      </c>
      <c r="AD56" s="245">
        <f t="shared" si="28"/>
        <v>0</v>
      </c>
      <c r="AE56" s="245">
        <f t="shared" si="28"/>
        <v>0</v>
      </c>
      <c r="AF56" s="245">
        <f t="shared" si="28"/>
        <v>0</v>
      </c>
      <c r="AG56" s="245">
        <f t="shared" si="28"/>
        <v>0</v>
      </c>
      <c r="AH56" s="245">
        <f t="shared" si="28"/>
        <v>0</v>
      </c>
      <c r="AI56" s="245">
        <f t="shared" si="28"/>
        <v>0</v>
      </c>
      <c r="AJ56" s="245">
        <f t="shared" si="28"/>
        <v>0</v>
      </c>
      <c r="AK56" s="245">
        <f t="shared" si="28"/>
        <v>0</v>
      </c>
      <c r="AL56" s="245">
        <f t="shared" si="28"/>
        <v>0</v>
      </c>
      <c r="AM56" s="245">
        <f t="shared" si="28"/>
        <v>0</v>
      </c>
      <c r="AN56" s="245">
        <f t="shared" si="28"/>
        <v>0</v>
      </c>
      <c r="AO56" s="245">
        <f t="shared" si="28"/>
        <v>0</v>
      </c>
      <c r="AP56" s="245">
        <f t="shared" si="28"/>
        <v>0</v>
      </c>
      <c r="AQ56" s="245">
        <f t="shared" si="28"/>
        <v>0</v>
      </c>
      <c r="AR56" s="245">
        <f t="shared" si="28"/>
        <v>0</v>
      </c>
      <c r="AS56" s="245">
        <f t="shared" si="28"/>
        <v>0</v>
      </c>
      <c r="AT56" s="245">
        <f t="shared" si="28"/>
        <v>0</v>
      </c>
      <c r="AU56" s="245">
        <f t="shared" si="28"/>
        <v>0</v>
      </c>
      <c r="AV56" s="245">
        <f t="shared" si="28"/>
        <v>0</v>
      </c>
      <c r="AW56" s="245">
        <f t="shared" si="28"/>
        <v>0</v>
      </c>
      <c r="AX56" s="245">
        <f t="shared" si="28"/>
        <v>0</v>
      </c>
      <c r="AY56" s="245">
        <f t="shared" si="28"/>
        <v>0</v>
      </c>
      <c r="AZ56" s="245">
        <f t="shared" si="28"/>
        <v>0</v>
      </c>
      <c r="BA56" s="245">
        <f t="shared" si="28"/>
        <v>0</v>
      </c>
      <c r="BB56" s="245">
        <f t="shared" si="28"/>
        <v>0</v>
      </c>
      <c r="BC56" s="245">
        <f t="shared" si="28"/>
        <v>0</v>
      </c>
      <c r="BD56" s="245">
        <f t="shared" si="28"/>
        <v>0</v>
      </c>
      <c r="BE56" s="245">
        <f t="shared" si="28"/>
        <v>0</v>
      </c>
      <c r="BF56" s="245">
        <f t="shared" si="28"/>
        <v>0</v>
      </c>
      <c r="BG56" s="245">
        <f t="shared" si="28"/>
        <v>0</v>
      </c>
      <c r="BH56" s="245">
        <f t="shared" si="28"/>
        <v>0</v>
      </c>
      <c r="BI56" s="245">
        <f t="shared" si="28"/>
        <v>0</v>
      </c>
      <c r="BJ56" s="245">
        <f t="shared" si="28"/>
        <v>0</v>
      </c>
      <c r="BK56" s="245">
        <f t="shared" si="28"/>
        <v>0</v>
      </c>
      <c r="BL56" s="245">
        <f t="shared" si="28"/>
        <v>0</v>
      </c>
      <c r="BM56" s="245">
        <f t="shared" si="28"/>
        <v>0</v>
      </c>
      <c r="BN56" s="245">
        <f t="shared" si="28"/>
        <v>0</v>
      </c>
      <c r="BO56" s="245">
        <f t="shared" si="28"/>
        <v>0</v>
      </c>
      <c r="BP56" s="245">
        <f t="shared" si="28"/>
        <v>0</v>
      </c>
      <c r="BQ56" s="245">
        <f t="shared" ref="BQ56:BY56" si="29">BP56</f>
        <v>0</v>
      </c>
      <c r="BR56" s="245">
        <f t="shared" si="29"/>
        <v>0</v>
      </c>
      <c r="BS56" s="245">
        <f t="shared" si="29"/>
        <v>0</v>
      </c>
      <c r="BT56" s="245">
        <f t="shared" si="29"/>
        <v>0</v>
      </c>
      <c r="BU56" s="245">
        <f t="shared" si="29"/>
        <v>0</v>
      </c>
      <c r="BV56" s="245">
        <f t="shared" si="29"/>
        <v>0</v>
      </c>
      <c r="BW56" s="245">
        <f t="shared" si="29"/>
        <v>0</v>
      </c>
      <c r="BX56" s="245">
        <f t="shared" si="29"/>
        <v>0</v>
      </c>
      <c r="BY56" s="245">
        <f t="shared" si="29"/>
        <v>0</v>
      </c>
    </row>
    <row r="57" spans="1:77" ht="21" hidden="1" customHeight="1" thickBo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</row>
    <row r="58" spans="1:77" ht="14.45" hidden="1" customHeight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30">H55*H56/1000</f>
        <v>0</v>
      </c>
      <c r="I58" s="247">
        <f t="shared" si="30"/>
        <v>0</v>
      </c>
      <c r="J58" s="248">
        <f t="shared" si="30"/>
        <v>0</v>
      </c>
      <c r="K58" s="248">
        <f>K55*K56</f>
        <v>0</v>
      </c>
      <c r="L58" s="248">
        <f>L55*L56/1000</f>
        <v>0</v>
      </c>
      <c r="M58" s="248">
        <f t="shared" si="30"/>
        <v>0</v>
      </c>
      <c r="N58" s="248">
        <f t="shared" si="30"/>
        <v>0</v>
      </c>
      <c r="O58" s="248">
        <f t="shared" si="30"/>
        <v>0</v>
      </c>
      <c r="P58" s="248">
        <f t="shared" si="30"/>
        <v>0</v>
      </c>
      <c r="Q58" s="248">
        <f>Q55*Q56</f>
        <v>0</v>
      </c>
      <c r="R58" s="248">
        <f t="shared" si="30"/>
        <v>0</v>
      </c>
      <c r="S58" s="248">
        <f>S55*S56</f>
        <v>0</v>
      </c>
      <c r="T58" s="248">
        <f t="shared" si="30"/>
        <v>0</v>
      </c>
      <c r="U58" s="248">
        <f t="shared" si="30"/>
        <v>0</v>
      </c>
      <c r="V58" s="248">
        <f t="shared" si="30"/>
        <v>0</v>
      </c>
      <c r="W58" s="248">
        <f t="shared" si="30"/>
        <v>0</v>
      </c>
      <c r="X58" s="248">
        <f t="shared" si="30"/>
        <v>0</v>
      </c>
      <c r="Y58" s="248">
        <f t="shared" si="30"/>
        <v>0</v>
      </c>
      <c r="Z58" s="248">
        <f t="shared" si="30"/>
        <v>0</v>
      </c>
      <c r="AA58" s="248">
        <f t="shared" si="30"/>
        <v>0</v>
      </c>
      <c r="AB58" s="248">
        <f t="shared" si="30"/>
        <v>0</v>
      </c>
      <c r="AC58" s="248">
        <f t="shared" si="30"/>
        <v>0</v>
      </c>
      <c r="AD58" s="248">
        <f t="shared" si="30"/>
        <v>0</v>
      </c>
      <c r="AE58" s="248">
        <f>AE55*AE56</f>
        <v>0</v>
      </c>
      <c r="AF58" s="248">
        <f t="shared" si="30"/>
        <v>0</v>
      </c>
      <c r="AG58" s="248">
        <f t="shared" si="30"/>
        <v>0</v>
      </c>
      <c r="AH58" s="248">
        <f t="shared" si="30"/>
        <v>0</v>
      </c>
      <c r="AI58" s="248">
        <f t="shared" si="30"/>
        <v>0</v>
      </c>
      <c r="AJ58" s="248">
        <f t="shared" si="30"/>
        <v>0</v>
      </c>
      <c r="AK58" s="248">
        <f t="shared" si="30"/>
        <v>0</v>
      </c>
      <c r="AL58" s="248">
        <f t="shared" si="30"/>
        <v>0</v>
      </c>
      <c r="AM58" s="248">
        <f t="shared" si="30"/>
        <v>0</v>
      </c>
      <c r="AN58" s="248">
        <f t="shared" si="30"/>
        <v>0</v>
      </c>
      <c r="AO58" s="248">
        <f t="shared" si="30"/>
        <v>0</v>
      </c>
      <c r="AP58" s="248">
        <f t="shared" si="30"/>
        <v>0</v>
      </c>
      <c r="AQ58" s="248">
        <f t="shared" si="30"/>
        <v>0</v>
      </c>
      <c r="AR58" s="248">
        <f t="shared" si="30"/>
        <v>0</v>
      </c>
      <c r="AS58" s="248">
        <f t="shared" si="30"/>
        <v>0</v>
      </c>
      <c r="AT58" s="248">
        <f t="shared" si="30"/>
        <v>0</v>
      </c>
      <c r="AU58" s="248">
        <f t="shared" si="30"/>
        <v>0</v>
      </c>
      <c r="AV58" s="248">
        <f t="shared" si="30"/>
        <v>0</v>
      </c>
      <c r="AW58" s="248">
        <f t="shared" si="30"/>
        <v>0</v>
      </c>
      <c r="AX58" s="248">
        <f t="shared" si="30"/>
        <v>0</v>
      </c>
      <c r="AY58" s="248">
        <f t="shared" si="30"/>
        <v>0</v>
      </c>
      <c r="AZ58" s="248">
        <f t="shared" si="30"/>
        <v>0</v>
      </c>
      <c r="BA58" s="248">
        <f t="shared" si="30"/>
        <v>0</v>
      </c>
      <c r="BB58" s="248">
        <f t="shared" si="30"/>
        <v>0</v>
      </c>
      <c r="BC58" s="248">
        <f t="shared" si="30"/>
        <v>0</v>
      </c>
      <c r="BD58" s="248">
        <f t="shared" si="30"/>
        <v>0</v>
      </c>
      <c r="BE58" s="248">
        <f t="shared" si="30"/>
        <v>0</v>
      </c>
      <c r="BF58" s="248">
        <f t="shared" si="30"/>
        <v>0</v>
      </c>
      <c r="BG58" s="248">
        <f t="shared" si="30"/>
        <v>0</v>
      </c>
      <c r="BH58" s="248">
        <f>BH55*BH56</f>
        <v>0</v>
      </c>
      <c r="BI58" s="248">
        <f t="shared" si="30"/>
        <v>0</v>
      </c>
      <c r="BJ58" s="248">
        <f t="shared" si="30"/>
        <v>0</v>
      </c>
      <c r="BK58" s="248">
        <f t="shared" si="30"/>
        <v>0</v>
      </c>
      <c r="BL58" s="248">
        <f t="shared" si="30"/>
        <v>0</v>
      </c>
      <c r="BM58" s="248">
        <f t="shared" si="30"/>
        <v>0</v>
      </c>
      <c r="BN58" s="248">
        <f t="shared" si="30"/>
        <v>0</v>
      </c>
      <c r="BO58" s="248">
        <f t="shared" si="30"/>
        <v>0</v>
      </c>
      <c r="BP58" s="248">
        <f t="shared" si="30"/>
        <v>0</v>
      </c>
      <c r="BQ58" s="248">
        <f t="shared" si="30"/>
        <v>0</v>
      </c>
      <c r="BR58" s="248">
        <f t="shared" si="30"/>
        <v>0</v>
      </c>
      <c r="BS58" s="248">
        <f t="shared" si="30"/>
        <v>0</v>
      </c>
      <c r="BT58" s="248">
        <f t="shared" ref="BT58:BY58" si="31">BT55*BT56/1000</f>
        <v>0</v>
      </c>
      <c r="BU58" s="248">
        <f t="shared" si="31"/>
        <v>0</v>
      </c>
      <c r="BV58" s="248">
        <f t="shared" si="31"/>
        <v>0</v>
      </c>
      <c r="BW58" s="248">
        <f t="shared" si="31"/>
        <v>0</v>
      </c>
      <c r="BX58" s="248">
        <f t="shared" si="31"/>
        <v>0</v>
      </c>
      <c r="BY58" s="248">
        <f t="shared" si="31"/>
        <v>0</v>
      </c>
    </row>
    <row r="59" spans="1:77" ht="13.9" hidden="1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</row>
    <row r="60" spans="1:77" ht="13.9" hidden="1" customHeight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32">E58*E59</f>
        <v>0</v>
      </c>
      <c r="F60" s="238">
        <f>F58*F59</f>
        <v>0</v>
      </c>
      <c r="G60" s="238">
        <f t="shared" si="32"/>
        <v>0</v>
      </c>
      <c r="H60" s="238">
        <f t="shared" si="32"/>
        <v>0</v>
      </c>
      <c r="I60" s="238">
        <f t="shared" si="32"/>
        <v>0</v>
      </c>
      <c r="J60" s="238">
        <f t="shared" si="32"/>
        <v>0</v>
      </c>
      <c r="K60" s="251">
        <f t="shared" si="32"/>
        <v>0</v>
      </c>
      <c r="L60" s="251">
        <f t="shared" si="32"/>
        <v>0</v>
      </c>
      <c r="M60" s="251">
        <f t="shared" si="32"/>
        <v>0</v>
      </c>
      <c r="N60" s="251">
        <f t="shared" si="32"/>
        <v>0</v>
      </c>
      <c r="O60" s="251">
        <f t="shared" si="32"/>
        <v>0</v>
      </c>
      <c r="P60" s="251">
        <f t="shared" si="32"/>
        <v>0</v>
      </c>
      <c r="Q60" s="251">
        <f t="shared" si="32"/>
        <v>0</v>
      </c>
      <c r="R60" s="251">
        <f t="shared" si="32"/>
        <v>0</v>
      </c>
      <c r="S60" s="251">
        <f t="shared" si="32"/>
        <v>0</v>
      </c>
      <c r="T60" s="251">
        <f t="shared" si="32"/>
        <v>0</v>
      </c>
      <c r="U60" s="251">
        <f t="shared" si="32"/>
        <v>0</v>
      </c>
      <c r="V60" s="251">
        <f t="shared" si="32"/>
        <v>0</v>
      </c>
      <c r="W60" s="251">
        <f t="shared" si="32"/>
        <v>0</v>
      </c>
      <c r="X60" s="251">
        <f t="shared" si="32"/>
        <v>0</v>
      </c>
      <c r="Y60" s="251">
        <f t="shared" si="32"/>
        <v>0</v>
      </c>
      <c r="Z60" s="251">
        <f t="shared" si="32"/>
        <v>0</v>
      </c>
      <c r="AA60" s="251">
        <f t="shared" si="32"/>
        <v>0</v>
      </c>
      <c r="AB60" s="251">
        <f t="shared" si="32"/>
        <v>0</v>
      </c>
      <c r="AC60" s="251">
        <f t="shared" si="32"/>
        <v>0</v>
      </c>
      <c r="AD60" s="251">
        <f t="shared" si="32"/>
        <v>0</v>
      </c>
      <c r="AE60" s="251">
        <f t="shared" si="32"/>
        <v>0</v>
      </c>
      <c r="AF60" s="251">
        <f t="shared" si="32"/>
        <v>0</v>
      </c>
      <c r="AG60" s="251">
        <f t="shared" si="32"/>
        <v>0</v>
      </c>
      <c r="AH60" s="251">
        <f t="shared" si="32"/>
        <v>0</v>
      </c>
      <c r="AI60" s="251">
        <f t="shared" si="32"/>
        <v>0</v>
      </c>
      <c r="AJ60" s="251">
        <f t="shared" si="32"/>
        <v>0</v>
      </c>
      <c r="AK60" s="251">
        <f t="shared" si="32"/>
        <v>0</v>
      </c>
      <c r="AL60" s="251">
        <f t="shared" si="32"/>
        <v>0</v>
      </c>
      <c r="AM60" s="251">
        <f t="shared" si="32"/>
        <v>0</v>
      </c>
      <c r="AN60" s="251">
        <f t="shared" si="32"/>
        <v>0</v>
      </c>
      <c r="AO60" s="251">
        <f t="shared" si="32"/>
        <v>0</v>
      </c>
      <c r="AP60" s="251">
        <f t="shared" si="32"/>
        <v>0</v>
      </c>
      <c r="AQ60" s="251">
        <f t="shared" si="32"/>
        <v>0</v>
      </c>
      <c r="AR60" s="251">
        <f t="shared" si="32"/>
        <v>0</v>
      </c>
      <c r="AS60" s="251">
        <f t="shared" si="32"/>
        <v>0</v>
      </c>
      <c r="AT60" s="251">
        <f t="shared" si="32"/>
        <v>0</v>
      </c>
      <c r="AU60" s="251">
        <f t="shared" si="32"/>
        <v>0</v>
      </c>
      <c r="AV60" s="251">
        <f t="shared" si="32"/>
        <v>0</v>
      </c>
      <c r="AW60" s="251">
        <f t="shared" si="32"/>
        <v>0</v>
      </c>
      <c r="AX60" s="251">
        <f t="shared" si="32"/>
        <v>0</v>
      </c>
      <c r="AY60" s="251">
        <f t="shared" si="32"/>
        <v>0</v>
      </c>
      <c r="AZ60" s="251">
        <f t="shared" si="32"/>
        <v>0</v>
      </c>
      <c r="BA60" s="251">
        <f t="shared" si="32"/>
        <v>0</v>
      </c>
      <c r="BB60" s="251">
        <f t="shared" si="32"/>
        <v>0</v>
      </c>
      <c r="BC60" s="251">
        <f t="shared" si="32"/>
        <v>0</v>
      </c>
      <c r="BD60" s="251">
        <f t="shared" si="32"/>
        <v>0</v>
      </c>
      <c r="BE60" s="251">
        <f t="shared" si="32"/>
        <v>0</v>
      </c>
      <c r="BF60" s="251">
        <f t="shared" si="32"/>
        <v>0</v>
      </c>
      <c r="BG60" s="251">
        <f t="shared" si="32"/>
        <v>0</v>
      </c>
      <c r="BH60" s="251">
        <f t="shared" si="32"/>
        <v>0</v>
      </c>
      <c r="BI60" s="251">
        <f t="shared" si="32"/>
        <v>0</v>
      </c>
      <c r="BJ60" s="251">
        <f t="shared" si="32"/>
        <v>0</v>
      </c>
      <c r="BK60" s="251">
        <f t="shared" si="32"/>
        <v>0</v>
      </c>
      <c r="BL60" s="251">
        <f t="shared" si="32"/>
        <v>0</v>
      </c>
      <c r="BM60" s="251">
        <f t="shared" si="32"/>
        <v>0</v>
      </c>
      <c r="BN60" s="251">
        <f t="shared" si="32"/>
        <v>0</v>
      </c>
      <c r="BO60" s="251">
        <f t="shared" si="32"/>
        <v>0</v>
      </c>
      <c r="BP60" s="251">
        <f t="shared" si="32"/>
        <v>0</v>
      </c>
      <c r="BQ60" s="251">
        <f t="shared" ref="BQ60:BW60" si="33">BQ58*BQ59</f>
        <v>0</v>
      </c>
      <c r="BR60" s="251">
        <f t="shared" si="33"/>
        <v>0</v>
      </c>
      <c r="BS60" s="251">
        <f t="shared" si="33"/>
        <v>0</v>
      </c>
      <c r="BT60" s="251">
        <f t="shared" si="33"/>
        <v>0</v>
      </c>
      <c r="BU60" s="251">
        <f t="shared" si="33"/>
        <v>0</v>
      </c>
      <c r="BV60" s="251">
        <f>BV58*BV59</f>
        <v>0</v>
      </c>
      <c r="BW60" s="251">
        <f t="shared" si="33"/>
        <v>0</v>
      </c>
      <c r="BX60" s="251">
        <f>BX58*BX59</f>
        <v>0</v>
      </c>
      <c r="BY60" s="251">
        <f>BY58*BY59</f>
        <v>0</v>
      </c>
    </row>
    <row r="61" spans="1:77" ht="13.9" hidden="1" customHeight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</row>
    <row r="62" spans="1:77" ht="15.75" hidden="1" customHeight="1">
      <c r="A62" s="1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  <mergeCell ref="A45:B45"/>
    <mergeCell ref="A37:B38"/>
    <mergeCell ref="A58:B58"/>
    <mergeCell ref="D37:BX37"/>
    <mergeCell ref="A39:B39"/>
    <mergeCell ref="A40:B40"/>
    <mergeCell ref="A16:B16"/>
    <mergeCell ref="A22:B22"/>
    <mergeCell ref="A18:B18"/>
    <mergeCell ref="A19:B19"/>
    <mergeCell ref="A20:B20"/>
    <mergeCell ref="A21:B21"/>
    <mergeCell ref="A17:B17"/>
    <mergeCell ref="A33:B33"/>
    <mergeCell ref="A34:B34"/>
    <mergeCell ref="A28:B28"/>
    <mergeCell ref="A29:B29"/>
    <mergeCell ref="A30:B30"/>
    <mergeCell ref="A31:B31"/>
    <mergeCell ref="A32:B32"/>
    <mergeCell ref="A15:B15"/>
    <mergeCell ref="A1:BK1"/>
    <mergeCell ref="A2:BK2"/>
    <mergeCell ref="B3:BK3"/>
    <mergeCell ref="C4:BX4"/>
    <mergeCell ref="A6:B7"/>
    <mergeCell ref="D6:BX6"/>
    <mergeCell ref="L5:AB5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3.25" style="280" customWidth="1"/>
    <col min="2" max="2" width="26.625" style="280" customWidth="1"/>
    <col min="3" max="3" width="10.125" style="280" customWidth="1"/>
    <col min="4" max="7" width="4.25" style="280" hidden="1" customWidth="1"/>
    <col min="8" max="9" width="4.5" style="280" hidden="1" customWidth="1"/>
    <col min="10" max="10" width="4.25" style="280" hidden="1" customWidth="1"/>
    <col min="11" max="11" width="8.5" style="280" bestFit="1" customWidth="1"/>
    <col min="12" max="12" width="8.375" style="280" bestFit="1" customWidth="1"/>
    <col min="13" max="14" width="7.375" style="280" bestFit="1" customWidth="1"/>
    <col min="15" max="15" width="8.375" style="280" bestFit="1" customWidth="1"/>
    <col min="16" max="16" width="4.5" style="280" hidden="1" customWidth="1"/>
    <col min="17" max="17" width="7.75" style="280" bestFit="1" customWidth="1"/>
    <col min="18" max="18" width="4.5" style="280" hidden="1" customWidth="1"/>
    <col min="19" max="19" width="4.25" style="280" hidden="1" customWidth="1"/>
    <col min="20" max="24" width="8.375" style="280" bestFit="1" customWidth="1"/>
    <col min="25" max="25" width="6.75" style="280" hidden="1" customWidth="1"/>
    <col min="26" max="27" width="4.25" style="280" hidden="1" customWidth="1"/>
    <col min="28" max="28" width="7.375" style="280" bestFit="1" customWidth="1"/>
    <col min="29" max="29" width="7.75" style="280" hidden="1" customWidth="1"/>
    <col min="30" max="31" width="4.5" style="280" hidden="1" customWidth="1"/>
    <col min="32" max="39" width="4.25" style="280" hidden="1" customWidth="1"/>
    <col min="40" max="40" width="8.125" style="280" customWidth="1"/>
    <col min="41" max="41" width="7.375" style="280" bestFit="1" customWidth="1"/>
    <col min="42" max="44" width="4.5" style="280" hidden="1" customWidth="1"/>
    <col min="45" max="45" width="4.25" style="280" hidden="1" customWidth="1"/>
    <col min="46" max="46" width="8.375" style="280" bestFit="1" customWidth="1"/>
    <col min="47" max="47" width="4.25" style="280" hidden="1" customWidth="1"/>
    <col min="48" max="48" width="7.375" style="280" bestFit="1" customWidth="1"/>
    <col min="49" max="49" width="4.5" style="280" hidden="1" customWidth="1"/>
    <col min="50" max="50" width="7.625" style="280" hidden="1" customWidth="1"/>
    <col min="51" max="52" width="4.5" style="280" hidden="1" customWidth="1"/>
    <col min="53" max="53" width="8.375" style="280" bestFit="1" customWidth="1"/>
    <col min="54" max="55" width="8.375" style="280" hidden="1" customWidth="1"/>
    <col min="56" max="56" width="8.375" style="280" customWidth="1"/>
    <col min="57" max="58" width="8.375" style="280" hidden="1" customWidth="1"/>
    <col min="59" max="59" width="8.375" style="280" bestFit="1" customWidth="1"/>
    <col min="60" max="60" width="7.375" style="280" hidden="1" customWidth="1"/>
    <col min="61" max="61" width="7.375" style="280" bestFit="1" customWidth="1"/>
    <col min="62" max="62" width="7.75" style="280" bestFit="1" customWidth="1"/>
    <col min="63" max="64" width="7.125" style="280" customWidth="1"/>
    <col min="65" max="66" width="4.25" style="280" hidden="1" customWidth="1"/>
    <col min="67" max="67" width="7.125" style="280" customWidth="1"/>
    <col min="68" max="73" width="4.5" style="280" hidden="1" customWidth="1"/>
    <col min="74" max="74" width="9" style="280" customWidth="1"/>
    <col min="75" max="75" width="4.25" style="280" hidden="1" customWidth="1"/>
    <col min="76" max="76" width="7.625" style="280" bestFit="1" customWidth="1"/>
    <col min="77" max="77" width="3.875" style="280" hidden="1" customWidth="1"/>
    <col min="78" max="78" width="4.25" style="280" hidden="1" customWidth="1"/>
    <col min="79" max="79" width="7.625" style="280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</row>
    <row r="2" spans="1:79" ht="15.75">
      <c r="A2" s="565" t="s">
        <v>65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Q3" s="36"/>
      <c r="BR3" s="36"/>
      <c r="BS3" s="36"/>
      <c r="BT3" s="36"/>
      <c r="BU3" s="36"/>
      <c r="BV3" s="36"/>
      <c r="BW3" s="36"/>
    </row>
    <row r="4" spans="1:79" ht="15.75">
      <c r="B4" s="37">
        <v>26</v>
      </c>
      <c r="C4" s="566" t="str">
        <f>ССЫЛКИ!A5</f>
        <v>Март 2021 г.</v>
      </c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566"/>
      <c r="BB4" s="566"/>
      <c r="BC4" s="566"/>
      <c r="BD4" s="566"/>
      <c r="BE4" s="566"/>
      <c r="BF4" s="566"/>
      <c r="BG4" s="566"/>
      <c r="BH4" s="566"/>
      <c r="BI4" s="566"/>
      <c r="BJ4" s="566"/>
      <c r="BK4" s="566"/>
      <c r="BL4" s="566"/>
      <c r="BM4" s="566"/>
      <c r="BN4" s="566"/>
      <c r="BO4" s="566"/>
      <c r="BP4" s="566"/>
      <c r="BQ4" s="566"/>
      <c r="BR4" s="566"/>
      <c r="BS4" s="566"/>
      <c r="BT4" s="566"/>
      <c r="BU4" s="566"/>
      <c r="BV4" s="566"/>
      <c r="BW4" s="566"/>
      <c r="BX4" s="566"/>
    </row>
    <row r="5" spans="1:79" ht="23.25">
      <c r="B5" s="289" t="s">
        <v>395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613" t="str">
        <f>VLOOKUP(B4,Общее_количество_учащихся,2,FALSE)</f>
        <v>Пятница</v>
      </c>
      <c r="N5" s="613"/>
      <c r="O5" s="613"/>
      <c r="P5" s="613"/>
      <c r="Q5" s="613"/>
      <c r="R5" s="613"/>
      <c r="S5" s="613"/>
      <c r="T5" s="36"/>
      <c r="U5" s="36"/>
      <c r="V5" s="36"/>
      <c r="W5" s="36"/>
      <c r="X5" s="36"/>
      <c r="Y5" s="36"/>
      <c r="Z5" s="36"/>
      <c r="AA5" s="36"/>
      <c r="AB5" s="36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551" t="s">
        <v>68</v>
      </c>
      <c r="B6" s="552"/>
      <c r="C6" s="40"/>
      <c r="D6" s="547" t="s">
        <v>69</v>
      </c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  <c r="AH6" s="548"/>
      <c r="AI6" s="548"/>
      <c r="AJ6" s="548"/>
      <c r="AK6" s="548"/>
      <c r="AL6" s="548"/>
      <c r="AM6" s="548"/>
      <c r="AN6" s="548"/>
      <c r="AO6" s="548"/>
      <c r="AP6" s="548"/>
      <c r="AQ6" s="548"/>
      <c r="AR6" s="548"/>
      <c r="AS6" s="548"/>
      <c r="AT6" s="548"/>
      <c r="AU6" s="548"/>
      <c r="AV6" s="548"/>
      <c r="AW6" s="548"/>
      <c r="AX6" s="548"/>
      <c r="AY6" s="548"/>
      <c r="AZ6" s="548"/>
      <c r="BA6" s="548"/>
      <c r="BB6" s="548"/>
      <c r="BC6" s="548"/>
      <c r="BD6" s="548"/>
      <c r="BE6" s="548"/>
      <c r="BF6" s="548"/>
      <c r="BG6" s="548"/>
      <c r="BH6" s="548"/>
      <c r="BI6" s="548"/>
      <c r="BJ6" s="548"/>
      <c r="BK6" s="548"/>
      <c r="BL6" s="548"/>
      <c r="BM6" s="548"/>
      <c r="BN6" s="548"/>
      <c r="BO6" s="548"/>
      <c r="BP6" s="548"/>
      <c r="BQ6" s="548"/>
      <c r="BR6" s="548"/>
      <c r="BS6" s="548"/>
      <c r="BT6" s="548"/>
      <c r="BU6" s="548"/>
      <c r="BV6" s="548"/>
      <c r="BW6" s="548"/>
      <c r="BX6" s="548"/>
    </row>
    <row r="7" spans="1:79" ht="162.6" customHeight="1">
      <c r="A7" s="553"/>
      <c r="B7" s="55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614" t="s">
        <v>390</v>
      </c>
      <c r="B8" s="556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544" t="s">
        <v>391</v>
      </c>
      <c r="B9" s="55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57" t="s">
        <v>61</v>
      </c>
      <c r="B10" s="55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544" t="s">
        <v>367</v>
      </c>
      <c r="B11" s="55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544" t="s">
        <v>106</v>
      </c>
      <c r="B12" s="55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1"/>
      <c r="B13" s="283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57"/>
      <c r="B14" s="55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557"/>
      <c r="B15" s="55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557"/>
      <c r="B16" s="558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 thickBot="1">
      <c r="A17" s="559" t="s">
        <v>74</v>
      </c>
      <c r="B17" s="560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549" t="s">
        <v>74</v>
      </c>
      <c r="B18" s="55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46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545" t="s">
        <v>64</v>
      </c>
      <c r="B20" s="54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46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545" t="s">
        <v>77</v>
      </c>
      <c r="B22" s="546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507"/>
      <c r="B28" s="508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509" t="s">
        <v>74</v>
      </c>
      <c r="B29" s="510"/>
      <c r="C29" s="15">
        <f>C30</f>
        <v>0</v>
      </c>
      <c r="D29" s="96">
        <f>C29</f>
        <v>0</v>
      </c>
      <c r="E29" s="96">
        <f t="shared" ref="E29:BP29" si="10">D29</f>
        <v>0</v>
      </c>
      <c r="F29" s="96">
        <f t="shared" si="10"/>
        <v>0</v>
      </c>
      <c r="G29" s="96">
        <f t="shared" si="10"/>
        <v>0</v>
      </c>
      <c r="H29" s="96">
        <f t="shared" si="10"/>
        <v>0</v>
      </c>
      <c r="I29" s="96">
        <f t="shared" si="10"/>
        <v>0</v>
      </c>
      <c r="J29" s="96">
        <f t="shared" si="10"/>
        <v>0</v>
      </c>
      <c r="K29" s="96">
        <f t="shared" si="10"/>
        <v>0</v>
      </c>
      <c r="L29" s="96">
        <f t="shared" si="10"/>
        <v>0</v>
      </c>
      <c r="M29" s="96">
        <f t="shared" si="10"/>
        <v>0</v>
      </c>
      <c r="N29" s="96">
        <f t="shared" si="10"/>
        <v>0</v>
      </c>
      <c r="O29" s="96">
        <f t="shared" si="10"/>
        <v>0</v>
      </c>
      <c r="P29" s="96">
        <f t="shared" si="10"/>
        <v>0</v>
      </c>
      <c r="Q29" s="96">
        <f t="shared" si="10"/>
        <v>0</v>
      </c>
      <c r="R29" s="96">
        <f t="shared" si="10"/>
        <v>0</v>
      </c>
      <c r="S29" s="96">
        <f t="shared" si="10"/>
        <v>0</v>
      </c>
      <c r="T29" s="96">
        <f t="shared" si="10"/>
        <v>0</v>
      </c>
      <c r="U29" s="96">
        <f t="shared" si="10"/>
        <v>0</v>
      </c>
      <c r="V29" s="96">
        <f t="shared" si="10"/>
        <v>0</v>
      </c>
      <c r="W29" s="96">
        <f t="shared" si="10"/>
        <v>0</v>
      </c>
      <c r="X29" s="96">
        <f t="shared" si="10"/>
        <v>0</v>
      </c>
      <c r="Y29" s="96">
        <f t="shared" si="10"/>
        <v>0</v>
      </c>
      <c r="Z29" s="96">
        <f t="shared" si="10"/>
        <v>0</v>
      </c>
      <c r="AA29" s="96">
        <f t="shared" si="10"/>
        <v>0</v>
      </c>
      <c r="AB29" s="96">
        <f t="shared" si="10"/>
        <v>0</v>
      </c>
      <c r="AC29" s="96">
        <f t="shared" si="10"/>
        <v>0</v>
      </c>
      <c r="AD29" s="96">
        <f t="shared" si="10"/>
        <v>0</v>
      </c>
      <c r="AE29" s="96">
        <f t="shared" si="10"/>
        <v>0</v>
      </c>
      <c r="AF29" s="96">
        <f t="shared" si="10"/>
        <v>0</v>
      </c>
      <c r="AG29" s="96">
        <f t="shared" si="10"/>
        <v>0</v>
      </c>
      <c r="AH29" s="96">
        <f t="shared" si="10"/>
        <v>0</v>
      </c>
      <c r="AI29" s="96">
        <f t="shared" si="10"/>
        <v>0</v>
      </c>
      <c r="AJ29" s="96">
        <f t="shared" si="10"/>
        <v>0</v>
      </c>
      <c r="AK29" s="96">
        <f t="shared" si="10"/>
        <v>0</v>
      </c>
      <c r="AL29" s="96">
        <f t="shared" si="10"/>
        <v>0</v>
      </c>
      <c r="AM29" s="96">
        <f t="shared" si="10"/>
        <v>0</v>
      </c>
      <c r="AN29" s="96">
        <f t="shared" si="10"/>
        <v>0</v>
      </c>
      <c r="AO29" s="96">
        <f t="shared" si="10"/>
        <v>0</v>
      </c>
      <c r="AP29" s="96">
        <f t="shared" si="10"/>
        <v>0</v>
      </c>
      <c r="AQ29" s="96">
        <f t="shared" si="10"/>
        <v>0</v>
      </c>
      <c r="AR29" s="96">
        <f t="shared" si="10"/>
        <v>0</v>
      </c>
      <c r="AS29" s="96">
        <f t="shared" si="10"/>
        <v>0</v>
      </c>
      <c r="AT29" s="96">
        <f t="shared" si="10"/>
        <v>0</v>
      </c>
      <c r="AU29" s="96">
        <f t="shared" si="10"/>
        <v>0</v>
      </c>
      <c r="AV29" s="96">
        <f t="shared" si="10"/>
        <v>0</v>
      </c>
      <c r="AW29" s="96">
        <f t="shared" si="10"/>
        <v>0</v>
      </c>
      <c r="AX29" s="96">
        <f t="shared" si="10"/>
        <v>0</v>
      </c>
      <c r="AY29" s="96">
        <f t="shared" si="10"/>
        <v>0</v>
      </c>
      <c r="AZ29" s="96">
        <f t="shared" si="10"/>
        <v>0</v>
      </c>
      <c r="BA29" s="96">
        <f t="shared" si="10"/>
        <v>0</v>
      </c>
      <c r="BB29" s="96">
        <f t="shared" si="10"/>
        <v>0</v>
      </c>
      <c r="BC29" s="96">
        <f t="shared" si="10"/>
        <v>0</v>
      </c>
      <c r="BD29" s="96">
        <f t="shared" si="10"/>
        <v>0</v>
      </c>
      <c r="BE29" s="96">
        <f t="shared" si="10"/>
        <v>0</v>
      </c>
      <c r="BF29" s="96">
        <f t="shared" si="10"/>
        <v>0</v>
      </c>
      <c r="BG29" s="96">
        <f t="shared" si="10"/>
        <v>0</v>
      </c>
      <c r="BH29" s="96">
        <f t="shared" si="10"/>
        <v>0</v>
      </c>
      <c r="BI29" s="96">
        <f t="shared" si="10"/>
        <v>0</v>
      </c>
      <c r="BJ29" s="96">
        <f t="shared" si="10"/>
        <v>0</v>
      </c>
      <c r="BK29" s="96">
        <f t="shared" si="10"/>
        <v>0</v>
      </c>
      <c r="BL29" s="96">
        <f t="shared" si="10"/>
        <v>0</v>
      </c>
      <c r="BM29" s="96">
        <f t="shared" si="10"/>
        <v>0</v>
      </c>
      <c r="BN29" s="96">
        <f t="shared" si="10"/>
        <v>0</v>
      </c>
      <c r="BO29" s="96">
        <f t="shared" si="10"/>
        <v>0</v>
      </c>
      <c r="BP29" s="96">
        <f t="shared" si="10"/>
        <v>0</v>
      </c>
      <c r="BQ29" s="96">
        <f t="shared" ref="BQ29:BZ29" si="11">BP29</f>
        <v>0</v>
      </c>
      <c r="BR29" s="96">
        <f t="shared" si="11"/>
        <v>0</v>
      </c>
      <c r="BS29" s="96">
        <f t="shared" si="11"/>
        <v>0</v>
      </c>
      <c r="BT29" s="96">
        <f t="shared" si="11"/>
        <v>0</v>
      </c>
      <c r="BU29" s="96">
        <f t="shared" si="11"/>
        <v>0</v>
      </c>
      <c r="BV29" s="96">
        <f t="shared" si="11"/>
        <v>0</v>
      </c>
      <c r="BW29" s="96">
        <f t="shared" si="11"/>
        <v>0</v>
      </c>
      <c r="BX29" s="96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505" t="s">
        <v>138</v>
      </c>
      <c r="B30" s="506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 t="s">
        <v>75</v>
      </c>
      <c r="B31" s="512"/>
      <c r="C31" s="20"/>
      <c r="D31" s="97">
        <f>D28*D29/1000</f>
        <v>0</v>
      </c>
      <c r="E31" s="97">
        <f t="shared" ref="E31:BP31" si="12">E28*E29/1000</f>
        <v>0</v>
      </c>
      <c r="F31" s="97">
        <f t="shared" si="12"/>
        <v>0</v>
      </c>
      <c r="G31" s="97">
        <f t="shared" si="12"/>
        <v>0</v>
      </c>
      <c r="H31" s="97">
        <f t="shared" si="12"/>
        <v>0</v>
      </c>
      <c r="I31" s="97">
        <f t="shared" si="12"/>
        <v>0</v>
      </c>
      <c r="J31" s="97">
        <f t="shared" si="12"/>
        <v>0</v>
      </c>
      <c r="K31" s="110">
        <f>K28*K29</f>
        <v>0</v>
      </c>
      <c r="L31" s="110">
        <f t="shared" si="12"/>
        <v>0</v>
      </c>
      <c r="M31" s="110">
        <f t="shared" si="12"/>
        <v>0</v>
      </c>
      <c r="N31" s="110">
        <f t="shared" si="12"/>
        <v>0</v>
      </c>
      <c r="O31" s="110">
        <f t="shared" si="12"/>
        <v>0</v>
      </c>
      <c r="P31" s="110">
        <f t="shared" si="12"/>
        <v>0</v>
      </c>
      <c r="Q31" s="110">
        <f>Q28*Q29</f>
        <v>0</v>
      </c>
      <c r="R31" s="110">
        <f t="shared" si="12"/>
        <v>0</v>
      </c>
      <c r="S31" s="110">
        <f>S28*S29</f>
        <v>0</v>
      </c>
      <c r="T31" s="110">
        <f t="shared" si="12"/>
        <v>0</v>
      </c>
      <c r="U31" s="110">
        <f t="shared" si="12"/>
        <v>0</v>
      </c>
      <c r="V31" s="110">
        <f t="shared" si="12"/>
        <v>0</v>
      </c>
      <c r="W31" s="110">
        <f t="shared" si="12"/>
        <v>0</v>
      </c>
      <c r="X31" s="110">
        <f t="shared" si="12"/>
        <v>0</v>
      </c>
      <c r="Y31" s="110">
        <f t="shared" si="12"/>
        <v>0</v>
      </c>
      <c r="Z31" s="110">
        <f t="shared" si="12"/>
        <v>0</v>
      </c>
      <c r="AA31" s="110">
        <f t="shared" si="12"/>
        <v>0</v>
      </c>
      <c r="AB31" s="110">
        <f t="shared" si="12"/>
        <v>0</v>
      </c>
      <c r="AC31" s="110">
        <f t="shared" si="12"/>
        <v>0</v>
      </c>
      <c r="AD31" s="110">
        <f t="shared" si="12"/>
        <v>0</v>
      </c>
      <c r="AE31" s="110">
        <f t="shared" si="12"/>
        <v>0</v>
      </c>
      <c r="AF31" s="110">
        <f t="shared" si="12"/>
        <v>0</v>
      </c>
      <c r="AG31" s="110">
        <f t="shared" si="12"/>
        <v>0</v>
      </c>
      <c r="AH31" s="110">
        <f t="shared" si="12"/>
        <v>0</v>
      </c>
      <c r="AI31" s="110">
        <f t="shared" si="12"/>
        <v>0</v>
      </c>
      <c r="AJ31" s="110">
        <f t="shared" si="12"/>
        <v>0</v>
      </c>
      <c r="AK31" s="110">
        <f t="shared" si="12"/>
        <v>0</v>
      </c>
      <c r="AL31" s="110">
        <f t="shared" si="12"/>
        <v>0</v>
      </c>
      <c r="AM31" s="110">
        <f t="shared" si="12"/>
        <v>0</v>
      </c>
      <c r="AN31" s="110">
        <f t="shared" si="12"/>
        <v>0</v>
      </c>
      <c r="AO31" s="110">
        <f t="shared" si="12"/>
        <v>0</v>
      </c>
      <c r="AP31" s="110">
        <f t="shared" si="12"/>
        <v>0</v>
      </c>
      <c r="AQ31" s="110">
        <f t="shared" si="12"/>
        <v>0</v>
      </c>
      <c r="AR31" s="110">
        <f t="shared" si="12"/>
        <v>0</v>
      </c>
      <c r="AS31" s="110">
        <f t="shared" si="12"/>
        <v>0</v>
      </c>
      <c r="AT31" s="110">
        <f t="shared" si="12"/>
        <v>0</v>
      </c>
      <c r="AU31" s="110">
        <f t="shared" si="12"/>
        <v>0</v>
      </c>
      <c r="AV31" s="110">
        <f t="shared" si="12"/>
        <v>0</v>
      </c>
      <c r="AW31" s="110">
        <f t="shared" si="12"/>
        <v>0</v>
      </c>
      <c r="AX31" s="110">
        <f t="shared" si="12"/>
        <v>0</v>
      </c>
      <c r="AY31" s="110">
        <f t="shared" si="12"/>
        <v>0</v>
      </c>
      <c r="AZ31" s="110">
        <f t="shared" si="12"/>
        <v>0</v>
      </c>
      <c r="BA31" s="110">
        <f t="shared" si="12"/>
        <v>0</v>
      </c>
      <c r="BB31" s="110">
        <f t="shared" si="12"/>
        <v>0</v>
      </c>
      <c r="BC31" s="110">
        <f t="shared" si="12"/>
        <v>0</v>
      </c>
      <c r="BD31" s="110">
        <f t="shared" si="12"/>
        <v>0</v>
      </c>
      <c r="BE31" s="110">
        <f t="shared" si="12"/>
        <v>0</v>
      </c>
      <c r="BF31" s="110">
        <f t="shared" si="12"/>
        <v>0</v>
      </c>
      <c r="BG31" s="110">
        <f t="shared" si="12"/>
        <v>0</v>
      </c>
      <c r="BH31" s="110">
        <f>BH28*BH29</f>
        <v>0</v>
      </c>
      <c r="BI31" s="110">
        <f t="shared" si="12"/>
        <v>0</v>
      </c>
      <c r="BJ31" s="110">
        <f t="shared" si="12"/>
        <v>0</v>
      </c>
      <c r="BK31" s="110">
        <f t="shared" si="12"/>
        <v>0</v>
      </c>
      <c r="BL31" s="110">
        <f t="shared" si="12"/>
        <v>0</v>
      </c>
      <c r="BM31" s="110">
        <f t="shared" si="12"/>
        <v>0</v>
      </c>
      <c r="BN31" s="110">
        <f t="shared" si="12"/>
        <v>0</v>
      </c>
      <c r="BO31" s="110">
        <f t="shared" si="12"/>
        <v>0</v>
      </c>
      <c r="BP31" s="110">
        <f t="shared" si="12"/>
        <v>0</v>
      </c>
      <c r="BQ31" s="110">
        <f t="shared" ref="BQ31:BY31" si="13">BQ28*BQ29/1000</f>
        <v>0</v>
      </c>
      <c r="BR31" s="110">
        <f t="shared" si="13"/>
        <v>0</v>
      </c>
      <c r="BS31" s="110">
        <f t="shared" si="13"/>
        <v>0</v>
      </c>
      <c r="BT31" s="110">
        <f t="shared" si="13"/>
        <v>0</v>
      </c>
      <c r="BU31" s="110">
        <f t="shared" si="13"/>
        <v>0</v>
      </c>
      <c r="BV31" s="110">
        <f t="shared" si="13"/>
        <v>0</v>
      </c>
      <c r="BW31" s="110">
        <f t="shared" si="13"/>
        <v>0</v>
      </c>
      <c r="BX31" s="110">
        <f t="shared" si="13"/>
        <v>0</v>
      </c>
      <c r="BY31" s="110">
        <f t="shared" si="13"/>
        <v>0</v>
      </c>
      <c r="BZ31" s="110">
        <f>BZ28*BZ29</f>
        <v>0</v>
      </c>
      <c r="CA31" s="1"/>
    </row>
    <row r="32" spans="1:79" hidden="1">
      <c r="A32" s="511" t="s">
        <v>64</v>
      </c>
      <c r="B32" s="51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12"/>
      <c r="C33" s="94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1">
        <f t="shared" si="14"/>
        <v>0</v>
      </c>
      <c r="L33" s="111">
        <f t="shared" si="14"/>
        <v>0</v>
      </c>
      <c r="M33" s="111">
        <f t="shared" si="14"/>
        <v>0</v>
      </c>
      <c r="N33" s="111">
        <f t="shared" si="14"/>
        <v>0</v>
      </c>
      <c r="O33" s="111">
        <f t="shared" si="14"/>
        <v>0</v>
      </c>
      <c r="P33" s="111">
        <f t="shared" si="14"/>
        <v>0</v>
      </c>
      <c r="Q33" s="111">
        <f t="shared" si="14"/>
        <v>0</v>
      </c>
      <c r="R33" s="111">
        <f t="shared" si="14"/>
        <v>0</v>
      </c>
      <c r="S33" s="111">
        <f t="shared" si="14"/>
        <v>0</v>
      </c>
      <c r="T33" s="111">
        <f t="shared" si="14"/>
        <v>0</v>
      </c>
      <c r="U33" s="111">
        <f t="shared" si="14"/>
        <v>0</v>
      </c>
      <c r="V33" s="111">
        <f t="shared" si="14"/>
        <v>0</v>
      </c>
      <c r="W33" s="111">
        <f t="shared" si="14"/>
        <v>0</v>
      </c>
      <c r="X33" s="111">
        <f t="shared" si="14"/>
        <v>0</v>
      </c>
      <c r="Y33" s="111">
        <f t="shared" si="14"/>
        <v>0</v>
      </c>
      <c r="Z33" s="111">
        <f t="shared" si="14"/>
        <v>0</v>
      </c>
      <c r="AA33" s="111">
        <f t="shared" si="14"/>
        <v>0</v>
      </c>
      <c r="AB33" s="111">
        <f t="shared" si="14"/>
        <v>0</v>
      </c>
      <c r="AC33" s="111">
        <f t="shared" si="14"/>
        <v>0</v>
      </c>
      <c r="AD33" s="111">
        <f t="shared" si="14"/>
        <v>0</v>
      </c>
      <c r="AE33" s="111">
        <f t="shared" si="14"/>
        <v>0</v>
      </c>
      <c r="AF33" s="111">
        <f t="shared" si="14"/>
        <v>0</v>
      </c>
      <c r="AG33" s="111">
        <f t="shared" si="14"/>
        <v>0</v>
      </c>
      <c r="AH33" s="111">
        <f t="shared" si="14"/>
        <v>0</v>
      </c>
      <c r="AI33" s="111">
        <f t="shared" si="14"/>
        <v>0</v>
      </c>
      <c r="AJ33" s="111">
        <f t="shared" si="14"/>
        <v>0</v>
      </c>
      <c r="AK33" s="111">
        <f t="shared" si="14"/>
        <v>0</v>
      </c>
      <c r="AL33" s="111">
        <f t="shared" si="14"/>
        <v>0</v>
      </c>
      <c r="AM33" s="111">
        <f t="shared" si="14"/>
        <v>0</v>
      </c>
      <c r="AN33" s="111">
        <f t="shared" si="14"/>
        <v>0</v>
      </c>
      <c r="AO33" s="111">
        <f t="shared" si="14"/>
        <v>0</v>
      </c>
      <c r="AP33" s="111">
        <f t="shared" si="14"/>
        <v>0</v>
      </c>
      <c r="AQ33" s="111">
        <f t="shared" si="14"/>
        <v>0</v>
      </c>
      <c r="AR33" s="111">
        <f t="shared" si="14"/>
        <v>0</v>
      </c>
      <c r="AS33" s="111">
        <f t="shared" si="14"/>
        <v>0</v>
      </c>
      <c r="AT33" s="111">
        <f t="shared" si="14"/>
        <v>0</v>
      </c>
      <c r="AU33" s="111">
        <f t="shared" si="14"/>
        <v>0</v>
      </c>
      <c r="AV33" s="111">
        <f t="shared" si="14"/>
        <v>0</v>
      </c>
      <c r="AW33" s="111">
        <f t="shared" si="14"/>
        <v>0</v>
      </c>
      <c r="AX33" s="111">
        <f t="shared" si="14"/>
        <v>0</v>
      </c>
      <c r="AY33" s="111">
        <f t="shared" si="14"/>
        <v>0</v>
      </c>
      <c r="AZ33" s="111">
        <f t="shared" si="14"/>
        <v>0</v>
      </c>
      <c r="BA33" s="111">
        <f t="shared" si="14"/>
        <v>0</v>
      </c>
      <c r="BB33" s="111">
        <f t="shared" si="14"/>
        <v>0</v>
      </c>
      <c r="BC33" s="111">
        <f t="shared" si="14"/>
        <v>0</v>
      </c>
      <c r="BD33" s="111">
        <f t="shared" si="14"/>
        <v>0</v>
      </c>
      <c r="BE33" s="111">
        <f t="shared" si="14"/>
        <v>0</v>
      </c>
      <c r="BF33" s="111">
        <f t="shared" si="14"/>
        <v>0</v>
      </c>
      <c r="BG33" s="111">
        <f t="shared" si="14"/>
        <v>0</v>
      </c>
      <c r="BH33" s="111">
        <f t="shared" si="14"/>
        <v>0</v>
      </c>
      <c r="BI33" s="111">
        <f t="shared" si="14"/>
        <v>0</v>
      </c>
      <c r="BJ33" s="111">
        <f t="shared" si="14"/>
        <v>0</v>
      </c>
      <c r="BK33" s="111">
        <f t="shared" si="14"/>
        <v>0</v>
      </c>
      <c r="BL33" s="111">
        <f t="shared" si="14"/>
        <v>0</v>
      </c>
      <c r="BM33" s="111">
        <f t="shared" si="14"/>
        <v>0</v>
      </c>
      <c r="BN33" s="111">
        <f t="shared" si="14"/>
        <v>0</v>
      </c>
      <c r="BO33" s="111">
        <f t="shared" si="14"/>
        <v>0</v>
      </c>
      <c r="BP33" s="111">
        <f t="shared" si="14"/>
        <v>0</v>
      </c>
      <c r="BQ33" s="111">
        <f t="shared" ref="BQ33:BW33" si="15">BQ31*BQ32</f>
        <v>0</v>
      </c>
      <c r="BR33" s="111">
        <f t="shared" si="15"/>
        <v>0</v>
      </c>
      <c r="BS33" s="111">
        <f t="shared" si="15"/>
        <v>0</v>
      </c>
      <c r="BT33" s="111">
        <f t="shared" si="15"/>
        <v>0</v>
      </c>
      <c r="BU33" s="111">
        <f t="shared" si="15"/>
        <v>0</v>
      </c>
      <c r="BV33" s="111">
        <f>BV31*BV32</f>
        <v>0</v>
      </c>
      <c r="BW33" s="111">
        <f t="shared" si="15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1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29"/>
      <c r="B36" s="272" t="s">
        <v>397</v>
      </c>
      <c r="C36" s="230"/>
      <c r="D36" s="230" t="str">
        <f>IF(D33=D50,"x")</f>
        <v>x</v>
      </c>
      <c r="E36" s="230" t="str">
        <f t="shared" ref="E36:J36" si="16">IF(E33=E50,"x")</f>
        <v>x</v>
      </c>
      <c r="F36" s="230" t="str">
        <f t="shared" si="16"/>
        <v>x</v>
      </c>
      <c r="G36" s="230" t="str">
        <f t="shared" si="16"/>
        <v>x</v>
      </c>
      <c r="H36" s="230" t="str">
        <f t="shared" si="16"/>
        <v>x</v>
      </c>
      <c r="I36" s="230" t="str">
        <f t="shared" si="16"/>
        <v>x</v>
      </c>
      <c r="J36" s="230" t="str">
        <f t="shared" si="16"/>
        <v>x</v>
      </c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29"/>
      <c r="BZ36" s="229"/>
    </row>
    <row r="37" spans="1:79" ht="15.7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1"/>
    </row>
    <row r="38" spans="1:79" ht="160.1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</row>
    <row r="39" spans="1:79" s="255" customFormat="1">
      <c r="A39" s="614" t="s">
        <v>107</v>
      </c>
      <c r="B39" s="615"/>
      <c r="C39" s="261"/>
      <c r="D39" s="261"/>
      <c r="E39" s="261"/>
      <c r="F39" s="261"/>
      <c r="G39" s="261"/>
      <c r="H39" s="261"/>
      <c r="I39" s="261"/>
      <c r="J39" s="261"/>
      <c r="K39" s="261"/>
      <c r="L39" s="261">
        <v>4</v>
      </c>
      <c r="M39" s="261"/>
      <c r="N39" s="261">
        <v>2</v>
      </c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>
        <v>8</v>
      </c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>
        <v>37</v>
      </c>
      <c r="BB39" s="261"/>
      <c r="BC39" s="261"/>
      <c r="BD39" s="261"/>
      <c r="BE39" s="261"/>
      <c r="BF39" s="261"/>
      <c r="BG39" s="261">
        <v>1</v>
      </c>
      <c r="BH39" s="261"/>
      <c r="BI39" s="261">
        <v>30</v>
      </c>
      <c r="BJ39" s="261">
        <v>20</v>
      </c>
      <c r="BK39" s="261">
        <v>9</v>
      </c>
      <c r="BL39" s="261">
        <v>7</v>
      </c>
      <c r="BM39" s="261"/>
      <c r="BN39" s="261"/>
      <c r="BO39" s="261"/>
      <c r="BP39" s="261"/>
      <c r="BQ39" s="261"/>
      <c r="BR39" s="261"/>
      <c r="BS39" s="261"/>
      <c r="BT39" s="261"/>
      <c r="BU39" s="261"/>
      <c r="BV39" s="261"/>
      <c r="BW39" s="261"/>
      <c r="BX39" s="261"/>
      <c r="BY39" s="261"/>
      <c r="BZ39" s="261"/>
    </row>
    <row r="40" spans="1:79" s="255" customFormat="1">
      <c r="A40" s="544" t="s">
        <v>108</v>
      </c>
      <c r="B40" s="561"/>
      <c r="C40" s="261"/>
      <c r="D40" s="261"/>
      <c r="E40" s="261"/>
      <c r="F40" s="261"/>
      <c r="G40" s="261"/>
      <c r="H40" s="261"/>
      <c r="I40" s="261"/>
      <c r="J40" s="261"/>
      <c r="K40" s="261">
        <v>1</v>
      </c>
      <c r="L40" s="261"/>
      <c r="M40" s="261"/>
      <c r="N40" s="261">
        <v>2</v>
      </c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>
        <v>30</v>
      </c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</row>
    <row r="41" spans="1:79" s="255" customFormat="1">
      <c r="A41" s="285" t="s">
        <v>72</v>
      </c>
      <c r="B41" s="286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>
        <v>9</v>
      </c>
      <c r="N41" s="235"/>
      <c r="O41" s="235">
        <v>13</v>
      </c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61"/>
      <c r="BZ41" s="261"/>
    </row>
    <row r="42" spans="1:79" s="255" customFormat="1">
      <c r="A42" s="284" t="s">
        <v>110</v>
      </c>
      <c r="B42" s="287"/>
      <c r="C42" s="261"/>
      <c r="D42" s="261"/>
      <c r="E42" s="261"/>
      <c r="F42" s="261"/>
      <c r="G42" s="261"/>
      <c r="H42" s="261"/>
      <c r="I42" s="261"/>
      <c r="J42" s="261"/>
      <c r="K42" s="261"/>
      <c r="L42" s="261">
        <v>3</v>
      </c>
      <c r="M42" s="261"/>
      <c r="N42" s="261">
        <v>1.6</v>
      </c>
      <c r="O42" s="261"/>
      <c r="P42" s="261"/>
      <c r="Q42" s="261"/>
      <c r="R42" s="261"/>
      <c r="S42" s="261"/>
      <c r="T42" s="261"/>
      <c r="U42" s="261"/>
      <c r="V42" s="261">
        <v>10</v>
      </c>
      <c r="W42" s="261"/>
      <c r="X42" s="261">
        <v>10</v>
      </c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>
        <v>20</v>
      </c>
      <c r="BK42" s="261">
        <v>8</v>
      </c>
      <c r="BL42" s="261">
        <v>11</v>
      </c>
      <c r="BM42" s="261"/>
      <c r="BN42" s="261"/>
      <c r="BO42" s="261">
        <v>15</v>
      </c>
      <c r="BP42" s="261"/>
      <c r="BQ42" s="261"/>
      <c r="BR42" s="261"/>
      <c r="BS42" s="261"/>
      <c r="BT42" s="261"/>
      <c r="BU42" s="261"/>
      <c r="BV42" s="261"/>
      <c r="BW42" s="261"/>
      <c r="BX42" s="261"/>
      <c r="BY42" s="261"/>
      <c r="BZ42" s="261"/>
    </row>
    <row r="43" spans="1:79" s="255" customFormat="1">
      <c r="A43" s="284" t="s">
        <v>61</v>
      </c>
      <c r="B43" s="287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261"/>
      <c r="BW43" s="261"/>
      <c r="BX43" s="261">
        <v>60</v>
      </c>
      <c r="BY43" s="261"/>
      <c r="BZ43" s="261"/>
    </row>
    <row r="44" spans="1:79" s="255" customFormat="1">
      <c r="A44" s="284" t="s">
        <v>98</v>
      </c>
      <c r="B44" s="287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>
        <v>140</v>
      </c>
      <c r="BW44" s="261"/>
      <c r="BX44" s="261"/>
      <c r="BY44" s="261"/>
      <c r="BZ44" s="261"/>
    </row>
    <row r="45" spans="1:79" s="255" customFormat="1">
      <c r="A45" s="544" t="s">
        <v>111</v>
      </c>
      <c r="B45" s="5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>
        <v>45</v>
      </c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/>
      <c r="CA45" s="262"/>
    </row>
    <row r="46" spans="1:79" ht="15.75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</row>
    <row r="47" spans="1:79" ht="15.75" hidden="1" customHeight="1">
      <c r="A47" s="501"/>
      <c r="B47" s="502"/>
      <c r="C47" s="235"/>
      <c r="D47" s="235">
        <f t="shared" ref="D47:AI47" si="17">SUM(D39:D45)</f>
        <v>0</v>
      </c>
      <c r="E47" s="235">
        <f t="shared" si="17"/>
        <v>0</v>
      </c>
      <c r="F47" s="235">
        <f t="shared" si="17"/>
        <v>0</v>
      </c>
      <c r="G47" s="235">
        <f t="shared" si="17"/>
        <v>0</v>
      </c>
      <c r="H47" s="235">
        <f t="shared" si="17"/>
        <v>0</v>
      </c>
      <c r="I47" s="235">
        <f t="shared" si="17"/>
        <v>0</v>
      </c>
      <c r="J47" s="235">
        <f t="shared" si="17"/>
        <v>0</v>
      </c>
      <c r="K47" s="235">
        <f t="shared" si="17"/>
        <v>1</v>
      </c>
      <c r="L47" s="235">
        <f t="shared" si="17"/>
        <v>7</v>
      </c>
      <c r="M47" s="235">
        <f t="shared" si="17"/>
        <v>9</v>
      </c>
      <c r="N47" s="235">
        <f t="shared" si="17"/>
        <v>5.6</v>
      </c>
      <c r="O47" s="235">
        <f t="shared" si="17"/>
        <v>13</v>
      </c>
      <c r="P47" s="235">
        <f t="shared" si="17"/>
        <v>0</v>
      </c>
      <c r="Q47" s="235">
        <f t="shared" si="17"/>
        <v>0</v>
      </c>
      <c r="R47" s="235">
        <f t="shared" si="17"/>
        <v>0</v>
      </c>
      <c r="S47" s="235">
        <f t="shared" si="17"/>
        <v>0</v>
      </c>
      <c r="T47" s="235">
        <f t="shared" si="17"/>
        <v>0</v>
      </c>
      <c r="U47" s="235">
        <f t="shared" si="17"/>
        <v>45</v>
      </c>
      <c r="V47" s="235">
        <f t="shared" si="17"/>
        <v>10</v>
      </c>
      <c r="W47" s="235">
        <f t="shared" si="17"/>
        <v>0</v>
      </c>
      <c r="X47" s="235">
        <f t="shared" si="17"/>
        <v>10</v>
      </c>
      <c r="Y47" s="235">
        <f t="shared" si="17"/>
        <v>0</v>
      </c>
      <c r="Z47" s="235">
        <f t="shared" si="17"/>
        <v>0</v>
      </c>
      <c r="AA47" s="235">
        <f t="shared" si="17"/>
        <v>0</v>
      </c>
      <c r="AB47" s="235">
        <f t="shared" si="17"/>
        <v>0</v>
      </c>
      <c r="AC47" s="235">
        <f t="shared" si="17"/>
        <v>0</v>
      </c>
      <c r="AD47" s="235">
        <f t="shared" si="17"/>
        <v>0</v>
      </c>
      <c r="AE47" s="235">
        <f t="shared" si="17"/>
        <v>0</v>
      </c>
      <c r="AF47" s="235">
        <f t="shared" si="17"/>
        <v>0</v>
      </c>
      <c r="AG47" s="235">
        <f t="shared" si="17"/>
        <v>0</v>
      </c>
      <c r="AH47" s="235">
        <f t="shared" si="17"/>
        <v>0</v>
      </c>
      <c r="AI47" s="235">
        <f t="shared" si="17"/>
        <v>0</v>
      </c>
      <c r="AJ47" s="235">
        <f t="shared" ref="AJ47:BZ47" si="18">SUM(AJ39:AJ45)</f>
        <v>0</v>
      </c>
      <c r="AK47" s="235">
        <f t="shared" si="18"/>
        <v>0</v>
      </c>
      <c r="AL47" s="235">
        <f t="shared" si="18"/>
        <v>0</v>
      </c>
      <c r="AM47" s="235">
        <f t="shared" si="18"/>
        <v>0</v>
      </c>
      <c r="AN47" s="235">
        <f t="shared" si="18"/>
        <v>30</v>
      </c>
      <c r="AO47" s="235">
        <f t="shared" si="18"/>
        <v>8</v>
      </c>
      <c r="AP47" s="235">
        <f t="shared" si="18"/>
        <v>0</v>
      </c>
      <c r="AQ47" s="235">
        <f t="shared" si="18"/>
        <v>0</v>
      </c>
      <c r="AR47" s="235">
        <f t="shared" si="18"/>
        <v>0</v>
      </c>
      <c r="AS47" s="235">
        <f t="shared" si="18"/>
        <v>0</v>
      </c>
      <c r="AT47" s="235">
        <f t="shared" si="18"/>
        <v>0</v>
      </c>
      <c r="AU47" s="235">
        <f t="shared" si="18"/>
        <v>0</v>
      </c>
      <c r="AV47" s="235">
        <f t="shared" si="18"/>
        <v>0</v>
      </c>
      <c r="AW47" s="235">
        <f t="shared" si="18"/>
        <v>0</v>
      </c>
      <c r="AX47" s="235">
        <f t="shared" si="18"/>
        <v>0</v>
      </c>
      <c r="AY47" s="235">
        <f t="shared" si="18"/>
        <v>0</v>
      </c>
      <c r="AZ47" s="235">
        <f t="shared" si="18"/>
        <v>0</v>
      </c>
      <c r="BA47" s="235">
        <f t="shared" si="18"/>
        <v>37</v>
      </c>
      <c r="BB47" s="235">
        <f t="shared" si="18"/>
        <v>0</v>
      </c>
      <c r="BC47" s="235">
        <f t="shared" si="18"/>
        <v>0</v>
      </c>
      <c r="BD47" s="235">
        <f t="shared" si="18"/>
        <v>0</v>
      </c>
      <c r="BE47" s="235">
        <f t="shared" si="18"/>
        <v>0</v>
      </c>
      <c r="BF47" s="235">
        <f t="shared" si="18"/>
        <v>0</v>
      </c>
      <c r="BG47" s="235">
        <f t="shared" si="18"/>
        <v>1</v>
      </c>
      <c r="BH47" s="235">
        <f t="shared" si="18"/>
        <v>0</v>
      </c>
      <c r="BI47" s="235">
        <f t="shared" si="18"/>
        <v>30</v>
      </c>
      <c r="BJ47" s="235">
        <f t="shared" si="18"/>
        <v>40</v>
      </c>
      <c r="BK47" s="235">
        <f t="shared" si="18"/>
        <v>17</v>
      </c>
      <c r="BL47" s="235">
        <f t="shared" si="18"/>
        <v>18</v>
      </c>
      <c r="BM47" s="235">
        <f t="shared" si="18"/>
        <v>0</v>
      </c>
      <c r="BN47" s="235">
        <f t="shared" si="18"/>
        <v>0</v>
      </c>
      <c r="BO47" s="235">
        <f t="shared" si="18"/>
        <v>15</v>
      </c>
      <c r="BP47" s="235">
        <f t="shared" si="18"/>
        <v>0</v>
      </c>
      <c r="BQ47" s="235">
        <f t="shared" si="18"/>
        <v>0</v>
      </c>
      <c r="BR47" s="235">
        <f t="shared" si="18"/>
        <v>0</v>
      </c>
      <c r="BS47" s="235">
        <f t="shared" si="18"/>
        <v>0</v>
      </c>
      <c r="BT47" s="235">
        <f t="shared" si="18"/>
        <v>0</v>
      </c>
      <c r="BU47" s="235">
        <f t="shared" si="18"/>
        <v>0</v>
      </c>
      <c r="BV47" s="235">
        <f t="shared" si="18"/>
        <v>140</v>
      </c>
      <c r="BW47" s="235">
        <f t="shared" si="18"/>
        <v>0</v>
      </c>
      <c r="BX47" s="235">
        <f t="shared" si="18"/>
        <v>60</v>
      </c>
      <c r="BY47" s="235">
        <f t="shared" si="18"/>
        <v>0</v>
      </c>
      <c r="BZ47" s="235">
        <f t="shared" si="18"/>
        <v>0</v>
      </c>
    </row>
    <row r="48" spans="1:79" ht="15.75" hidden="1" customHeight="1">
      <c r="A48" s="503" t="s">
        <v>74</v>
      </c>
      <c r="B48" s="504"/>
      <c r="C48" s="235">
        <f>C49</f>
        <v>0</v>
      </c>
      <c r="D48" s="235">
        <f t="shared" ref="D48:BO48" si="19">C48</f>
        <v>0</v>
      </c>
      <c r="E48" s="235">
        <f t="shared" si="19"/>
        <v>0</v>
      </c>
      <c r="F48" s="235">
        <f t="shared" si="19"/>
        <v>0</v>
      </c>
      <c r="G48" s="235">
        <f t="shared" si="19"/>
        <v>0</v>
      </c>
      <c r="H48" s="235">
        <f t="shared" si="19"/>
        <v>0</v>
      </c>
      <c r="I48" s="235">
        <f t="shared" si="19"/>
        <v>0</v>
      </c>
      <c r="J48" s="235">
        <f t="shared" si="19"/>
        <v>0</v>
      </c>
      <c r="K48" s="235">
        <f t="shared" si="19"/>
        <v>0</v>
      </c>
      <c r="L48" s="235">
        <f t="shared" si="19"/>
        <v>0</v>
      </c>
      <c r="M48" s="235">
        <f t="shared" si="19"/>
        <v>0</v>
      </c>
      <c r="N48" s="235">
        <f t="shared" si="19"/>
        <v>0</v>
      </c>
      <c r="O48" s="235">
        <f t="shared" si="19"/>
        <v>0</v>
      </c>
      <c r="P48" s="235">
        <f t="shared" si="19"/>
        <v>0</v>
      </c>
      <c r="Q48" s="235">
        <f t="shared" si="19"/>
        <v>0</v>
      </c>
      <c r="R48" s="235">
        <f t="shared" si="19"/>
        <v>0</v>
      </c>
      <c r="S48" s="235">
        <f t="shared" si="19"/>
        <v>0</v>
      </c>
      <c r="T48" s="235">
        <f t="shared" si="19"/>
        <v>0</v>
      </c>
      <c r="U48" s="235">
        <f t="shared" si="19"/>
        <v>0</v>
      </c>
      <c r="V48" s="235">
        <f t="shared" si="19"/>
        <v>0</v>
      </c>
      <c r="W48" s="235">
        <f t="shared" si="19"/>
        <v>0</v>
      </c>
      <c r="X48" s="235">
        <f t="shared" si="19"/>
        <v>0</v>
      </c>
      <c r="Y48" s="235">
        <f t="shared" si="19"/>
        <v>0</v>
      </c>
      <c r="Z48" s="235">
        <f t="shared" si="19"/>
        <v>0</v>
      </c>
      <c r="AA48" s="235">
        <f t="shared" si="19"/>
        <v>0</v>
      </c>
      <c r="AB48" s="235">
        <f t="shared" si="19"/>
        <v>0</v>
      </c>
      <c r="AC48" s="235">
        <f t="shared" si="19"/>
        <v>0</v>
      </c>
      <c r="AD48" s="235">
        <f t="shared" si="19"/>
        <v>0</v>
      </c>
      <c r="AE48" s="235">
        <f t="shared" si="19"/>
        <v>0</v>
      </c>
      <c r="AF48" s="235">
        <f t="shared" si="19"/>
        <v>0</v>
      </c>
      <c r="AG48" s="235">
        <f t="shared" si="19"/>
        <v>0</v>
      </c>
      <c r="AH48" s="235">
        <f t="shared" si="19"/>
        <v>0</v>
      </c>
      <c r="AI48" s="235">
        <f t="shared" si="19"/>
        <v>0</v>
      </c>
      <c r="AJ48" s="235">
        <f t="shared" si="19"/>
        <v>0</v>
      </c>
      <c r="AK48" s="235">
        <f t="shared" si="19"/>
        <v>0</v>
      </c>
      <c r="AL48" s="235">
        <f t="shared" si="19"/>
        <v>0</v>
      </c>
      <c r="AM48" s="235">
        <f t="shared" si="19"/>
        <v>0</v>
      </c>
      <c r="AN48" s="235">
        <f t="shared" si="19"/>
        <v>0</v>
      </c>
      <c r="AO48" s="235">
        <f t="shared" si="19"/>
        <v>0</v>
      </c>
      <c r="AP48" s="235">
        <f t="shared" si="19"/>
        <v>0</v>
      </c>
      <c r="AQ48" s="235">
        <f t="shared" si="19"/>
        <v>0</v>
      </c>
      <c r="AR48" s="235">
        <f t="shared" si="19"/>
        <v>0</v>
      </c>
      <c r="AS48" s="235">
        <f t="shared" si="19"/>
        <v>0</v>
      </c>
      <c r="AT48" s="235">
        <f t="shared" si="19"/>
        <v>0</v>
      </c>
      <c r="AU48" s="235">
        <f t="shared" si="19"/>
        <v>0</v>
      </c>
      <c r="AV48" s="235">
        <f t="shared" si="19"/>
        <v>0</v>
      </c>
      <c r="AW48" s="235">
        <f t="shared" si="19"/>
        <v>0</v>
      </c>
      <c r="AX48" s="235">
        <f t="shared" si="19"/>
        <v>0</v>
      </c>
      <c r="AY48" s="235">
        <f t="shared" si="19"/>
        <v>0</v>
      </c>
      <c r="AZ48" s="235">
        <f t="shared" si="19"/>
        <v>0</v>
      </c>
      <c r="BA48" s="235">
        <f t="shared" si="19"/>
        <v>0</v>
      </c>
      <c r="BB48" s="235">
        <f t="shared" si="19"/>
        <v>0</v>
      </c>
      <c r="BC48" s="235">
        <f t="shared" si="19"/>
        <v>0</v>
      </c>
      <c r="BD48" s="235">
        <f t="shared" si="19"/>
        <v>0</v>
      </c>
      <c r="BE48" s="235">
        <f t="shared" si="19"/>
        <v>0</v>
      </c>
      <c r="BF48" s="235">
        <f t="shared" si="19"/>
        <v>0</v>
      </c>
      <c r="BG48" s="235">
        <f t="shared" si="19"/>
        <v>0</v>
      </c>
      <c r="BH48" s="235">
        <f t="shared" si="19"/>
        <v>0</v>
      </c>
      <c r="BI48" s="235">
        <f t="shared" si="19"/>
        <v>0</v>
      </c>
      <c r="BJ48" s="235">
        <f t="shared" si="19"/>
        <v>0</v>
      </c>
      <c r="BK48" s="235">
        <f t="shared" si="19"/>
        <v>0</v>
      </c>
      <c r="BL48" s="235">
        <f t="shared" si="19"/>
        <v>0</v>
      </c>
      <c r="BM48" s="235">
        <f t="shared" si="19"/>
        <v>0</v>
      </c>
      <c r="BN48" s="235">
        <f t="shared" si="19"/>
        <v>0</v>
      </c>
      <c r="BO48" s="235">
        <f t="shared" si="19"/>
        <v>0</v>
      </c>
      <c r="BP48" s="235">
        <f t="shared" ref="BP48:BZ48" si="20">BO48</f>
        <v>0</v>
      </c>
      <c r="BQ48" s="235">
        <f t="shared" si="20"/>
        <v>0</v>
      </c>
      <c r="BR48" s="235">
        <f t="shared" si="20"/>
        <v>0</v>
      </c>
      <c r="BS48" s="235">
        <f t="shared" si="20"/>
        <v>0</v>
      </c>
      <c r="BT48" s="235">
        <f t="shared" si="20"/>
        <v>0</v>
      </c>
      <c r="BU48" s="235">
        <f t="shared" si="20"/>
        <v>0</v>
      </c>
      <c r="BV48" s="235">
        <f t="shared" si="20"/>
        <v>0</v>
      </c>
      <c r="BW48" s="235">
        <f t="shared" si="20"/>
        <v>0</v>
      </c>
      <c r="BX48" s="235">
        <f t="shared" si="20"/>
        <v>0</v>
      </c>
      <c r="BY48" s="235">
        <f t="shared" si="20"/>
        <v>0</v>
      </c>
      <c r="BZ48" s="235">
        <f t="shared" si="20"/>
        <v>0</v>
      </c>
    </row>
    <row r="49" spans="1:78" ht="15.75" customHeight="1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</row>
    <row r="50" spans="1:78" ht="15.75" customHeight="1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21">L47*L48/1000</f>
        <v>0</v>
      </c>
      <c r="M50" s="239">
        <f t="shared" si="21"/>
        <v>0</v>
      </c>
      <c r="N50" s="239">
        <f t="shared" si="21"/>
        <v>0</v>
      </c>
      <c r="O50" s="239">
        <f t="shared" si="21"/>
        <v>0</v>
      </c>
      <c r="P50" s="239">
        <f t="shared" si="21"/>
        <v>0</v>
      </c>
      <c r="Q50" s="239">
        <f t="shared" si="21"/>
        <v>0</v>
      </c>
      <c r="R50" s="239">
        <f t="shared" si="21"/>
        <v>0</v>
      </c>
      <c r="S50" s="239">
        <f t="shared" si="21"/>
        <v>0</v>
      </c>
      <c r="T50" s="239">
        <f t="shared" si="21"/>
        <v>0</v>
      </c>
      <c r="U50" s="239">
        <f t="shared" si="21"/>
        <v>0</v>
      </c>
      <c r="V50" s="239">
        <f t="shared" si="21"/>
        <v>0</v>
      </c>
      <c r="W50" s="239">
        <f t="shared" si="21"/>
        <v>0</v>
      </c>
      <c r="X50" s="239">
        <f t="shared" si="21"/>
        <v>0</v>
      </c>
      <c r="Y50" s="239">
        <f t="shared" si="21"/>
        <v>0</v>
      </c>
      <c r="Z50" s="239">
        <f t="shared" si="21"/>
        <v>0</v>
      </c>
      <c r="AA50" s="239">
        <f t="shared" si="21"/>
        <v>0</v>
      </c>
      <c r="AB50" s="239">
        <f t="shared" si="21"/>
        <v>0</v>
      </c>
      <c r="AC50" s="239">
        <f t="shared" si="21"/>
        <v>0</v>
      </c>
      <c r="AD50" s="239">
        <f t="shared" si="21"/>
        <v>0</v>
      </c>
      <c r="AE50" s="239">
        <f t="shared" si="21"/>
        <v>0</v>
      </c>
      <c r="AF50" s="239">
        <f t="shared" si="21"/>
        <v>0</v>
      </c>
      <c r="AG50" s="239">
        <f t="shared" si="21"/>
        <v>0</v>
      </c>
      <c r="AH50" s="239">
        <f t="shared" si="21"/>
        <v>0</v>
      </c>
      <c r="AI50" s="239">
        <f t="shared" si="21"/>
        <v>0</v>
      </c>
      <c r="AJ50" s="239">
        <f t="shared" si="21"/>
        <v>0</v>
      </c>
      <c r="AK50" s="239">
        <f t="shared" si="21"/>
        <v>0</v>
      </c>
      <c r="AL50" s="239">
        <f t="shared" si="21"/>
        <v>0</v>
      </c>
      <c r="AM50" s="239">
        <f t="shared" si="21"/>
        <v>0</v>
      </c>
      <c r="AN50" s="239">
        <f t="shared" si="21"/>
        <v>0</v>
      </c>
      <c r="AO50" s="239">
        <f t="shared" si="21"/>
        <v>0</v>
      </c>
      <c r="AP50" s="239">
        <f t="shared" si="21"/>
        <v>0</v>
      </c>
      <c r="AQ50" s="239">
        <f t="shared" si="21"/>
        <v>0</v>
      </c>
      <c r="AR50" s="239">
        <f t="shared" si="21"/>
        <v>0</v>
      </c>
      <c r="AS50" s="239">
        <f t="shared" si="21"/>
        <v>0</v>
      </c>
      <c r="AT50" s="239">
        <f t="shared" si="21"/>
        <v>0</v>
      </c>
      <c r="AU50" s="239">
        <f t="shared" si="21"/>
        <v>0</v>
      </c>
      <c r="AV50" s="239">
        <f t="shared" si="21"/>
        <v>0</v>
      </c>
      <c r="AW50" s="239">
        <f t="shared" si="21"/>
        <v>0</v>
      </c>
      <c r="AX50" s="239">
        <f t="shared" si="21"/>
        <v>0</v>
      </c>
      <c r="AY50" s="239">
        <f t="shared" si="21"/>
        <v>0</v>
      </c>
      <c r="AZ50" s="239">
        <f t="shared" si="21"/>
        <v>0</v>
      </c>
      <c r="BA50" s="239">
        <f t="shared" si="21"/>
        <v>0</v>
      </c>
      <c r="BB50" s="239">
        <f t="shared" si="21"/>
        <v>0</v>
      </c>
      <c r="BC50" s="239">
        <f t="shared" si="21"/>
        <v>0</v>
      </c>
      <c r="BD50" s="239">
        <f t="shared" si="21"/>
        <v>0</v>
      </c>
      <c r="BE50" s="239">
        <f t="shared" si="21"/>
        <v>0</v>
      </c>
      <c r="BF50" s="239">
        <f t="shared" si="21"/>
        <v>0</v>
      </c>
      <c r="BG50" s="239">
        <f t="shared" si="21"/>
        <v>0</v>
      </c>
      <c r="BH50" s="239">
        <f t="shared" si="21"/>
        <v>0</v>
      </c>
      <c r="BI50" s="239">
        <f t="shared" si="21"/>
        <v>0</v>
      </c>
      <c r="BJ50" s="239">
        <f t="shared" si="21"/>
        <v>0</v>
      </c>
      <c r="BK50" s="239">
        <f t="shared" si="21"/>
        <v>0</v>
      </c>
      <c r="BL50" s="239">
        <f t="shared" si="21"/>
        <v>0</v>
      </c>
      <c r="BM50" s="239">
        <f t="shared" si="21"/>
        <v>0</v>
      </c>
      <c r="BN50" s="239">
        <f t="shared" si="21"/>
        <v>0</v>
      </c>
      <c r="BO50" s="239">
        <f t="shared" si="21"/>
        <v>0</v>
      </c>
      <c r="BP50" s="239">
        <f t="shared" si="21"/>
        <v>0</v>
      </c>
      <c r="BQ50" s="239">
        <f t="shared" si="21"/>
        <v>0</v>
      </c>
      <c r="BR50" s="239">
        <f t="shared" si="21"/>
        <v>0</v>
      </c>
      <c r="BS50" s="239">
        <f t="shared" si="21"/>
        <v>0</v>
      </c>
      <c r="BT50" s="239">
        <f t="shared" si="21"/>
        <v>0</v>
      </c>
      <c r="BU50" s="239">
        <f t="shared" si="21"/>
        <v>0</v>
      </c>
      <c r="BV50" s="239">
        <f t="shared" si="21"/>
        <v>0</v>
      </c>
      <c r="BW50" s="239">
        <f t="shared" si="21"/>
        <v>0</v>
      </c>
      <c r="BX50" s="239">
        <f t="shared" ref="BX50:BZ50" si="22">BX47*BX48/1000</f>
        <v>0</v>
      </c>
      <c r="BY50" s="239">
        <f t="shared" si="22"/>
        <v>0</v>
      </c>
      <c r="BZ50" s="239">
        <f t="shared" si="22"/>
        <v>0</v>
      </c>
    </row>
    <row r="51" spans="1:78" ht="15.75" customHeigh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</row>
    <row r="52" spans="1:78" ht="15.75" customHeight="1">
      <c r="A52" s="498" t="s">
        <v>76</v>
      </c>
      <c r="B52" s="499"/>
      <c r="C52" s="241">
        <f>SUM(D52:BZ52)</f>
        <v>0</v>
      </c>
      <c r="D52" s="242">
        <f t="shared" ref="D52:BX52" si="23">D50*D51</f>
        <v>0</v>
      </c>
      <c r="E52" s="242">
        <f t="shared" si="23"/>
        <v>0</v>
      </c>
      <c r="F52" s="238">
        <f t="shared" si="23"/>
        <v>0</v>
      </c>
      <c r="G52" s="239">
        <f t="shared" si="23"/>
        <v>0</v>
      </c>
      <c r="H52" s="239">
        <f t="shared" si="23"/>
        <v>0</v>
      </c>
      <c r="I52" s="239">
        <f t="shared" si="23"/>
        <v>0</v>
      </c>
      <c r="J52" s="239">
        <f t="shared" si="23"/>
        <v>0</v>
      </c>
      <c r="K52" s="239">
        <f t="shared" si="23"/>
        <v>0</v>
      </c>
      <c r="L52" s="239">
        <f t="shared" si="23"/>
        <v>0</v>
      </c>
      <c r="M52" s="239">
        <f t="shared" si="23"/>
        <v>0</v>
      </c>
      <c r="N52" s="239">
        <f t="shared" si="23"/>
        <v>0</v>
      </c>
      <c r="O52" s="239">
        <f t="shared" si="23"/>
        <v>0</v>
      </c>
      <c r="P52" s="239">
        <f t="shared" si="23"/>
        <v>0</v>
      </c>
      <c r="Q52" s="239">
        <f t="shared" si="23"/>
        <v>0</v>
      </c>
      <c r="R52" s="239">
        <f t="shared" si="23"/>
        <v>0</v>
      </c>
      <c r="S52" s="239">
        <f t="shared" si="23"/>
        <v>0</v>
      </c>
      <c r="T52" s="239">
        <f t="shared" si="23"/>
        <v>0</v>
      </c>
      <c r="U52" s="239">
        <f t="shared" si="23"/>
        <v>0</v>
      </c>
      <c r="V52" s="239">
        <f t="shared" si="23"/>
        <v>0</v>
      </c>
      <c r="W52" s="239">
        <f t="shared" si="23"/>
        <v>0</v>
      </c>
      <c r="X52" s="239">
        <f t="shared" si="23"/>
        <v>0</v>
      </c>
      <c r="Y52" s="239">
        <f t="shared" si="23"/>
        <v>0</v>
      </c>
      <c r="Z52" s="239">
        <f t="shared" si="23"/>
        <v>0</v>
      </c>
      <c r="AA52" s="239">
        <f t="shared" si="23"/>
        <v>0</v>
      </c>
      <c r="AB52" s="239">
        <f t="shared" si="23"/>
        <v>0</v>
      </c>
      <c r="AC52" s="239">
        <f t="shared" si="23"/>
        <v>0</v>
      </c>
      <c r="AD52" s="239">
        <f t="shared" si="23"/>
        <v>0</v>
      </c>
      <c r="AE52" s="239">
        <f t="shared" si="23"/>
        <v>0</v>
      </c>
      <c r="AF52" s="239">
        <f t="shared" si="23"/>
        <v>0</v>
      </c>
      <c r="AG52" s="239">
        <f t="shared" si="23"/>
        <v>0</v>
      </c>
      <c r="AH52" s="239">
        <f t="shared" si="23"/>
        <v>0</v>
      </c>
      <c r="AI52" s="239">
        <f t="shared" si="23"/>
        <v>0</v>
      </c>
      <c r="AJ52" s="239">
        <f t="shared" si="23"/>
        <v>0</v>
      </c>
      <c r="AK52" s="239">
        <f t="shared" si="23"/>
        <v>0</v>
      </c>
      <c r="AL52" s="239">
        <f t="shared" si="23"/>
        <v>0</v>
      </c>
      <c r="AM52" s="239">
        <f t="shared" si="23"/>
        <v>0</v>
      </c>
      <c r="AN52" s="239">
        <f t="shared" si="23"/>
        <v>0</v>
      </c>
      <c r="AO52" s="239">
        <f t="shared" si="23"/>
        <v>0</v>
      </c>
      <c r="AP52" s="239">
        <f t="shared" si="23"/>
        <v>0</v>
      </c>
      <c r="AQ52" s="239">
        <f t="shared" si="23"/>
        <v>0</v>
      </c>
      <c r="AR52" s="239">
        <f t="shared" si="23"/>
        <v>0</v>
      </c>
      <c r="AS52" s="239">
        <f t="shared" si="23"/>
        <v>0</v>
      </c>
      <c r="AT52" s="239">
        <f t="shared" si="23"/>
        <v>0</v>
      </c>
      <c r="AU52" s="239">
        <f t="shared" si="23"/>
        <v>0</v>
      </c>
      <c r="AV52" s="239">
        <f t="shared" si="23"/>
        <v>0</v>
      </c>
      <c r="AW52" s="239">
        <f t="shared" si="23"/>
        <v>0</v>
      </c>
      <c r="AX52" s="239">
        <f t="shared" si="23"/>
        <v>0</v>
      </c>
      <c r="AY52" s="239">
        <f t="shared" si="23"/>
        <v>0</v>
      </c>
      <c r="AZ52" s="239">
        <f t="shared" si="23"/>
        <v>0</v>
      </c>
      <c r="BA52" s="239">
        <f t="shared" si="23"/>
        <v>0</v>
      </c>
      <c r="BB52" s="239">
        <f t="shared" si="23"/>
        <v>0</v>
      </c>
      <c r="BC52" s="239">
        <f t="shared" si="23"/>
        <v>0</v>
      </c>
      <c r="BD52" s="239">
        <f t="shared" si="23"/>
        <v>0</v>
      </c>
      <c r="BE52" s="239">
        <f t="shared" si="23"/>
        <v>0</v>
      </c>
      <c r="BF52" s="239">
        <f t="shared" si="23"/>
        <v>0</v>
      </c>
      <c r="BG52" s="239">
        <f t="shared" si="23"/>
        <v>0</v>
      </c>
      <c r="BH52" s="239">
        <f t="shared" si="23"/>
        <v>0</v>
      </c>
      <c r="BI52" s="239">
        <f t="shared" si="23"/>
        <v>0</v>
      </c>
      <c r="BJ52" s="239">
        <f t="shared" si="23"/>
        <v>0</v>
      </c>
      <c r="BK52" s="239">
        <f t="shared" si="23"/>
        <v>0</v>
      </c>
      <c r="BL52" s="239">
        <f t="shared" si="23"/>
        <v>0</v>
      </c>
      <c r="BM52" s="239">
        <f t="shared" si="23"/>
        <v>0</v>
      </c>
      <c r="BN52" s="239">
        <f t="shared" si="23"/>
        <v>0</v>
      </c>
      <c r="BO52" s="239">
        <f t="shared" si="23"/>
        <v>0</v>
      </c>
      <c r="BP52" s="239">
        <f t="shared" si="23"/>
        <v>0</v>
      </c>
      <c r="BQ52" s="239">
        <f t="shared" si="23"/>
        <v>0</v>
      </c>
      <c r="BR52" s="239">
        <f t="shared" si="23"/>
        <v>0</v>
      </c>
      <c r="BS52" s="239">
        <f t="shared" si="23"/>
        <v>0</v>
      </c>
      <c r="BT52" s="239">
        <f t="shared" si="23"/>
        <v>0</v>
      </c>
      <c r="BU52" s="239">
        <f t="shared" si="23"/>
        <v>0</v>
      </c>
      <c r="BV52" s="239">
        <f t="shared" si="23"/>
        <v>0</v>
      </c>
      <c r="BW52" s="239">
        <f t="shared" si="23"/>
        <v>0</v>
      </c>
      <c r="BX52" s="239">
        <f t="shared" si="23"/>
        <v>0</v>
      </c>
      <c r="BY52" s="239">
        <f t="shared" ref="BY52:BZ52" si="24">BY50*BY51</f>
        <v>0</v>
      </c>
      <c r="BZ52" s="239">
        <f t="shared" si="24"/>
        <v>0</v>
      </c>
    </row>
    <row r="53" spans="1:78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</row>
    <row r="54" spans="1:78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501"/>
      <c r="B55" s="502"/>
      <c r="C55" s="235"/>
      <c r="D55" s="235">
        <f t="shared" ref="D55:K55" si="25">SUM(D39:D45)</f>
        <v>0</v>
      </c>
      <c r="E55" s="235">
        <f t="shared" si="25"/>
        <v>0</v>
      </c>
      <c r="F55" s="235">
        <f t="shared" si="25"/>
        <v>0</v>
      </c>
      <c r="G55" s="235">
        <f t="shared" si="25"/>
        <v>0</v>
      </c>
      <c r="H55" s="235">
        <f t="shared" si="25"/>
        <v>0</v>
      </c>
      <c r="I55" s="235">
        <f t="shared" si="25"/>
        <v>0</v>
      </c>
      <c r="J55" s="235">
        <f t="shared" si="25"/>
        <v>0</v>
      </c>
      <c r="K55" s="235">
        <f t="shared" si="25"/>
        <v>1</v>
      </c>
      <c r="L55" s="235">
        <f>SUM(L39:L45)</f>
        <v>7</v>
      </c>
      <c r="M55" s="235">
        <f t="shared" ref="M55:BX55" si="26">SUM(M39:M45)</f>
        <v>9</v>
      </c>
      <c r="N55" s="235">
        <f t="shared" si="26"/>
        <v>5.6</v>
      </c>
      <c r="O55" s="235">
        <f t="shared" si="26"/>
        <v>13</v>
      </c>
      <c r="P55" s="235">
        <f t="shared" si="26"/>
        <v>0</v>
      </c>
      <c r="Q55" s="235">
        <f t="shared" si="26"/>
        <v>0</v>
      </c>
      <c r="R55" s="235">
        <f t="shared" si="26"/>
        <v>0</v>
      </c>
      <c r="S55" s="235">
        <f t="shared" si="26"/>
        <v>0</v>
      </c>
      <c r="T55" s="235">
        <f t="shared" si="26"/>
        <v>0</v>
      </c>
      <c r="U55" s="235">
        <f t="shared" si="26"/>
        <v>45</v>
      </c>
      <c r="V55" s="235">
        <f t="shared" si="26"/>
        <v>10</v>
      </c>
      <c r="W55" s="235">
        <f t="shared" si="26"/>
        <v>0</v>
      </c>
      <c r="X55" s="235">
        <f t="shared" si="26"/>
        <v>10</v>
      </c>
      <c r="Y55" s="235">
        <f t="shared" si="26"/>
        <v>0</v>
      </c>
      <c r="Z55" s="235">
        <f t="shared" si="26"/>
        <v>0</v>
      </c>
      <c r="AA55" s="235">
        <f t="shared" si="26"/>
        <v>0</v>
      </c>
      <c r="AB55" s="235">
        <f t="shared" si="26"/>
        <v>0</v>
      </c>
      <c r="AC55" s="235">
        <f t="shared" si="26"/>
        <v>0</v>
      </c>
      <c r="AD55" s="235">
        <f t="shared" si="26"/>
        <v>0</v>
      </c>
      <c r="AE55" s="235">
        <f t="shared" si="26"/>
        <v>0</v>
      </c>
      <c r="AF55" s="235">
        <f t="shared" si="26"/>
        <v>0</v>
      </c>
      <c r="AG55" s="235">
        <f t="shared" si="26"/>
        <v>0</v>
      </c>
      <c r="AH55" s="235">
        <f t="shared" si="26"/>
        <v>0</v>
      </c>
      <c r="AI55" s="235">
        <f t="shared" si="26"/>
        <v>0</v>
      </c>
      <c r="AJ55" s="235">
        <f t="shared" si="26"/>
        <v>0</v>
      </c>
      <c r="AK55" s="235">
        <f t="shared" si="26"/>
        <v>0</v>
      </c>
      <c r="AL55" s="235">
        <f t="shared" si="26"/>
        <v>0</v>
      </c>
      <c r="AM55" s="235">
        <f t="shared" si="26"/>
        <v>0</v>
      </c>
      <c r="AN55" s="235">
        <f t="shared" si="26"/>
        <v>30</v>
      </c>
      <c r="AO55" s="235">
        <f t="shared" si="26"/>
        <v>8</v>
      </c>
      <c r="AP55" s="235">
        <f t="shared" si="26"/>
        <v>0</v>
      </c>
      <c r="AQ55" s="235">
        <f t="shared" si="26"/>
        <v>0</v>
      </c>
      <c r="AR55" s="235">
        <f t="shared" si="26"/>
        <v>0</v>
      </c>
      <c r="AS55" s="235">
        <f t="shared" si="26"/>
        <v>0</v>
      </c>
      <c r="AT55" s="235">
        <f t="shared" si="26"/>
        <v>0</v>
      </c>
      <c r="AU55" s="235">
        <f t="shared" si="26"/>
        <v>0</v>
      </c>
      <c r="AV55" s="235">
        <f t="shared" si="26"/>
        <v>0</v>
      </c>
      <c r="AW55" s="235">
        <f t="shared" si="26"/>
        <v>0</v>
      </c>
      <c r="AX55" s="235">
        <f t="shared" si="26"/>
        <v>0</v>
      </c>
      <c r="AY55" s="235">
        <f t="shared" si="26"/>
        <v>0</v>
      </c>
      <c r="AZ55" s="235">
        <f t="shared" si="26"/>
        <v>0</v>
      </c>
      <c r="BA55" s="235">
        <f t="shared" si="26"/>
        <v>37</v>
      </c>
      <c r="BB55" s="235">
        <f t="shared" si="26"/>
        <v>0</v>
      </c>
      <c r="BC55" s="235">
        <f t="shared" si="26"/>
        <v>0</v>
      </c>
      <c r="BD55" s="235">
        <f t="shared" si="26"/>
        <v>0</v>
      </c>
      <c r="BE55" s="235">
        <f t="shared" si="26"/>
        <v>0</v>
      </c>
      <c r="BF55" s="235">
        <f t="shared" si="26"/>
        <v>0</v>
      </c>
      <c r="BG55" s="235">
        <f t="shared" si="26"/>
        <v>1</v>
      </c>
      <c r="BH55" s="235">
        <f t="shared" si="26"/>
        <v>0</v>
      </c>
      <c r="BI55" s="235">
        <f t="shared" si="26"/>
        <v>30</v>
      </c>
      <c r="BJ55" s="235">
        <f t="shared" si="26"/>
        <v>40</v>
      </c>
      <c r="BK55" s="235">
        <f t="shared" si="26"/>
        <v>17</v>
      </c>
      <c r="BL55" s="235">
        <f t="shared" si="26"/>
        <v>18</v>
      </c>
      <c r="BM55" s="235">
        <f t="shared" si="26"/>
        <v>0</v>
      </c>
      <c r="BN55" s="235">
        <f t="shared" si="26"/>
        <v>0</v>
      </c>
      <c r="BO55" s="235">
        <f t="shared" si="26"/>
        <v>15</v>
      </c>
      <c r="BP55" s="235">
        <f t="shared" si="26"/>
        <v>0</v>
      </c>
      <c r="BQ55" s="235">
        <f t="shared" si="26"/>
        <v>0</v>
      </c>
      <c r="BR55" s="235">
        <f t="shared" si="26"/>
        <v>0</v>
      </c>
      <c r="BS55" s="235">
        <f t="shared" si="26"/>
        <v>0</v>
      </c>
      <c r="BT55" s="235">
        <f t="shared" si="26"/>
        <v>0</v>
      </c>
      <c r="BU55" s="235">
        <f t="shared" si="26"/>
        <v>0</v>
      </c>
      <c r="BV55" s="235">
        <f t="shared" si="26"/>
        <v>140</v>
      </c>
      <c r="BW55" s="235">
        <f t="shared" si="26"/>
        <v>0</v>
      </c>
      <c r="BX55" s="235">
        <f t="shared" si="26"/>
        <v>60</v>
      </c>
      <c r="BY55" s="235">
        <f t="shared" ref="BY55:BZ55" si="27">SUM(BY39:BY45)</f>
        <v>0</v>
      </c>
      <c r="BZ55" s="235">
        <f t="shared" si="27"/>
        <v>0</v>
      </c>
    </row>
    <row r="56" spans="1:78" ht="13.9" hidden="1" customHeight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8">D56</f>
        <v>0</v>
      </c>
      <c r="F56" s="245">
        <f t="shared" si="28"/>
        <v>0</v>
      </c>
      <c r="G56" s="245">
        <f t="shared" si="28"/>
        <v>0</v>
      </c>
      <c r="H56" s="245">
        <f t="shared" si="28"/>
        <v>0</v>
      </c>
      <c r="I56" s="245">
        <f t="shared" si="28"/>
        <v>0</v>
      </c>
      <c r="J56" s="245">
        <f t="shared" si="28"/>
        <v>0</v>
      </c>
      <c r="K56" s="245">
        <f t="shared" si="28"/>
        <v>0</v>
      </c>
      <c r="L56" s="245">
        <f t="shared" si="28"/>
        <v>0</v>
      </c>
      <c r="M56" s="245">
        <f t="shared" si="28"/>
        <v>0</v>
      </c>
      <c r="N56" s="245">
        <f t="shared" si="28"/>
        <v>0</v>
      </c>
      <c r="O56" s="245">
        <f t="shared" si="28"/>
        <v>0</v>
      </c>
      <c r="P56" s="245">
        <f t="shared" si="28"/>
        <v>0</v>
      </c>
      <c r="Q56" s="245">
        <f t="shared" si="28"/>
        <v>0</v>
      </c>
      <c r="R56" s="245">
        <f t="shared" si="28"/>
        <v>0</v>
      </c>
      <c r="S56" s="245">
        <f t="shared" si="28"/>
        <v>0</v>
      </c>
      <c r="T56" s="245">
        <f t="shared" si="28"/>
        <v>0</v>
      </c>
      <c r="U56" s="245">
        <f t="shared" si="28"/>
        <v>0</v>
      </c>
      <c r="V56" s="245">
        <f t="shared" si="28"/>
        <v>0</v>
      </c>
      <c r="W56" s="245">
        <f t="shared" si="28"/>
        <v>0</v>
      </c>
      <c r="X56" s="245">
        <f t="shared" si="28"/>
        <v>0</v>
      </c>
      <c r="Y56" s="245">
        <f t="shared" si="28"/>
        <v>0</v>
      </c>
      <c r="Z56" s="245">
        <f t="shared" si="28"/>
        <v>0</v>
      </c>
      <c r="AA56" s="245">
        <f t="shared" si="28"/>
        <v>0</v>
      </c>
      <c r="AB56" s="245">
        <f t="shared" si="28"/>
        <v>0</v>
      </c>
      <c r="AC56" s="245">
        <f t="shared" si="28"/>
        <v>0</v>
      </c>
      <c r="AD56" s="245">
        <f t="shared" si="28"/>
        <v>0</v>
      </c>
      <c r="AE56" s="245">
        <f t="shared" si="28"/>
        <v>0</v>
      </c>
      <c r="AF56" s="245">
        <f t="shared" si="28"/>
        <v>0</v>
      </c>
      <c r="AG56" s="245">
        <f t="shared" si="28"/>
        <v>0</v>
      </c>
      <c r="AH56" s="245">
        <f t="shared" si="28"/>
        <v>0</v>
      </c>
      <c r="AI56" s="245">
        <f t="shared" si="28"/>
        <v>0</v>
      </c>
      <c r="AJ56" s="245">
        <f t="shared" si="28"/>
        <v>0</v>
      </c>
      <c r="AK56" s="245">
        <f t="shared" si="28"/>
        <v>0</v>
      </c>
      <c r="AL56" s="245">
        <f t="shared" si="28"/>
        <v>0</v>
      </c>
      <c r="AM56" s="245">
        <f t="shared" si="28"/>
        <v>0</v>
      </c>
      <c r="AN56" s="245">
        <f t="shared" si="28"/>
        <v>0</v>
      </c>
      <c r="AO56" s="245">
        <f t="shared" si="28"/>
        <v>0</v>
      </c>
      <c r="AP56" s="245">
        <f t="shared" si="28"/>
        <v>0</v>
      </c>
      <c r="AQ56" s="245">
        <f t="shared" si="28"/>
        <v>0</v>
      </c>
      <c r="AR56" s="245">
        <f t="shared" si="28"/>
        <v>0</v>
      </c>
      <c r="AS56" s="245">
        <f t="shared" si="28"/>
        <v>0</v>
      </c>
      <c r="AT56" s="245">
        <f t="shared" si="28"/>
        <v>0</v>
      </c>
      <c r="AU56" s="245">
        <f t="shared" si="28"/>
        <v>0</v>
      </c>
      <c r="AV56" s="245">
        <f t="shared" si="28"/>
        <v>0</v>
      </c>
      <c r="AW56" s="245">
        <f t="shared" si="28"/>
        <v>0</v>
      </c>
      <c r="AX56" s="245">
        <f t="shared" si="28"/>
        <v>0</v>
      </c>
      <c r="AY56" s="245">
        <f t="shared" si="28"/>
        <v>0</v>
      </c>
      <c r="AZ56" s="245">
        <f t="shared" si="28"/>
        <v>0</v>
      </c>
      <c r="BA56" s="245">
        <f t="shared" si="28"/>
        <v>0</v>
      </c>
      <c r="BB56" s="245">
        <f t="shared" si="28"/>
        <v>0</v>
      </c>
      <c r="BC56" s="245">
        <f t="shared" si="28"/>
        <v>0</v>
      </c>
      <c r="BD56" s="245">
        <f t="shared" si="28"/>
        <v>0</v>
      </c>
      <c r="BE56" s="245">
        <f t="shared" si="28"/>
        <v>0</v>
      </c>
      <c r="BF56" s="245">
        <f t="shared" si="28"/>
        <v>0</v>
      </c>
      <c r="BG56" s="245">
        <f t="shared" si="28"/>
        <v>0</v>
      </c>
      <c r="BH56" s="245">
        <f t="shared" si="28"/>
        <v>0</v>
      </c>
      <c r="BI56" s="245">
        <f t="shared" si="28"/>
        <v>0</v>
      </c>
      <c r="BJ56" s="245">
        <f t="shared" si="28"/>
        <v>0</v>
      </c>
      <c r="BK56" s="245">
        <f t="shared" si="28"/>
        <v>0</v>
      </c>
      <c r="BL56" s="245">
        <f t="shared" si="28"/>
        <v>0</v>
      </c>
      <c r="BM56" s="245">
        <f t="shared" si="28"/>
        <v>0</v>
      </c>
      <c r="BN56" s="245">
        <f t="shared" si="28"/>
        <v>0</v>
      </c>
      <c r="BO56" s="245">
        <f t="shared" si="28"/>
        <v>0</v>
      </c>
      <c r="BP56" s="245">
        <f t="shared" si="28"/>
        <v>0</v>
      </c>
      <c r="BQ56" s="245">
        <f t="shared" ref="BQ56:BZ56" si="29">BP56</f>
        <v>0</v>
      </c>
      <c r="BR56" s="245">
        <f t="shared" si="29"/>
        <v>0</v>
      </c>
      <c r="BS56" s="245">
        <f t="shared" si="29"/>
        <v>0</v>
      </c>
      <c r="BT56" s="245">
        <f t="shared" si="29"/>
        <v>0</v>
      </c>
      <c r="BU56" s="245">
        <f t="shared" si="29"/>
        <v>0</v>
      </c>
      <c r="BV56" s="245">
        <f t="shared" si="29"/>
        <v>0</v>
      </c>
      <c r="BW56" s="245">
        <f t="shared" si="29"/>
        <v>0</v>
      </c>
      <c r="BX56" s="245">
        <f t="shared" si="29"/>
        <v>0</v>
      </c>
      <c r="BY56" s="245">
        <f t="shared" si="29"/>
        <v>0</v>
      </c>
      <c r="BZ56" s="245">
        <f t="shared" si="29"/>
        <v>0</v>
      </c>
    </row>
    <row r="57" spans="1:78" ht="21" hidden="1" customHeight="1" thickBo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  <c r="BZ57" s="246"/>
    </row>
    <row r="58" spans="1:78" ht="14.45" hidden="1" customHeight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30">H55*H56/1000</f>
        <v>0</v>
      </c>
      <c r="I58" s="247">
        <f t="shared" si="30"/>
        <v>0</v>
      </c>
      <c r="J58" s="248">
        <f t="shared" si="30"/>
        <v>0</v>
      </c>
      <c r="K58" s="248">
        <f>K55*K56</f>
        <v>0</v>
      </c>
      <c r="L58" s="248">
        <f>L55*L56/1000</f>
        <v>0</v>
      </c>
      <c r="M58" s="248">
        <f t="shared" si="30"/>
        <v>0</v>
      </c>
      <c r="N58" s="248">
        <f t="shared" si="30"/>
        <v>0</v>
      </c>
      <c r="O58" s="248">
        <f t="shared" si="30"/>
        <v>0</v>
      </c>
      <c r="P58" s="248">
        <f t="shared" si="30"/>
        <v>0</v>
      </c>
      <c r="Q58" s="248">
        <f>Q55*Q56</f>
        <v>0</v>
      </c>
      <c r="R58" s="248">
        <f t="shared" si="30"/>
        <v>0</v>
      </c>
      <c r="S58" s="248">
        <f>S55*S56</f>
        <v>0</v>
      </c>
      <c r="T58" s="248">
        <f t="shared" si="30"/>
        <v>0</v>
      </c>
      <c r="U58" s="248">
        <f t="shared" si="30"/>
        <v>0</v>
      </c>
      <c r="V58" s="248">
        <f t="shared" si="30"/>
        <v>0</v>
      </c>
      <c r="W58" s="248">
        <f t="shared" si="30"/>
        <v>0</v>
      </c>
      <c r="X58" s="248">
        <f t="shared" si="30"/>
        <v>0</v>
      </c>
      <c r="Y58" s="248">
        <f t="shared" si="30"/>
        <v>0</v>
      </c>
      <c r="Z58" s="248">
        <f t="shared" si="30"/>
        <v>0</v>
      </c>
      <c r="AA58" s="248">
        <f t="shared" si="30"/>
        <v>0</v>
      </c>
      <c r="AB58" s="248">
        <f t="shared" si="30"/>
        <v>0</v>
      </c>
      <c r="AC58" s="248">
        <f t="shared" si="30"/>
        <v>0</v>
      </c>
      <c r="AD58" s="248">
        <f t="shared" si="30"/>
        <v>0</v>
      </c>
      <c r="AE58" s="248">
        <f t="shared" si="30"/>
        <v>0</v>
      </c>
      <c r="AF58" s="248">
        <f t="shared" si="30"/>
        <v>0</v>
      </c>
      <c r="AG58" s="248">
        <f t="shared" si="30"/>
        <v>0</v>
      </c>
      <c r="AH58" s="248">
        <f t="shared" si="30"/>
        <v>0</v>
      </c>
      <c r="AI58" s="248">
        <f t="shared" si="30"/>
        <v>0</v>
      </c>
      <c r="AJ58" s="248">
        <f t="shared" si="30"/>
        <v>0</v>
      </c>
      <c r="AK58" s="248">
        <f t="shared" si="30"/>
        <v>0</v>
      </c>
      <c r="AL58" s="248">
        <f t="shared" si="30"/>
        <v>0</v>
      </c>
      <c r="AM58" s="248">
        <f t="shared" si="30"/>
        <v>0</v>
      </c>
      <c r="AN58" s="248">
        <f t="shared" si="30"/>
        <v>0</v>
      </c>
      <c r="AO58" s="248">
        <f t="shared" si="30"/>
        <v>0</v>
      </c>
      <c r="AP58" s="248">
        <f t="shared" si="30"/>
        <v>0</v>
      </c>
      <c r="AQ58" s="248">
        <f t="shared" si="30"/>
        <v>0</v>
      </c>
      <c r="AR58" s="248">
        <f t="shared" si="30"/>
        <v>0</v>
      </c>
      <c r="AS58" s="248">
        <f t="shared" si="30"/>
        <v>0</v>
      </c>
      <c r="AT58" s="248">
        <f t="shared" si="30"/>
        <v>0</v>
      </c>
      <c r="AU58" s="248">
        <f t="shared" si="30"/>
        <v>0</v>
      </c>
      <c r="AV58" s="248">
        <f t="shared" si="30"/>
        <v>0</v>
      </c>
      <c r="AW58" s="248">
        <f t="shared" si="30"/>
        <v>0</v>
      </c>
      <c r="AX58" s="248">
        <f t="shared" si="30"/>
        <v>0</v>
      </c>
      <c r="AY58" s="248">
        <f t="shared" si="30"/>
        <v>0</v>
      </c>
      <c r="AZ58" s="248">
        <f t="shared" si="30"/>
        <v>0</v>
      </c>
      <c r="BA58" s="248">
        <f t="shared" si="30"/>
        <v>0</v>
      </c>
      <c r="BB58" s="248">
        <f t="shared" si="30"/>
        <v>0</v>
      </c>
      <c r="BC58" s="248">
        <f t="shared" si="30"/>
        <v>0</v>
      </c>
      <c r="BD58" s="248">
        <f t="shared" si="30"/>
        <v>0</v>
      </c>
      <c r="BE58" s="248">
        <f t="shared" si="30"/>
        <v>0</v>
      </c>
      <c r="BF58" s="248">
        <f t="shared" si="30"/>
        <v>0</v>
      </c>
      <c r="BG58" s="248">
        <f t="shared" si="30"/>
        <v>0</v>
      </c>
      <c r="BH58" s="248">
        <f>BH55*BH56</f>
        <v>0</v>
      </c>
      <c r="BI58" s="248">
        <f t="shared" si="30"/>
        <v>0</v>
      </c>
      <c r="BJ58" s="248">
        <f t="shared" si="30"/>
        <v>0</v>
      </c>
      <c r="BK58" s="248">
        <f t="shared" si="30"/>
        <v>0</v>
      </c>
      <c r="BL58" s="248">
        <f t="shared" si="30"/>
        <v>0</v>
      </c>
      <c r="BM58" s="248">
        <f t="shared" si="30"/>
        <v>0</v>
      </c>
      <c r="BN58" s="248">
        <f t="shared" si="30"/>
        <v>0</v>
      </c>
      <c r="BO58" s="248">
        <f t="shared" si="30"/>
        <v>0</v>
      </c>
      <c r="BP58" s="248">
        <f t="shared" si="30"/>
        <v>0</v>
      </c>
      <c r="BQ58" s="248">
        <f t="shared" si="30"/>
        <v>0</v>
      </c>
      <c r="BR58" s="248">
        <f t="shared" si="30"/>
        <v>0</v>
      </c>
      <c r="BS58" s="248">
        <f t="shared" si="30"/>
        <v>0</v>
      </c>
      <c r="BT58" s="248">
        <f t="shared" ref="BT58:BZ58" si="31">BT55*BT56/1000</f>
        <v>0</v>
      </c>
      <c r="BU58" s="248">
        <f t="shared" si="31"/>
        <v>0</v>
      </c>
      <c r="BV58" s="248">
        <f t="shared" si="31"/>
        <v>0</v>
      </c>
      <c r="BW58" s="248">
        <f t="shared" si="31"/>
        <v>0</v>
      </c>
      <c r="BX58" s="248">
        <f t="shared" si="31"/>
        <v>0</v>
      </c>
      <c r="BY58" s="248">
        <f t="shared" si="31"/>
        <v>0</v>
      </c>
      <c r="BZ58" s="248">
        <f t="shared" si="31"/>
        <v>0</v>
      </c>
    </row>
    <row r="59" spans="1:78" ht="13.9" hidden="1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</row>
    <row r="60" spans="1:78" ht="13.9" hidden="1" customHeight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32">E58*E59</f>
        <v>0</v>
      </c>
      <c r="F60" s="238">
        <f>F58*F59</f>
        <v>0</v>
      </c>
      <c r="G60" s="238">
        <f t="shared" si="32"/>
        <v>0</v>
      </c>
      <c r="H60" s="238">
        <f t="shared" si="32"/>
        <v>0</v>
      </c>
      <c r="I60" s="238">
        <f t="shared" si="32"/>
        <v>0</v>
      </c>
      <c r="J60" s="238">
        <f t="shared" si="32"/>
        <v>0</v>
      </c>
      <c r="K60" s="251">
        <f t="shared" si="32"/>
        <v>0</v>
      </c>
      <c r="L60" s="251">
        <f t="shared" si="32"/>
        <v>0</v>
      </c>
      <c r="M60" s="251">
        <f t="shared" si="32"/>
        <v>0</v>
      </c>
      <c r="N60" s="251">
        <f t="shared" si="32"/>
        <v>0</v>
      </c>
      <c r="O60" s="251">
        <f t="shared" si="32"/>
        <v>0</v>
      </c>
      <c r="P60" s="251">
        <f t="shared" si="32"/>
        <v>0</v>
      </c>
      <c r="Q60" s="251">
        <f t="shared" si="32"/>
        <v>0</v>
      </c>
      <c r="R60" s="251">
        <f t="shared" si="32"/>
        <v>0</v>
      </c>
      <c r="S60" s="251">
        <f t="shared" si="32"/>
        <v>0</v>
      </c>
      <c r="T60" s="251">
        <f t="shared" si="32"/>
        <v>0</v>
      </c>
      <c r="U60" s="251">
        <f t="shared" si="32"/>
        <v>0</v>
      </c>
      <c r="V60" s="251">
        <f t="shared" si="32"/>
        <v>0</v>
      </c>
      <c r="W60" s="251">
        <f t="shared" si="32"/>
        <v>0</v>
      </c>
      <c r="X60" s="251">
        <f t="shared" si="32"/>
        <v>0</v>
      </c>
      <c r="Y60" s="251">
        <f t="shared" si="32"/>
        <v>0</v>
      </c>
      <c r="Z60" s="251">
        <f t="shared" si="32"/>
        <v>0</v>
      </c>
      <c r="AA60" s="251">
        <f t="shared" si="32"/>
        <v>0</v>
      </c>
      <c r="AB60" s="251">
        <f t="shared" si="32"/>
        <v>0</v>
      </c>
      <c r="AC60" s="251">
        <f t="shared" si="32"/>
        <v>0</v>
      </c>
      <c r="AD60" s="251">
        <f t="shared" si="32"/>
        <v>0</v>
      </c>
      <c r="AE60" s="251">
        <f t="shared" si="32"/>
        <v>0</v>
      </c>
      <c r="AF60" s="251">
        <f t="shared" si="32"/>
        <v>0</v>
      </c>
      <c r="AG60" s="251">
        <f t="shared" si="32"/>
        <v>0</v>
      </c>
      <c r="AH60" s="251">
        <f t="shared" si="32"/>
        <v>0</v>
      </c>
      <c r="AI60" s="251">
        <f t="shared" si="32"/>
        <v>0</v>
      </c>
      <c r="AJ60" s="251">
        <f t="shared" si="32"/>
        <v>0</v>
      </c>
      <c r="AK60" s="251">
        <f t="shared" si="32"/>
        <v>0</v>
      </c>
      <c r="AL60" s="251">
        <f t="shared" si="32"/>
        <v>0</v>
      </c>
      <c r="AM60" s="251">
        <f t="shared" si="32"/>
        <v>0</v>
      </c>
      <c r="AN60" s="251">
        <f t="shared" si="32"/>
        <v>0</v>
      </c>
      <c r="AO60" s="251">
        <f t="shared" si="32"/>
        <v>0</v>
      </c>
      <c r="AP60" s="251">
        <f t="shared" si="32"/>
        <v>0</v>
      </c>
      <c r="AQ60" s="251">
        <f t="shared" si="32"/>
        <v>0</v>
      </c>
      <c r="AR60" s="251">
        <f t="shared" si="32"/>
        <v>0</v>
      </c>
      <c r="AS60" s="251">
        <f t="shared" si="32"/>
        <v>0</v>
      </c>
      <c r="AT60" s="251">
        <f t="shared" si="32"/>
        <v>0</v>
      </c>
      <c r="AU60" s="251">
        <f t="shared" si="32"/>
        <v>0</v>
      </c>
      <c r="AV60" s="251">
        <f t="shared" si="32"/>
        <v>0</v>
      </c>
      <c r="AW60" s="251">
        <f t="shared" si="32"/>
        <v>0</v>
      </c>
      <c r="AX60" s="251">
        <f t="shared" si="32"/>
        <v>0</v>
      </c>
      <c r="AY60" s="251">
        <f t="shared" si="32"/>
        <v>0</v>
      </c>
      <c r="AZ60" s="251">
        <f t="shared" si="32"/>
        <v>0</v>
      </c>
      <c r="BA60" s="251">
        <f t="shared" si="32"/>
        <v>0</v>
      </c>
      <c r="BB60" s="251">
        <f t="shared" si="32"/>
        <v>0</v>
      </c>
      <c r="BC60" s="251">
        <f t="shared" si="32"/>
        <v>0</v>
      </c>
      <c r="BD60" s="251">
        <f t="shared" si="32"/>
        <v>0</v>
      </c>
      <c r="BE60" s="251">
        <f t="shared" si="32"/>
        <v>0</v>
      </c>
      <c r="BF60" s="251">
        <f t="shared" si="32"/>
        <v>0</v>
      </c>
      <c r="BG60" s="251">
        <f t="shared" si="32"/>
        <v>0</v>
      </c>
      <c r="BH60" s="251">
        <f t="shared" si="32"/>
        <v>0</v>
      </c>
      <c r="BI60" s="251">
        <f t="shared" si="32"/>
        <v>0</v>
      </c>
      <c r="BJ60" s="251">
        <f t="shared" si="32"/>
        <v>0</v>
      </c>
      <c r="BK60" s="251">
        <f t="shared" si="32"/>
        <v>0</v>
      </c>
      <c r="BL60" s="251">
        <f t="shared" si="32"/>
        <v>0</v>
      </c>
      <c r="BM60" s="251">
        <f t="shared" si="32"/>
        <v>0</v>
      </c>
      <c r="BN60" s="251">
        <f t="shared" si="32"/>
        <v>0</v>
      </c>
      <c r="BO60" s="251">
        <f t="shared" si="32"/>
        <v>0</v>
      </c>
      <c r="BP60" s="251">
        <f t="shared" si="32"/>
        <v>0</v>
      </c>
      <c r="BQ60" s="251">
        <f t="shared" ref="BQ60:BW60" si="33">BQ58*BQ59</f>
        <v>0</v>
      </c>
      <c r="BR60" s="251">
        <f t="shared" si="33"/>
        <v>0</v>
      </c>
      <c r="BS60" s="251">
        <f t="shared" si="33"/>
        <v>0</v>
      </c>
      <c r="BT60" s="251">
        <f t="shared" si="33"/>
        <v>0</v>
      </c>
      <c r="BU60" s="251">
        <f t="shared" si="33"/>
        <v>0</v>
      </c>
      <c r="BV60" s="251">
        <f>BV58*BV59</f>
        <v>0</v>
      </c>
      <c r="BW60" s="251">
        <f t="shared" si="33"/>
        <v>0</v>
      </c>
      <c r="BX60" s="251">
        <f>BX58*BX59</f>
        <v>0</v>
      </c>
      <c r="BY60" s="251">
        <f t="shared" ref="BY60:BZ60" si="34">BY58*BY59</f>
        <v>0</v>
      </c>
      <c r="BZ60" s="251">
        <f t="shared" si="34"/>
        <v>0</v>
      </c>
    </row>
    <row r="61" spans="1:78" ht="13.9" hidden="1" customHeight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5:B45"/>
    <mergeCell ref="A47:B47"/>
    <mergeCell ref="A48:B48"/>
    <mergeCell ref="A49:B49"/>
    <mergeCell ref="A50:B50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M5:S5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4:B14"/>
    <mergeCell ref="A15:B15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1"/>
  <sheetViews>
    <sheetView topLeftCell="A3" zoomScale="80" zoomScaleNormal="80" workbookViewId="0">
      <selection activeCell="L53" sqref="L53:P53"/>
    </sheetView>
  </sheetViews>
  <sheetFormatPr defaultColWidth="12.625" defaultRowHeight="15" customHeight="1"/>
  <cols>
    <col min="1" max="1" width="3.25" style="280" customWidth="1"/>
    <col min="2" max="2" width="24.75" style="280" customWidth="1"/>
    <col min="3" max="3" width="9.5" style="280" bestFit="1" customWidth="1"/>
    <col min="4" max="6" width="7.375" style="280" hidden="1" customWidth="1"/>
    <col min="7" max="7" width="6.375" style="280" hidden="1" customWidth="1"/>
    <col min="8" max="9" width="8.375" style="280" hidden="1" customWidth="1"/>
    <col min="10" max="10" width="7.375" style="280" hidden="1" customWidth="1"/>
    <col min="11" max="11" width="8.625" style="280" bestFit="1" customWidth="1"/>
    <col min="12" max="12" width="8.375" style="280" bestFit="1" customWidth="1"/>
    <col min="13" max="14" width="7.375" style="280" bestFit="1" customWidth="1"/>
    <col min="15" max="15" width="8.375" style="280" hidden="1" customWidth="1"/>
    <col min="16" max="16" width="8.375" style="280" bestFit="1" customWidth="1"/>
    <col min="17" max="17" width="6.375" style="280" hidden="1" customWidth="1"/>
    <col min="18" max="18" width="8.375" style="280" hidden="1" customWidth="1"/>
    <col min="19" max="19" width="7.375" style="280" hidden="1" customWidth="1"/>
    <col min="20" max="24" width="8.375" style="280" hidden="1" customWidth="1"/>
    <col min="25" max="25" width="7.375" style="280" hidden="1" customWidth="1"/>
    <col min="26" max="26" width="8.375" style="280" hidden="1" customWidth="1"/>
    <col min="27" max="28" width="7.375" style="280" hidden="1" customWidth="1"/>
    <col min="29" max="29" width="8.375" style="280" hidden="1" customWidth="1"/>
    <col min="30" max="33" width="7.375" style="280" hidden="1" customWidth="1"/>
    <col min="34" max="34" width="7.375" style="280" bestFit="1" customWidth="1"/>
    <col min="35" max="39" width="7.375" style="280" hidden="1" customWidth="1"/>
    <col min="40" max="40" width="7.375" style="280" bestFit="1" customWidth="1"/>
    <col min="41" max="41" width="7.375" style="280" hidden="1" customWidth="1"/>
    <col min="42" max="43" width="8.375" style="280" hidden="1" customWidth="1"/>
    <col min="44" max="44" width="8.625" style="280" bestFit="1" customWidth="1"/>
    <col min="45" max="45" width="7.375" style="280" hidden="1" customWidth="1"/>
    <col min="46" max="46" width="8.375" style="280" bestFit="1" customWidth="1"/>
    <col min="47" max="47" width="7.375" style="280" hidden="1" customWidth="1"/>
    <col min="48" max="48" width="7.75" style="280" bestFit="1" customWidth="1"/>
    <col min="49" max="49" width="8.375" style="280" customWidth="1"/>
    <col min="50" max="50" width="8.375" style="280" hidden="1" customWidth="1"/>
    <col min="51" max="51" width="8.375" style="280" customWidth="1"/>
    <col min="52" max="59" width="8.375" style="280" hidden="1" customWidth="1"/>
    <col min="60" max="64" width="7.375" style="280" hidden="1" customWidth="1"/>
    <col min="65" max="66" width="8.375" style="280" hidden="1" customWidth="1"/>
    <col min="67" max="67" width="7.375" style="280" hidden="1" customWidth="1"/>
    <col min="68" max="68" width="6.375" style="280" hidden="1" customWidth="1"/>
    <col min="69" max="72" width="8.375" style="280" hidden="1" customWidth="1"/>
    <col min="73" max="73" width="8.375" style="280" bestFit="1" customWidth="1"/>
    <col min="74" max="74" width="7.375" style="280" hidden="1" customWidth="1"/>
    <col min="75" max="75" width="8.625" style="280" bestFit="1" customWidth="1"/>
    <col min="76" max="76" width="7.75" style="280" customWidth="1"/>
    <col min="77" max="77" width="8.375" style="280" hidden="1" customWidth="1"/>
    <col min="78" max="78" width="6.375" style="280" hidden="1" customWidth="1"/>
    <col min="79" max="79" width="7.625" style="280" hidden="1" customWidth="1"/>
    <col min="80" max="16384" width="12.625" style="280"/>
  </cols>
  <sheetData>
    <row r="1" spans="1:79" ht="18.75">
      <c r="A1" s="564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27</v>
      </c>
      <c r="C4" s="566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4" customHeight="1">
      <c r="B5" s="289" t="s">
        <v>395</v>
      </c>
      <c r="C5" s="36"/>
      <c r="D5" s="36"/>
      <c r="E5" s="36"/>
      <c r="F5" s="36"/>
      <c r="G5" s="36"/>
      <c r="H5" s="36"/>
      <c r="I5" s="36"/>
      <c r="J5" s="36"/>
      <c r="K5" s="616" t="str">
        <f>VLOOKUP(B4,Общее_количество_учащихся,2,FALSE)</f>
        <v>Суббота</v>
      </c>
      <c r="L5" s="542"/>
      <c r="M5" s="542"/>
      <c r="N5" s="542"/>
      <c r="O5" s="542"/>
      <c r="P5" s="542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551" t="s">
        <v>68</v>
      </c>
      <c r="B6" s="537"/>
      <c r="C6" s="40"/>
      <c r="D6" s="547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151.15" customHeight="1">
      <c r="A7" s="538"/>
      <c r="B7" s="539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44" t="s">
        <v>392</v>
      </c>
      <c r="B8" s="535"/>
      <c r="C8" s="41"/>
      <c r="D8" s="41"/>
      <c r="E8" s="41"/>
      <c r="F8" s="41"/>
      <c r="G8" s="41"/>
      <c r="H8" s="41"/>
      <c r="I8" s="41"/>
      <c r="J8" s="41"/>
      <c r="K8" s="41"/>
      <c r="L8" s="41">
        <v>1.35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9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544" t="s">
        <v>393</v>
      </c>
      <c r="B9" s="535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44" t="s">
        <v>363</v>
      </c>
      <c r="B10" s="535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10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544" t="s">
        <v>362</v>
      </c>
      <c r="B11" s="53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544" t="s">
        <v>373</v>
      </c>
      <c r="B12" s="535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557"/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57"/>
      <c r="B14" s="535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557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1.35</v>
      </c>
      <c r="M16" s="41">
        <f t="shared" si="0"/>
        <v>10</v>
      </c>
      <c r="N16" s="41">
        <f t="shared" si="0"/>
        <v>0.1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9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559" t="s">
        <v>74</v>
      </c>
      <c r="B17" s="535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545" t="s">
        <v>74</v>
      </c>
      <c r="B18" s="535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35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545" t="s">
        <v>64</v>
      </c>
      <c r="B20" s="535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35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545" t="s">
        <v>77</v>
      </c>
      <c r="B22" s="535"/>
      <c r="C22" s="51" t="e">
        <f>C21/C18</f>
        <v>#DIV/0!</v>
      </c>
      <c r="M22" s="198" t="e">
        <f>ROUND((61-C22)/140*1000+L8,6)</f>
        <v>#DIV/0!</v>
      </c>
      <c r="N22" s="280" t="e">
        <f>ROUND((((61-C22))*100+SUM(N11)),4)</f>
        <v>#DIV/0!</v>
      </c>
      <c r="P22" s="198" t="e">
        <f>ROUND((61-C22)/M20*1000+M10,6)</f>
        <v>#DIV/0!</v>
      </c>
    </row>
    <row r="23" spans="1:79" ht="15.75" hidden="1" customHeight="1">
      <c r="B23" s="280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1.35</v>
      </c>
      <c r="M28" s="15">
        <f t="shared" si="5"/>
        <v>10</v>
      </c>
      <c r="N28" s="15">
        <f t="shared" si="5"/>
        <v>0.1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9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509" t="s">
        <v>74</v>
      </c>
      <c r="B29" s="535"/>
      <c r="C29" s="15">
        <f>C30</f>
        <v>0</v>
      </c>
      <c r="D29" s="96">
        <f>C29</f>
        <v>0</v>
      </c>
      <c r="E29" s="96">
        <f t="shared" ref="E29:BP29" si="7">D29</f>
        <v>0</v>
      </c>
      <c r="F29" s="96">
        <f t="shared" si="7"/>
        <v>0</v>
      </c>
      <c r="G29" s="96">
        <f t="shared" si="7"/>
        <v>0</v>
      </c>
      <c r="H29" s="96">
        <f t="shared" si="7"/>
        <v>0</v>
      </c>
      <c r="I29" s="96">
        <f t="shared" si="7"/>
        <v>0</v>
      </c>
      <c r="J29" s="96">
        <f t="shared" si="7"/>
        <v>0</v>
      </c>
      <c r="K29" s="96">
        <f t="shared" si="7"/>
        <v>0</v>
      </c>
      <c r="L29" s="96">
        <f t="shared" si="7"/>
        <v>0</v>
      </c>
      <c r="M29" s="96">
        <f t="shared" si="7"/>
        <v>0</v>
      </c>
      <c r="N29" s="96">
        <f t="shared" si="7"/>
        <v>0</v>
      </c>
      <c r="O29" s="96">
        <f t="shared" si="7"/>
        <v>0</v>
      </c>
      <c r="P29" s="96">
        <f t="shared" si="7"/>
        <v>0</v>
      </c>
      <c r="Q29" s="96">
        <f t="shared" si="7"/>
        <v>0</v>
      </c>
      <c r="R29" s="96">
        <f t="shared" si="7"/>
        <v>0</v>
      </c>
      <c r="S29" s="96">
        <f t="shared" si="7"/>
        <v>0</v>
      </c>
      <c r="T29" s="96">
        <f t="shared" si="7"/>
        <v>0</v>
      </c>
      <c r="U29" s="96">
        <f t="shared" si="7"/>
        <v>0</v>
      </c>
      <c r="V29" s="96">
        <f t="shared" si="7"/>
        <v>0</v>
      </c>
      <c r="W29" s="96">
        <f t="shared" si="7"/>
        <v>0</v>
      </c>
      <c r="X29" s="96">
        <f t="shared" si="7"/>
        <v>0</v>
      </c>
      <c r="Y29" s="96">
        <f t="shared" si="7"/>
        <v>0</v>
      </c>
      <c r="Z29" s="96">
        <f t="shared" si="7"/>
        <v>0</v>
      </c>
      <c r="AA29" s="96">
        <f t="shared" si="7"/>
        <v>0</v>
      </c>
      <c r="AB29" s="96">
        <f t="shared" si="7"/>
        <v>0</v>
      </c>
      <c r="AC29" s="96">
        <f t="shared" si="7"/>
        <v>0</v>
      </c>
      <c r="AD29" s="96">
        <f t="shared" si="7"/>
        <v>0</v>
      </c>
      <c r="AE29" s="96">
        <f t="shared" si="7"/>
        <v>0</v>
      </c>
      <c r="AF29" s="96">
        <f t="shared" si="7"/>
        <v>0</v>
      </c>
      <c r="AG29" s="96">
        <f t="shared" si="7"/>
        <v>0</v>
      </c>
      <c r="AH29" s="96">
        <f t="shared" si="7"/>
        <v>0</v>
      </c>
      <c r="AI29" s="96">
        <f t="shared" si="7"/>
        <v>0</v>
      </c>
      <c r="AJ29" s="96">
        <f t="shared" si="7"/>
        <v>0</v>
      </c>
      <c r="AK29" s="96">
        <f t="shared" si="7"/>
        <v>0</v>
      </c>
      <c r="AL29" s="96">
        <f t="shared" si="7"/>
        <v>0</v>
      </c>
      <c r="AM29" s="96">
        <f t="shared" si="7"/>
        <v>0</v>
      </c>
      <c r="AN29" s="96">
        <f t="shared" si="7"/>
        <v>0</v>
      </c>
      <c r="AO29" s="96">
        <f t="shared" si="7"/>
        <v>0</v>
      </c>
      <c r="AP29" s="96">
        <f t="shared" si="7"/>
        <v>0</v>
      </c>
      <c r="AQ29" s="96">
        <f t="shared" si="7"/>
        <v>0</v>
      </c>
      <c r="AR29" s="96">
        <f t="shared" si="7"/>
        <v>0</v>
      </c>
      <c r="AS29" s="96">
        <f t="shared" si="7"/>
        <v>0</v>
      </c>
      <c r="AT29" s="96">
        <f t="shared" si="7"/>
        <v>0</v>
      </c>
      <c r="AU29" s="96">
        <f t="shared" si="7"/>
        <v>0</v>
      </c>
      <c r="AV29" s="96">
        <f t="shared" si="7"/>
        <v>0</v>
      </c>
      <c r="AW29" s="96">
        <f t="shared" si="7"/>
        <v>0</v>
      </c>
      <c r="AX29" s="96">
        <f t="shared" si="7"/>
        <v>0</v>
      </c>
      <c r="AY29" s="96">
        <f t="shared" si="7"/>
        <v>0</v>
      </c>
      <c r="AZ29" s="96">
        <f t="shared" si="7"/>
        <v>0</v>
      </c>
      <c r="BA29" s="96">
        <f t="shared" si="7"/>
        <v>0</v>
      </c>
      <c r="BB29" s="96">
        <f t="shared" si="7"/>
        <v>0</v>
      </c>
      <c r="BC29" s="96">
        <f t="shared" si="7"/>
        <v>0</v>
      </c>
      <c r="BD29" s="96">
        <f t="shared" si="7"/>
        <v>0</v>
      </c>
      <c r="BE29" s="96">
        <f t="shared" si="7"/>
        <v>0</v>
      </c>
      <c r="BF29" s="96">
        <f t="shared" si="7"/>
        <v>0</v>
      </c>
      <c r="BG29" s="96">
        <f t="shared" si="7"/>
        <v>0</v>
      </c>
      <c r="BH29" s="96">
        <f t="shared" si="7"/>
        <v>0</v>
      </c>
      <c r="BI29" s="96">
        <f t="shared" si="7"/>
        <v>0</v>
      </c>
      <c r="BJ29" s="96">
        <f t="shared" si="7"/>
        <v>0</v>
      </c>
      <c r="BK29" s="96">
        <f t="shared" si="7"/>
        <v>0</v>
      </c>
      <c r="BL29" s="96">
        <f t="shared" si="7"/>
        <v>0</v>
      </c>
      <c r="BM29" s="96">
        <f t="shared" si="7"/>
        <v>0</v>
      </c>
      <c r="BN29" s="96">
        <f t="shared" si="7"/>
        <v>0</v>
      </c>
      <c r="BO29" s="96">
        <f t="shared" si="7"/>
        <v>0</v>
      </c>
      <c r="BP29" s="96">
        <f t="shared" si="7"/>
        <v>0</v>
      </c>
      <c r="BQ29" s="96">
        <f t="shared" ref="BQ29:BZ29" si="8">BP29</f>
        <v>0</v>
      </c>
      <c r="BR29" s="96">
        <f t="shared" si="8"/>
        <v>0</v>
      </c>
      <c r="BS29" s="96">
        <f t="shared" si="8"/>
        <v>0</v>
      </c>
      <c r="BT29" s="96">
        <f t="shared" si="8"/>
        <v>0</v>
      </c>
      <c r="BU29" s="96">
        <f t="shared" si="8"/>
        <v>0</v>
      </c>
      <c r="BV29" s="96">
        <f t="shared" si="8"/>
        <v>0</v>
      </c>
      <c r="BW29" s="96">
        <f t="shared" si="8"/>
        <v>0</v>
      </c>
      <c r="BX29" s="96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505" t="s">
        <v>138</v>
      </c>
      <c r="B30" s="570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 t="s">
        <v>75</v>
      </c>
      <c r="B31" s="535"/>
      <c r="C31" s="20"/>
      <c r="D31" s="97">
        <f>D28*D29/1000</f>
        <v>0</v>
      </c>
      <c r="E31" s="97">
        <f t="shared" ref="E31:BP31" si="9">E28*E29/1000</f>
        <v>0</v>
      </c>
      <c r="F31" s="97">
        <f t="shared" si="9"/>
        <v>0</v>
      </c>
      <c r="G31" s="97">
        <f t="shared" si="9"/>
        <v>0</v>
      </c>
      <c r="H31" s="97">
        <f t="shared" si="9"/>
        <v>0</v>
      </c>
      <c r="I31" s="97">
        <f t="shared" si="9"/>
        <v>0</v>
      </c>
      <c r="J31" s="97">
        <f t="shared" si="9"/>
        <v>0</v>
      </c>
      <c r="K31" s="110">
        <f>K28*K29</f>
        <v>0</v>
      </c>
      <c r="L31" s="110">
        <f t="shared" si="9"/>
        <v>0</v>
      </c>
      <c r="M31" s="110">
        <f t="shared" si="9"/>
        <v>0</v>
      </c>
      <c r="N31" s="110">
        <f t="shared" si="9"/>
        <v>0</v>
      </c>
      <c r="O31" s="110">
        <f t="shared" si="9"/>
        <v>0</v>
      </c>
      <c r="P31" s="110">
        <f t="shared" si="9"/>
        <v>0</v>
      </c>
      <c r="Q31" s="110">
        <f>Q28*Q29</f>
        <v>0</v>
      </c>
      <c r="R31" s="110">
        <f t="shared" si="9"/>
        <v>0</v>
      </c>
      <c r="S31" s="110">
        <f>S28*S29</f>
        <v>0</v>
      </c>
      <c r="T31" s="110">
        <f t="shared" si="9"/>
        <v>0</v>
      </c>
      <c r="U31" s="110">
        <f t="shared" si="9"/>
        <v>0</v>
      </c>
      <c r="V31" s="110">
        <f t="shared" si="9"/>
        <v>0</v>
      </c>
      <c r="W31" s="110">
        <f t="shared" si="9"/>
        <v>0</v>
      </c>
      <c r="X31" s="110">
        <f t="shared" si="9"/>
        <v>0</v>
      </c>
      <c r="Y31" s="110">
        <f t="shared" si="9"/>
        <v>0</v>
      </c>
      <c r="Z31" s="110">
        <f t="shared" si="9"/>
        <v>0</v>
      </c>
      <c r="AA31" s="110">
        <f t="shared" si="9"/>
        <v>0</v>
      </c>
      <c r="AB31" s="110">
        <f t="shared" si="9"/>
        <v>0</v>
      </c>
      <c r="AC31" s="110">
        <f t="shared" si="9"/>
        <v>0</v>
      </c>
      <c r="AD31" s="110">
        <f t="shared" si="9"/>
        <v>0</v>
      </c>
      <c r="AE31" s="110">
        <f t="shared" si="9"/>
        <v>0</v>
      </c>
      <c r="AF31" s="110">
        <f t="shared" si="9"/>
        <v>0</v>
      </c>
      <c r="AG31" s="110">
        <f t="shared" si="9"/>
        <v>0</v>
      </c>
      <c r="AH31" s="110">
        <f t="shared" si="9"/>
        <v>0</v>
      </c>
      <c r="AI31" s="110">
        <f t="shared" si="9"/>
        <v>0</v>
      </c>
      <c r="AJ31" s="110">
        <f t="shared" si="9"/>
        <v>0</v>
      </c>
      <c r="AK31" s="110">
        <f t="shared" si="9"/>
        <v>0</v>
      </c>
      <c r="AL31" s="110">
        <f t="shared" si="9"/>
        <v>0</v>
      </c>
      <c r="AM31" s="110">
        <f t="shared" si="9"/>
        <v>0</v>
      </c>
      <c r="AN31" s="110">
        <f t="shared" si="9"/>
        <v>0</v>
      </c>
      <c r="AO31" s="110">
        <f t="shared" si="9"/>
        <v>0</v>
      </c>
      <c r="AP31" s="110">
        <f t="shared" si="9"/>
        <v>0</v>
      </c>
      <c r="AQ31" s="110">
        <f t="shared" si="9"/>
        <v>0</v>
      </c>
      <c r="AR31" s="110">
        <f t="shared" si="9"/>
        <v>0</v>
      </c>
      <c r="AS31" s="110">
        <f t="shared" si="9"/>
        <v>0</v>
      </c>
      <c r="AT31" s="110">
        <f t="shared" si="9"/>
        <v>0</v>
      </c>
      <c r="AU31" s="110">
        <f t="shared" si="9"/>
        <v>0</v>
      </c>
      <c r="AV31" s="110">
        <f t="shared" si="9"/>
        <v>0</v>
      </c>
      <c r="AW31" s="110">
        <f t="shared" si="9"/>
        <v>0</v>
      </c>
      <c r="AX31" s="110">
        <f t="shared" si="9"/>
        <v>0</v>
      </c>
      <c r="AY31" s="110">
        <f t="shared" si="9"/>
        <v>0</v>
      </c>
      <c r="AZ31" s="110">
        <f t="shared" si="9"/>
        <v>0</v>
      </c>
      <c r="BA31" s="110">
        <f t="shared" si="9"/>
        <v>0</v>
      </c>
      <c r="BB31" s="110">
        <f t="shared" si="9"/>
        <v>0</v>
      </c>
      <c r="BC31" s="110">
        <f t="shared" si="9"/>
        <v>0</v>
      </c>
      <c r="BD31" s="110">
        <f t="shared" si="9"/>
        <v>0</v>
      </c>
      <c r="BE31" s="110">
        <f t="shared" si="9"/>
        <v>0</v>
      </c>
      <c r="BF31" s="110">
        <f t="shared" si="9"/>
        <v>0</v>
      </c>
      <c r="BG31" s="110">
        <f t="shared" si="9"/>
        <v>0</v>
      </c>
      <c r="BH31" s="110">
        <f>BH28*BH29</f>
        <v>0</v>
      </c>
      <c r="BI31" s="110">
        <f t="shared" si="9"/>
        <v>0</v>
      </c>
      <c r="BJ31" s="110">
        <f t="shared" si="9"/>
        <v>0</v>
      </c>
      <c r="BK31" s="110">
        <f t="shared" si="9"/>
        <v>0</v>
      </c>
      <c r="BL31" s="110">
        <f t="shared" si="9"/>
        <v>0</v>
      </c>
      <c r="BM31" s="110">
        <f t="shared" si="9"/>
        <v>0</v>
      </c>
      <c r="BN31" s="110">
        <f t="shared" si="9"/>
        <v>0</v>
      </c>
      <c r="BO31" s="110">
        <f t="shared" si="9"/>
        <v>0</v>
      </c>
      <c r="BP31" s="110">
        <f t="shared" si="9"/>
        <v>0</v>
      </c>
      <c r="BQ31" s="110">
        <f t="shared" ref="BQ31:BY31" si="10">BQ28*BQ29/1000</f>
        <v>0</v>
      </c>
      <c r="BR31" s="110">
        <f t="shared" si="10"/>
        <v>0</v>
      </c>
      <c r="BS31" s="110">
        <f t="shared" si="10"/>
        <v>0</v>
      </c>
      <c r="BT31" s="110">
        <f t="shared" si="10"/>
        <v>0</v>
      </c>
      <c r="BU31" s="110">
        <f t="shared" si="10"/>
        <v>0</v>
      </c>
      <c r="BV31" s="110">
        <f t="shared" si="10"/>
        <v>0</v>
      </c>
      <c r="BW31" s="110">
        <f>BW28*BW29</f>
        <v>0</v>
      </c>
      <c r="BX31" s="110">
        <f t="shared" si="10"/>
        <v>0</v>
      </c>
      <c r="BY31" s="110">
        <f t="shared" si="10"/>
        <v>0</v>
      </c>
      <c r="BZ31" s="110">
        <f>BZ28*BZ29</f>
        <v>0</v>
      </c>
      <c r="CA31" s="1"/>
    </row>
    <row r="32" spans="1:79" hidden="1">
      <c r="A32" s="511" t="s">
        <v>64</v>
      </c>
      <c r="B32" s="535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35"/>
      <c r="C33" s="94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1">
        <f t="shared" si="11"/>
        <v>0</v>
      </c>
      <c r="L33" s="111">
        <f t="shared" si="11"/>
        <v>0</v>
      </c>
      <c r="M33" s="111">
        <f t="shared" si="11"/>
        <v>0</v>
      </c>
      <c r="N33" s="111">
        <f t="shared" si="11"/>
        <v>0</v>
      </c>
      <c r="O33" s="111">
        <f t="shared" si="11"/>
        <v>0</v>
      </c>
      <c r="P33" s="111">
        <f t="shared" si="11"/>
        <v>0</v>
      </c>
      <c r="Q33" s="111">
        <f t="shared" si="11"/>
        <v>0</v>
      </c>
      <c r="R33" s="111">
        <f t="shared" si="11"/>
        <v>0</v>
      </c>
      <c r="S33" s="111">
        <f t="shared" si="11"/>
        <v>0</v>
      </c>
      <c r="T33" s="111">
        <f t="shared" si="11"/>
        <v>0</v>
      </c>
      <c r="U33" s="111">
        <f t="shared" si="11"/>
        <v>0</v>
      </c>
      <c r="V33" s="111">
        <f t="shared" si="11"/>
        <v>0</v>
      </c>
      <c r="W33" s="111">
        <f t="shared" si="11"/>
        <v>0</v>
      </c>
      <c r="X33" s="111">
        <f t="shared" si="11"/>
        <v>0</v>
      </c>
      <c r="Y33" s="111">
        <f t="shared" si="11"/>
        <v>0</v>
      </c>
      <c r="Z33" s="111">
        <f t="shared" si="11"/>
        <v>0</v>
      </c>
      <c r="AA33" s="111">
        <f t="shared" si="11"/>
        <v>0</v>
      </c>
      <c r="AB33" s="111">
        <f t="shared" si="11"/>
        <v>0</v>
      </c>
      <c r="AC33" s="111">
        <f t="shared" si="11"/>
        <v>0</v>
      </c>
      <c r="AD33" s="111">
        <f t="shared" si="11"/>
        <v>0</v>
      </c>
      <c r="AE33" s="111">
        <f t="shared" si="11"/>
        <v>0</v>
      </c>
      <c r="AF33" s="111">
        <f t="shared" si="11"/>
        <v>0</v>
      </c>
      <c r="AG33" s="111">
        <f t="shared" si="11"/>
        <v>0</v>
      </c>
      <c r="AH33" s="111">
        <f t="shared" si="11"/>
        <v>0</v>
      </c>
      <c r="AI33" s="111">
        <f t="shared" si="11"/>
        <v>0</v>
      </c>
      <c r="AJ33" s="111">
        <f t="shared" si="11"/>
        <v>0</v>
      </c>
      <c r="AK33" s="111">
        <f t="shared" si="11"/>
        <v>0</v>
      </c>
      <c r="AL33" s="111">
        <f t="shared" si="11"/>
        <v>0</v>
      </c>
      <c r="AM33" s="111">
        <f t="shared" si="11"/>
        <v>0</v>
      </c>
      <c r="AN33" s="111">
        <f t="shared" si="11"/>
        <v>0</v>
      </c>
      <c r="AO33" s="111">
        <f t="shared" si="11"/>
        <v>0</v>
      </c>
      <c r="AP33" s="111">
        <f t="shared" si="11"/>
        <v>0</v>
      </c>
      <c r="AQ33" s="111">
        <f t="shared" si="11"/>
        <v>0</v>
      </c>
      <c r="AR33" s="111">
        <f t="shared" si="11"/>
        <v>0</v>
      </c>
      <c r="AS33" s="111">
        <f t="shared" si="11"/>
        <v>0</v>
      </c>
      <c r="AT33" s="111">
        <f t="shared" si="11"/>
        <v>0</v>
      </c>
      <c r="AU33" s="111">
        <f t="shared" si="11"/>
        <v>0</v>
      </c>
      <c r="AV33" s="111">
        <f t="shared" si="11"/>
        <v>0</v>
      </c>
      <c r="AW33" s="111">
        <f t="shared" si="11"/>
        <v>0</v>
      </c>
      <c r="AX33" s="111">
        <f t="shared" si="11"/>
        <v>0</v>
      </c>
      <c r="AY33" s="111">
        <f t="shared" si="11"/>
        <v>0</v>
      </c>
      <c r="AZ33" s="111">
        <f t="shared" si="11"/>
        <v>0</v>
      </c>
      <c r="BA33" s="111">
        <f t="shared" si="11"/>
        <v>0</v>
      </c>
      <c r="BB33" s="111">
        <f t="shared" si="11"/>
        <v>0</v>
      </c>
      <c r="BC33" s="111">
        <f t="shared" si="11"/>
        <v>0</v>
      </c>
      <c r="BD33" s="111">
        <f t="shared" si="11"/>
        <v>0</v>
      </c>
      <c r="BE33" s="111">
        <f t="shared" si="11"/>
        <v>0</v>
      </c>
      <c r="BF33" s="111">
        <f t="shared" si="11"/>
        <v>0</v>
      </c>
      <c r="BG33" s="111">
        <f t="shared" si="11"/>
        <v>0</v>
      </c>
      <c r="BH33" s="111">
        <f t="shared" si="11"/>
        <v>0</v>
      </c>
      <c r="BI33" s="111">
        <f t="shared" si="11"/>
        <v>0</v>
      </c>
      <c r="BJ33" s="111">
        <f t="shared" si="11"/>
        <v>0</v>
      </c>
      <c r="BK33" s="111">
        <f t="shared" si="11"/>
        <v>0</v>
      </c>
      <c r="BL33" s="111">
        <f t="shared" si="11"/>
        <v>0</v>
      </c>
      <c r="BM33" s="111">
        <f t="shared" si="11"/>
        <v>0</v>
      </c>
      <c r="BN33" s="111">
        <f t="shared" si="11"/>
        <v>0</v>
      </c>
      <c r="BO33" s="111">
        <f t="shared" si="11"/>
        <v>0</v>
      </c>
      <c r="BP33" s="111">
        <f t="shared" si="11"/>
        <v>0</v>
      </c>
      <c r="BQ33" s="111">
        <f t="shared" ref="BQ33:BW33" si="12">BQ31*BQ32</f>
        <v>0</v>
      </c>
      <c r="BR33" s="111">
        <f t="shared" si="12"/>
        <v>0</v>
      </c>
      <c r="BS33" s="111">
        <f t="shared" si="12"/>
        <v>0</v>
      </c>
      <c r="BT33" s="111">
        <f t="shared" si="12"/>
        <v>0</v>
      </c>
      <c r="BU33" s="111">
        <f t="shared" si="12"/>
        <v>0</v>
      </c>
      <c r="BV33" s="111">
        <f>BV31*BV32</f>
        <v>0</v>
      </c>
      <c r="BW33" s="111">
        <f t="shared" si="12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6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29"/>
      <c r="B36" s="259" t="s">
        <v>397</v>
      </c>
      <c r="C36" s="230"/>
      <c r="D36" s="230" t="str">
        <f>IF(D33=D50,"x")</f>
        <v>x</v>
      </c>
      <c r="E36" s="230" t="str">
        <f t="shared" ref="E36:J36" si="13">IF(E33=E50,"x")</f>
        <v>x</v>
      </c>
      <c r="F36" s="230" t="str">
        <f t="shared" si="13"/>
        <v>x</v>
      </c>
      <c r="G36" s="230" t="str">
        <f t="shared" si="13"/>
        <v>x</v>
      </c>
      <c r="H36" s="230" t="str">
        <f t="shared" si="13"/>
        <v>x</v>
      </c>
      <c r="I36" s="230" t="str">
        <f t="shared" si="13"/>
        <v>x</v>
      </c>
      <c r="J36" s="230" t="str">
        <f t="shared" si="13"/>
        <v>x</v>
      </c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29"/>
      <c r="BZ36" s="229"/>
    </row>
    <row r="37" spans="1:79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</row>
    <row r="38" spans="1:79" ht="152.44999999999999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</row>
    <row r="39" spans="1:79" s="255" customFormat="1">
      <c r="A39" s="501" t="s">
        <v>85</v>
      </c>
      <c r="B39" s="543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>
        <v>3.4</v>
      </c>
      <c r="N39" s="235">
        <v>2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>
        <v>8</v>
      </c>
      <c r="AO39" s="235"/>
      <c r="AP39" s="235"/>
      <c r="AQ39" s="235"/>
      <c r="AR39" s="235"/>
      <c r="AS39" s="235"/>
      <c r="AT39" s="235">
        <v>3</v>
      </c>
      <c r="AU39" s="235"/>
      <c r="AV39" s="235">
        <v>114</v>
      </c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29"/>
    </row>
    <row r="40" spans="1:79" s="255" customFormat="1">
      <c r="A40" s="501" t="s">
        <v>34</v>
      </c>
      <c r="B40" s="543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>
        <v>115</v>
      </c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29"/>
    </row>
    <row r="41" spans="1:79" s="255" customFormat="1">
      <c r="A41" s="501" t="s">
        <v>86</v>
      </c>
      <c r="B41" s="543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>
        <v>60</v>
      </c>
      <c r="BY41" s="256"/>
      <c r="BZ41" s="256"/>
      <c r="CA41" s="229"/>
    </row>
    <row r="42" spans="1:79" s="255" customFormat="1">
      <c r="A42" s="501" t="s">
        <v>87</v>
      </c>
      <c r="B42" s="543"/>
      <c r="C42" s="235"/>
      <c r="D42" s="235"/>
      <c r="E42" s="235"/>
      <c r="F42" s="235"/>
      <c r="G42" s="235"/>
      <c r="H42" s="235"/>
      <c r="I42" s="235"/>
      <c r="J42" s="235"/>
      <c r="K42" s="235">
        <v>1</v>
      </c>
      <c r="L42" s="235"/>
      <c r="M42" s="235"/>
      <c r="N42" s="235">
        <v>1.96</v>
      </c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>
        <v>24</v>
      </c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>
        <v>2</v>
      </c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56"/>
      <c r="BZ42" s="256"/>
      <c r="CA42" s="229"/>
    </row>
    <row r="43" spans="1:79" s="255" customFormat="1">
      <c r="A43" s="501" t="s">
        <v>88</v>
      </c>
      <c r="B43" s="543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>
        <v>10</v>
      </c>
      <c r="N43" s="235"/>
      <c r="O43" s="235"/>
      <c r="P43" s="235">
        <v>1</v>
      </c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56"/>
      <c r="BZ43" s="256"/>
      <c r="CA43" s="229"/>
    </row>
    <row r="44" spans="1:79" s="255" customFormat="1">
      <c r="A44" s="501"/>
      <c r="B44" s="543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/>
      <c r="BZ44" s="256"/>
      <c r="CA44" s="229"/>
    </row>
    <row r="45" spans="1:79" ht="15.75" hidden="1" customHeigh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</row>
    <row r="46" spans="1:79" ht="15.75" hidden="1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</row>
    <row r="47" spans="1:79" ht="15.75" hidden="1" customHeight="1">
      <c r="A47" s="501"/>
      <c r="B47" s="502"/>
      <c r="C47" s="235"/>
      <c r="D47" s="235">
        <f t="shared" ref="D47:AI47" si="14">SUM(D39:D45)</f>
        <v>0</v>
      </c>
      <c r="E47" s="235">
        <f t="shared" si="14"/>
        <v>0</v>
      </c>
      <c r="F47" s="235">
        <f t="shared" si="14"/>
        <v>0</v>
      </c>
      <c r="G47" s="235">
        <f t="shared" si="14"/>
        <v>0</v>
      </c>
      <c r="H47" s="235">
        <f t="shared" si="14"/>
        <v>0</v>
      </c>
      <c r="I47" s="235">
        <f t="shared" si="14"/>
        <v>0</v>
      </c>
      <c r="J47" s="235">
        <f t="shared" si="14"/>
        <v>0</v>
      </c>
      <c r="K47" s="235">
        <f t="shared" si="14"/>
        <v>1</v>
      </c>
      <c r="L47" s="235">
        <f t="shared" si="14"/>
        <v>0</v>
      </c>
      <c r="M47" s="235">
        <f t="shared" si="14"/>
        <v>13.4</v>
      </c>
      <c r="N47" s="235">
        <f t="shared" si="14"/>
        <v>3.96</v>
      </c>
      <c r="O47" s="235">
        <f t="shared" si="14"/>
        <v>0</v>
      </c>
      <c r="P47" s="235">
        <f t="shared" si="14"/>
        <v>1</v>
      </c>
      <c r="Q47" s="235">
        <f t="shared" si="14"/>
        <v>0</v>
      </c>
      <c r="R47" s="235">
        <f t="shared" si="14"/>
        <v>0</v>
      </c>
      <c r="S47" s="235">
        <f t="shared" si="14"/>
        <v>0</v>
      </c>
      <c r="T47" s="235">
        <f t="shared" si="14"/>
        <v>0</v>
      </c>
      <c r="U47" s="235">
        <f t="shared" si="14"/>
        <v>0</v>
      </c>
      <c r="V47" s="235">
        <f t="shared" si="14"/>
        <v>0</v>
      </c>
      <c r="W47" s="235">
        <f t="shared" si="14"/>
        <v>0</v>
      </c>
      <c r="X47" s="235">
        <f t="shared" si="14"/>
        <v>0</v>
      </c>
      <c r="Y47" s="235">
        <f t="shared" si="14"/>
        <v>0</v>
      </c>
      <c r="Z47" s="235">
        <f t="shared" si="14"/>
        <v>0</v>
      </c>
      <c r="AA47" s="235">
        <f t="shared" si="14"/>
        <v>0</v>
      </c>
      <c r="AB47" s="235">
        <f t="shared" si="14"/>
        <v>0</v>
      </c>
      <c r="AC47" s="235">
        <f t="shared" si="14"/>
        <v>0</v>
      </c>
      <c r="AD47" s="235">
        <f t="shared" si="14"/>
        <v>0</v>
      </c>
      <c r="AE47" s="235">
        <f t="shared" si="14"/>
        <v>0</v>
      </c>
      <c r="AF47" s="235">
        <f t="shared" si="14"/>
        <v>0</v>
      </c>
      <c r="AG47" s="235">
        <f t="shared" si="14"/>
        <v>0</v>
      </c>
      <c r="AH47" s="235">
        <f t="shared" si="14"/>
        <v>24</v>
      </c>
      <c r="AI47" s="235">
        <f t="shared" si="14"/>
        <v>0</v>
      </c>
      <c r="AJ47" s="235">
        <f t="shared" ref="AJ47:BX47" si="15">SUM(AJ39:AJ45)</f>
        <v>0</v>
      </c>
      <c r="AK47" s="235">
        <f t="shared" si="15"/>
        <v>0</v>
      </c>
      <c r="AL47" s="235">
        <f t="shared" si="15"/>
        <v>0</v>
      </c>
      <c r="AM47" s="235">
        <f t="shared" si="15"/>
        <v>0</v>
      </c>
      <c r="AN47" s="235">
        <f t="shared" si="15"/>
        <v>8</v>
      </c>
      <c r="AO47" s="235">
        <f t="shared" si="15"/>
        <v>0</v>
      </c>
      <c r="AP47" s="235">
        <f t="shared" si="15"/>
        <v>0</v>
      </c>
      <c r="AQ47" s="235">
        <f t="shared" si="15"/>
        <v>0</v>
      </c>
      <c r="AR47" s="235">
        <f t="shared" si="15"/>
        <v>115</v>
      </c>
      <c r="AS47" s="235">
        <f t="shared" si="15"/>
        <v>0</v>
      </c>
      <c r="AT47" s="235">
        <f t="shared" si="15"/>
        <v>5</v>
      </c>
      <c r="AU47" s="235">
        <f t="shared" si="15"/>
        <v>0</v>
      </c>
      <c r="AV47" s="235">
        <f t="shared" si="15"/>
        <v>114</v>
      </c>
      <c r="AW47" s="235">
        <f t="shared" si="15"/>
        <v>0</v>
      </c>
      <c r="AX47" s="235">
        <f t="shared" si="15"/>
        <v>0</v>
      </c>
      <c r="AY47" s="235">
        <f t="shared" si="15"/>
        <v>0</v>
      </c>
      <c r="AZ47" s="235">
        <f t="shared" si="15"/>
        <v>0</v>
      </c>
      <c r="BA47" s="235">
        <f t="shared" si="15"/>
        <v>0</v>
      </c>
      <c r="BB47" s="235">
        <f t="shared" si="15"/>
        <v>0</v>
      </c>
      <c r="BC47" s="235">
        <f t="shared" si="15"/>
        <v>0</v>
      </c>
      <c r="BD47" s="235">
        <f t="shared" si="15"/>
        <v>0</v>
      </c>
      <c r="BE47" s="235">
        <f t="shared" si="15"/>
        <v>0</v>
      </c>
      <c r="BF47" s="235">
        <f t="shared" si="15"/>
        <v>0</v>
      </c>
      <c r="BG47" s="235">
        <f t="shared" si="15"/>
        <v>0</v>
      </c>
      <c r="BH47" s="235">
        <f t="shared" si="15"/>
        <v>0</v>
      </c>
      <c r="BI47" s="235">
        <f t="shared" si="15"/>
        <v>0</v>
      </c>
      <c r="BJ47" s="235">
        <f t="shared" si="15"/>
        <v>0</v>
      </c>
      <c r="BK47" s="235">
        <f t="shared" si="15"/>
        <v>0</v>
      </c>
      <c r="BL47" s="235">
        <f t="shared" si="15"/>
        <v>0</v>
      </c>
      <c r="BM47" s="235">
        <f t="shared" si="15"/>
        <v>0</v>
      </c>
      <c r="BN47" s="235">
        <f t="shared" si="15"/>
        <v>0</v>
      </c>
      <c r="BO47" s="235">
        <f t="shared" si="15"/>
        <v>0</v>
      </c>
      <c r="BP47" s="235">
        <f t="shared" si="15"/>
        <v>0</v>
      </c>
      <c r="BQ47" s="235">
        <f t="shared" si="15"/>
        <v>0</v>
      </c>
      <c r="BR47" s="235">
        <f t="shared" si="15"/>
        <v>0</v>
      </c>
      <c r="BS47" s="235">
        <f t="shared" si="15"/>
        <v>0</v>
      </c>
      <c r="BT47" s="235">
        <f t="shared" si="15"/>
        <v>0</v>
      </c>
      <c r="BU47" s="235">
        <f t="shared" si="15"/>
        <v>0</v>
      </c>
      <c r="BV47" s="235">
        <f t="shared" si="15"/>
        <v>0</v>
      </c>
      <c r="BW47" s="235">
        <f t="shared" si="15"/>
        <v>0</v>
      </c>
      <c r="BX47" s="235">
        <f t="shared" si="15"/>
        <v>60</v>
      </c>
    </row>
    <row r="48" spans="1:79" ht="15.75" hidden="1" customHeight="1" thickBot="1">
      <c r="A48" s="503" t="s">
        <v>74</v>
      </c>
      <c r="B48" s="504"/>
      <c r="C48" s="235">
        <f>C49</f>
        <v>0</v>
      </c>
      <c r="D48" s="235">
        <f t="shared" ref="D48:BO48" si="16">C48</f>
        <v>0</v>
      </c>
      <c r="E48" s="235">
        <f t="shared" si="16"/>
        <v>0</v>
      </c>
      <c r="F48" s="235">
        <f t="shared" si="16"/>
        <v>0</v>
      </c>
      <c r="G48" s="235">
        <f t="shared" si="16"/>
        <v>0</v>
      </c>
      <c r="H48" s="235">
        <f t="shared" si="16"/>
        <v>0</v>
      </c>
      <c r="I48" s="235">
        <f t="shared" si="16"/>
        <v>0</v>
      </c>
      <c r="J48" s="235">
        <f t="shared" si="16"/>
        <v>0</v>
      </c>
      <c r="K48" s="235">
        <f t="shared" si="16"/>
        <v>0</v>
      </c>
      <c r="L48" s="235">
        <f t="shared" si="16"/>
        <v>0</v>
      </c>
      <c r="M48" s="235">
        <f t="shared" si="16"/>
        <v>0</v>
      </c>
      <c r="N48" s="235">
        <f t="shared" si="16"/>
        <v>0</v>
      </c>
      <c r="O48" s="235">
        <f t="shared" si="16"/>
        <v>0</v>
      </c>
      <c r="P48" s="235">
        <f t="shared" si="16"/>
        <v>0</v>
      </c>
      <c r="Q48" s="235">
        <f t="shared" si="16"/>
        <v>0</v>
      </c>
      <c r="R48" s="235">
        <f t="shared" si="16"/>
        <v>0</v>
      </c>
      <c r="S48" s="235">
        <f t="shared" si="16"/>
        <v>0</v>
      </c>
      <c r="T48" s="235">
        <f t="shared" si="16"/>
        <v>0</v>
      </c>
      <c r="U48" s="235">
        <f t="shared" si="16"/>
        <v>0</v>
      </c>
      <c r="V48" s="235">
        <f t="shared" si="16"/>
        <v>0</v>
      </c>
      <c r="W48" s="235">
        <f t="shared" si="16"/>
        <v>0</v>
      </c>
      <c r="X48" s="235">
        <f t="shared" si="16"/>
        <v>0</v>
      </c>
      <c r="Y48" s="235">
        <f t="shared" si="16"/>
        <v>0</v>
      </c>
      <c r="Z48" s="235">
        <f t="shared" si="16"/>
        <v>0</v>
      </c>
      <c r="AA48" s="235">
        <f t="shared" si="16"/>
        <v>0</v>
      </c>
      <c r="AB48" s="235">
        <f t="shared" si="16"/>
        <v>0</v>
      </c>
      <c r="AC48" s="235">
        <f t="shared" si="16"/>
        <v>0</v>
      </c>
      <c r="AD48" s="235">
        <f t="shared" si="16"/>
        <v>0</v>
      </c>
      <c r="AE48" s="235">
        <f t="shared" si="16"/>
        <v>0</v>
      </c>
      <c r="AF48" s="235">
        <f t="shared" si="16"/>
        <v>0</v>
      </c>
      <c r="AG48" s="235">
        <f t="shared" si="16"/>
        <v>0</v>
      </c>
      <c r="AH48" s="235">
        <f t="shared" si="16"/>
        <v>0</v>
      </c>
      <c r="AI48" s="235">
        <f t="shared" si="16"/>
        <v>0</v>
      </c>
      <c r="AJ48" s="235">
        <f t="shared" si="16"/>
        <v>0</v>
      </c>
      <c r="AK48" s="235">
        <f t="shared" si="16"/>
        <v>0</v>
      </c>
      <c r="AL48" s="235">
        <f t="shared" si="16"/>
        <v>0</v>
      </c>
      <c r="AM48" s="235">
        <f t="shared" si="16"/>
        <v>0</v>
      </c>
      <c r="AN48" s="235">
        <f t="shared" si="16"/>
        <v>0</v>
      </c>
      <c r="AO48" s="235">
        <f t="shared" si="16"/>
        <v>0</v>
      </c>
      <c r="AP48" s="235">
        <f t="shared" si="16"/>
        <v>0</v>
      </c>
      <c r="AQ48" s="235">
        <f t="shared" si="16"/>
        <v>0</v>
      </c>
      <c r="AR48" s="235">
        <f t="shared" si="16"/>
        <v>0</v>
      </c>
      <c r="AS48" s="235">
        <f t="shared" si="16"/>
        <v>0</v>
      </c>
      <c r="AT48" s="235">
        <f t="shared" si="16"/>
        <v>0</v>
      </c>
      <c r="AU48" s="235">
        <f t="shared" si="16"/>
        <v>0</v>
      </c>
      <c r="AV48" s="235">
        <f t="shared" si="16"/>
        <v>0</v>
      </c>
      <c r="AW48" s="235">
        <f t="shared" si="16"/>
        <v>0</v>
      </c>
      <c r="AX48" s="235">
        <f t="shared" si="16"/>
        <v>0</v>
      </c>
      <c r="AY48" s="235">
        <f t="shared" si="16"/>
        <v>0</v>
      </c>
      <c r="AZ48" s="235">
        <f t="shared" si="16"/>
        <v>0</v>
      </c>
      <c r="BA48" s="235">
        <f t="shared" si="16"/>
        <v>0</v>
      </c>
      <c r="BB48" s="235">
        <f t="shared" si="16"/>
        <v>0</v>
      </c>
      <c r="BC48" s="235">
        <f t="shared" si="16"/>
        <v>0</v>
      </c>
      <c r="BD48" s="235">
        <f t="shared" si="16"/>
        <v>0</v>
      </c>
      <c r="BE48" s="235">
        <f t="shared" si="16"/>
        <v>0</v>
      </c>
      <c r="BF48" s="235">
        <f t="shared" si="16"/>
        <v>0</v>
      </c>
      <c r="BG48" s="235">
        <f t="shared" si="16"/>
        <v>0</v>
      </c>
      <c r="BH48" s="235">
        <f t="shared" si="16"/>
        <v>0</v>
      </c>
      <c r="BI48" s="235">
        <f t="shared" si="16"/>
        <v>0</v>
      </c>
      <c r="BJ48" s="235">
        <f t="shared" si="16"/>
        <v>0</v>
      </c>
      <c r="BK48" s="235">
        <f t="shared" si="16"/>
        <v>0</v>
      </c>
      <c r="BL48" s="235">
        <f t="shared" si="16"/>
        <v>0</v>
      </c>
      <c r="BM48" s="235">
        <f t="shared" si="16"/>
        <v>0</v>
      </c>
      <c r="BN48" s="235">
        <f t="shared" si="16"/>
        <v>0</v>
      </c>
      <c r="BO48" s="235">
        <f t="shared" si="16"/>
        <v>0</v>
      </c>
      <c r="BP48" s="235">
        <f t="shared" ref="BP48:BX48" si="17">BO48</f>
        <v>0</v>
      </c>
      <c r="BQ48" s="235">
        <f t="shared" si="17"/>
        <v>0</v>
      </c>
      <c r="BR48" s="235">
        <f t="shared" si="17"/>
        <v>0</v>
      </c>
      <c r="BS48" s="235">
        <f t="shared" si="17"/>
        <v>0</v>
      </c>
      <c r="BT48" s="235">
        <f t="shared" si="17"/>
        <v>0</v>
      </c>
      <c r="BU48" s="235">
        <f t="shared" si="17"/>
        <v>0</v>
      </c>
      <c r="BV48" s="235">
        <f t="shared" si="17"/>
        <v>0</v>
      </c>
      <c r="BW48" s="235">
        <f t="shared" si="17"/>
        <v>0</v>
      </c>
      <c r="BX48" s="235">
        <f t="shared" si="17"/>
        <v>0</v>
      </c>
    </row>
    <row r="49" spans="1:76" ht="15.75" customHeight="1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</row>
    <row r="50" spans="1:76" ht="15.75" customHeight="1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18">L47*L48/1000</f>
        <v>0</v>
      </c>
      <c r="M50" s="239">
        <f t="shared" si="18"/>
        <v>0</v>
      </c>
      <c r="N50" s="239">
        <f t="shared" si="18"/>
        <v>0</v>
      </c>
      <c r="O50" s="239">
        <f t="shared" si="18"/>
        <v>0</v>
      </c>
      <c r="P50" s="239">
        <f t="shared" si="18"/>
        <v>0</v>
      </c>
      <c r="Q50" s="239">
        <f t="shared" si="18"/>
        <v>0</v>
      </c>
      <c r="R50" s="239">
        <f t="shared" si="18"/>
        <v>0</v>
      </c>
      <c r="S50" s="239">
        <f t="shared" si="18"/>
        <v>0</v>
      </c>
      <c r="T50" s="239">
        <f t="shared" si="18"/>
        <v>0</v>
      </c>
      <c r="U50" s="239">
        <f t="shared" si="18"/>
        <v>0</v>
      </c>
      <c r="V50" s="239">
        <f t="shared" si="18"/>
        <v>0</v>
      </c>
      <c r="W50" s="239">
        <f t="shared" si="18"/>
        <v>0</v>
      </c>
      <c r="X50" s="239">
        <f t="shared" si="18"/>
        <v>0</v>
      </c>
      <c r="Y50" s="239">
        <f t="shared" si="18"/>
        <v>0</v>
      </c>
      <c r="Z50" s="239">
        <f t="shared" si="18"/>
        <v>0</v>
      </c>
      <c r="AA50" s="239">
        <f t="shared" si="18"/>
        <v>0</v>
      </c>
      <c r="AB50" s="239">
        <f t="shared" si="18"/>
        <v>0</v>
      </c>
      <c r="AC50" s="239">
        <f t="shared" si="18"/>
        <v>0</v>
      </c>
      <c r="AD50" s="239">
        <f t="shared" si="18"/>
        <v>0</v>
      </c>
      <c r="AE50" s="239">
        <f t="shared" si="18"/>
        <v>0</v>
      </c>
      <c r="AF50" s="239">
        <f t="shared" si="18"/>
        <v>0</v>
      </c>
      <c r="AG50" s="239">
        <f t="shared" si="18"/>
        <v>0</v>
      </c>
      <c r="AH50" s="239">
        <f t="shared" si="18"/>
        <v>0</v>
      </c>
      <c r="AI50" s="239">
        <f t="shared" si="18"/>
        <v>0</v>
      </c>
      <c r="AJ50" s="239">
        <f t="shared" si="18"/>
        <v>0</v>
      </c>
      <c r="AK50" s="239">
        <f t="shared" si="18"/>
        <v>0</v>
      </c>
      <c r="AL50" s="239">
        <f t="shared" si="18"/>
        <v>0</v>
      </c>
      <c r="AM50" s="239">
        <f t="shared" si="18"/>
        <v>0</v>
      </c>
      <c r="AN50" s="239">
        <f t="shared" si="18"/>
        <v>0</v>
      </c>
      <c r="AO50" s="239">
        <f t="shared" si="18"/>
        <v>0</v>
      </c>
      <c r="AP50" s="239">
        <f t="shared" si="18"/>
        <v>0</v>
      </c>
      <c r="AQ50" s="239">
        <f t="shared" si="18"/>
        <v>0</v>
      </c>
      <c r="AR50" s="239">
        <f t="shared" si="18"/>
        <v>0</v>
      </c>
      <c r="AS50" s="239">
        <f t="shared" si="18"/>
        <v>0</v>
      </c>
      <c r="AT50" s="239">
        <f t="shared" si="18"/>
        <v>0</v>
      </c>
      <c r="AU50" s="239">
        <f t="shared" si="18"/>
        <v>0</v>
      </c>
      <c r="AV50" s="239">
        <f t="shared" si="18"/>
        <v>0</v>
      </c>
      <c r="AW50" s="239">
        <f t="shared" si="18"/>
        <v>0</v>
      </c>
      <c r="AX50" s="239">
        <f t="shared" si="18"/>
        <v>0</v>
      </c>
      <c r="AY50" s="239">
        <f t="shared" si="18"/>
        <v>0</v>
      </c>
      <c r="AZ50" s="239">
        <f t="shared" si="18"/>
        <v>0</v>
      </c>
      <c r="BA50" s="239">
        <f t="shared" si="18"/>
        <v>0</v>
      </c>
      <c r="BB50" s="239">
        <f t="shared" si="18"/>
        <v>0</v>
      </c>
      <c r="BC50" s="239">
        <f t="shared" si="18"/>
        <v>0</v>
      </c>
      <c r="BD50" s="239">
        <f t="shared" si="18"/>
        <v>0</v>
      </c>
      <c r="BE50" s="239">
        <f t="shared" si="18"/>
        <v>0</v>
      </c>
      <c r="BF50" s="239">
        <f t="shared" si="18"/>
        <v>0</v>
      </c>
      <c r="BG50" s="239">
        <f t="shared" si="18"/>
        <v>0</v>
      </c>
      <c r="BH50" s="239">
        <f t="shared" si="18"/>
        <v>0</v>
      </c>
      <c r="BI50" s="239">
        <f t="shared" si="18"/>
        <v>0</v>
      </c>
      <c r="BJ50" s="239">
        <f t="shared" si="18"/>
        <v>0</v>
      </c>
      <c r="BK50" s="239">
        <f t="shared" si="18"/>
        <v>0</v>
      </c>
      <c r="BL50" s="239">
        <f t="shared" si="18"/>
        <v>0</v>
      </c>
      <c r="BM50" s="239">
        <f t="shared" si="18"/>
        <v>0</v>
      </c>
      <c r="BN50" s="239">
        <f t="shared" si="18"/>
        <v>0</v>
      </c>
      <c r="BO50" s="239">
        <f t="shared" si="18"/>
        <v>0</v>
      </c>
      <c r="BP50" s="239">
        <f t="shared" si="18"/>
        <v>0</v>
      </c>
      <c r="BQ50" s="239">
        <f t="shared" si="18"/>
        <v>0</v>
      </c>
      <c r="BR50" s="239">
        <f t="shared" si="18"/>
        <v>0</v>
      </c>
      <c r="BS50" s="239">
        <f t="shared" si="18"/>
        <v>0</v>
      </c>
      <c r="BT50" s="239">
        <f t="shared" si="18"/>
        <v>0</v>
      </c>
      <c r="BU50" s="239">
        <f t="shared" si="18"/>
        <v>0</v>
      </c>
      <c r="BV50" s="239">
        <f t="shared" si="18"/>
        <v>0</v>
      </c>
      <c r="BW50" s="239">
        <f t="shared" si="18"/>
        <v>0</v>
      </c>
      <c r="BX50" s="239">
        <f t="shared" ref="BX50" si="19">BX47*BX48/1000</f>
        <v>0</v>
      </c>
    </row>
    <row r="51" spans="1:76" ht="15.75" customHeigh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</row>
    <row r="52" spans="1:76" ht="15.75" customHeight="1">
      <c r="A52" s="498" t="s">
        <v>76</v>
      </c>
      <c r="B52" s="499"/>
      <c r="C52" s="241">
        <f>SUM(D52:BZ52)</f>
        <v>0</v>
      </c>
      <c r="D52" s="242">
        <f t="shared" ref="D52:BX52" si="20">D50*D51</f>
        <v>0</v>
      </c>
      <c r="E52" s="242">
        <f t="shared" si="20"/>
        <v>0</v>
      </c>
      <c r="F52" s="238">
        <f t="shared" si="20"/>
        <v>0</v>
      </c>
      <c r="G52" s="239">
        <f t="shared" si="20"/>
        <v>0</v>
      </c>
      <c r="H52" s="239">
        <f t="shared" si="20"/>
        <v>0</v>
      </c>
      <c r="I52" s="239">
        <f t="shared" si="20"/>
        <v>0</v>
      </c>
      <c r="J52" s="239">
        <f t="shared" si="20"/>
        <v>0</v>
      </c>
      <c r="K52" s="239">
        <f t="shared" si="20"/>
        <v>0</v>
      </c>
      <c r="L52" s="239">
        <f t="shared" si="20"/>
        <v>0</v>
      </c>
      <c r="M52" s="239">
        <f t="shared" si="20"/>
        <v>0</v>
      </c>
      <c r="N52" s="239">
        <f t="shared" si="20"/>
        <v>0</v>
      </c>
      <c r="O52" s="239">
        <f t="shared" si="20"/>
        <v>0</v>
      </c>
      <c r="P52" s="239">
        <f t="shared" si="20"/>
        <v>0</v>
      </c>
      <c r="Q52" s="239">
        <f t="shared" si="20"/>
        <v>0</v>
      </c>
      <c r="R52" s="239">
        <f t="shared" si="20"/>
        <v>0</v>
      </c>
      <c r="S52" s="239">
        <f t="shared" si="20"/>
        <v>0</v>
      </c>
      <c r="T52" s="239">
        <f t="shared" si="20"/>
        <v>0</v>
      </c>
      <c r="U52" s="239">
        <f t="shared" si="20"/>
        <v>0</v>
      </c>
      <c r="V52" s="239">
        <f t="shared" si="20"/>
        <v>0</v>
      </c>
      <c r="W52" s="239">
        <f t="shared" si="20"/>
        <v>0</v>
      </c>
      <c r="X52" s="239">
        <f t="shared" si="20"/>
        <v>0</v>
      </c>
      <c r="Y52" s="239">
        <f t="shared" si="20"/>
        <v>0</v>
      </c>
      <c r="Z52" s="239">
        <f t="shared" si="20"/>
        <v>0</v>
      </c>
      <c r="AA52" s="239">
        <f t="shared" si="20"/>
        <v>0</v>
      </c>
      <c r="AB52" s="239">
        <f t="shared" si="20"/>
        <v>0</v>
      </c>
      <c r="AC52" s="239">
        <f t="shared" si="20"/>
        <v>0</v>
      </c>
      <c r="AD52" s="239">
        <f t="shared" si="20"/>
        <v>0</v>
      </c>
      <c r="AE52" s="239">
        <f t="shared" si="20"/>
        <v>0</v>
      </c>
      <c r="AF52" s="239">
        <f t="shared" si="20"/>
        <v>0</v>
      </c>
      <c r="AG52" s="239">
        <f t="shared" si="20"/>
        <v>0</v>
      </c>
      <c r="AH52" s="239">
        <f t="shared" si="20"/>
        <v>0</v>
      </c>
      <c r="AI52" s="239">
        <f t="shared" si="20"/>
        <v>0</v>
      </c>
      <c r="AJ52" s="239">
        <f t="shared" si="20"/>
        <v>0</v>
      </c>
      <c r="AK52" s="239">
        <f t="shared" si="20"/>
        <v>0</v>
      </c>
      <c r="AL52" s="239">
        <f t="shared" si="20"/>
        <v>0</v>
      </c>
      <c r="AM52" s="239">
        <f t="shared" si="20"/>
        <v>0</v>
      </c>
      <c r="AN52" s="239">
        <f t="shared" si="20"/>
        <v>0</v>
      </c>
      <c r="AO52" s="239">
        <f t="shared" si="20"/>
        <v>0</v>
      </c>
      <c r="AP52" s="239">
        <f t="shared" si="20"/>
        <v>0</v>
      </c>
      <c r="AQ52" s="239">
        <f t="shared" si="20"/>
        <v>0</v>
      </c>
      <c r="AR52" s="239">
        <f t="shared" si="20"/>
        <v>0</v>
      </c>
      <c r="AS52" s="239">
        <f t="shared" si="20"/>
        <v>0</v>
      </c>
      <c r="AT52" s="239">
        <f t="shared" si="20"/>
        <v>0</v>
      </c>
      <c r="AU52" s="239">
        <f t="shared" si="20"/>
        <v>0</v>
      </c>
      <c r="AV52" s="239">
        <f t="shared" si="20"/>
        <v>0</v>
      </c>
      <c r="AW52" s="239">
        <f t="shared" si="20"/>
        <v>0</v>
      </c>
      <c r="AX52" s="239">
        <f t="shared" si="20"/>
        <v>0</v>
      </c>
      <c r="AY52" s="239">
        <f t="shared" si="20"/>
        <v>0</v>
      </c>
      <c r="AZ52" s="239">
        <f t="shared" si="20"/>
        <v>0</v>
      </c>
      <c r="BA52" s="239">
        <f t="shared" si="20"/>
        <v>0</v>
      </c>
      <c r="BB52" s="239">
        <f t="shared" si="20"/>
        <v>0</v>
      </c>
      <c r="BC52" s="239">
        <f t="shared" si="20"/>
        <v>0</v>
      </c>
      <c r="BD52" s="239">
        <f t="shared" si="20"/>
        <v>0</v>
      </c>
      <c r="BE52" s="239">
        <f t="shared" si="20"/>
        <v>0</v>
      </c>
      <c r="BF52" s="239">
        <f t="shared" si="20"/>
        <v>0</v>
      </c>
      <c r="BG52" s="239">
        <f t="shared" si="20"/>
        <v>0</v>
      </c>
      <c r="BH52" s="239">
        <f t="shared" si="20"/>
        <v>0</v>
      </c>
      <c r="BI52" s="239">
        <f t="shared" si="20"/>
        <v>0</v>
      </c>
      <c r="BJ52" s="239">
        <f t="shared" si="20"/>
        <v>0</v>
      </c>
      <c r="BK52" s="239">
        <f t="shared" si="20"/>
        <v>0</v>
      </c>
      <c r="BL52" s="239">
        <f t="shared" si="20"/>
        <v>0</v>
      </c>
      <c r="BM52" s="239">
        <f t="shared" si="20"/>
        <v>0</v>
      </c>
      <c r="BN52" s="239">
        <f t="shared" si="20"/>
        <v>0</v>
      </c>
      <c r="BO52" s="239">
        <f t="shared" si="20"/>
        <v>0</v>
      </c>
      <c r="BP52" s="239">
        <f t="shared" si="20"/>
        <v>0</v>
      </c>
      <c r="BQ52" s="239">
        <f t="shared" si="20"/>
        <v>0</v>
      </c>
      <c r="BR52" s="239">
        <f t="shared" si="20"/>
        <v>0</v>
      </c>
      <c r="BS52" s="239">
        <f t="shared" si="20"/>
        <v>0</v>
      </c>
      <c r="BT52" s="239">
        <f t="shared" si="20"/>
        <v>0</v>
      </c>
      <c r="BU52" s="239">
        <f t="shared" si="20"/>
        <v>0</v>
      </c>
      <c r="BV52" s="239">
        <f t="shared" si="20"/>
        <v>0</v>
      </c>
      <c r="BW52" s="239">
        <f t="shared" si="20"/>
        <v>0</v>
      </c>
      <c r="BX52" s="239">
        <f t="shared" si="20"/>
        <v>0</v>
      </c>
    </row>
    <row r="53" spans="1:76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198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</row>
    <row r="54" spans="1:76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501"/>
      <c r="B55" s="502"/>
      <c r="C55" s="235"/>
      <c r="D55" s="235">
        <f t="shared" ref="D55:K55" si="21">SUM(D39:D45)</f>
        <v>0</v>
      </c>
      <c r="E55" s="235">
        <f t="shared" si="21"/>
        <v>0</v>
      </c>
      <c r="F55" s="235">
        <f t="shared" si="21"/>
        <v>0</v>
      </c>
      <c r="G55" s="235">
        <f t="shared" si="21"/>
        <v>0</v>
      </c>
      <c r="H55" s="235">
        <f t="shared" si="21"/>
        <v>0</v>
      </c>
      <c r="I55" s="235">
        <f t="shared" si="21"/>
        <v>0</v>
      </c>
      <c r="J55" s="235">
        <f t="shared" si="21"/>
        <v>0</v>
      </c>
      <c r="K55" s="235">
        <f t="shared" si="21"/>
        <v>1</v>
      </c>
      <c r="L55" s="235">
        <f>SUM(L39:L45)</f>
        <v>0</v>
      </c>
      <c r="M55" s="235">
        <f t="shared" ref="M55:BX55" si="22">SUM(M39:M45)</f>
        <v>13.4</v>
      </c>
      <c r="N55" s="235">
        <f t="shared" si="22"/>
        <v>3.96</v>
      </c>
      <c r="O55" s="235">
        <f t="shared" si="22"/>
        <v>0</v>
      </c>
      <c r="P55" s="235">
        <f t="shared" si="22"/>
        <v>1</v>
      </c>
      <c r="Q55" s="235">
        <f t="shared" si="22"/>
        <v>0</v>
      </c>
      <c r="R55" s="235">
        <f t="shared" si="22"/>
        <v>0</v>
      </c>
      <c r="S55" s="235">
        <f t="shared" si="22"/>
        <v>0</v>
      </c>
      <c r="T55" s="235">
        <f t="shared" si="22"/>
        <v>0</v>
      </c>
      <c r="U55" s="235">
        <f t="shared" si="22"/>
        <v>0</v>
      </c>
      <c r="V55" s="235">
        <f t="shared" si="22"/>
        <v>0</v>
      </c>
      <c r="W55" s="235">
        <f t="shared" si="22"/>
        <v>0</v>
      </c>
      <c r="X55" s="235">
        <f t="shared" si="22"/>
        <v>0</v>
      </c>
      <c r="Y55" s="235">
        <f t="shared" si="22"/>
        <v>0</v>
      </c>
      <c r="Z55" s="235">
        <f t="shared" si="22"/>
        <v>0</v>
      </c>
      <c r="AA55" s="235">
        <f t="shared" si="22"/>
        <v>0</v>
      </c>
      <c r="AB55" s="235">
        <f t="shared" si="22"/>
        <v>0</v>
      </c>
      <c r="AC55" s="235">
        <f t="shared" si="22"/>
        <v>0</v>
      </c>
      <c r="AD55" s="235">
        <f t="shared" si="22"/>
        <v>0</v>
      </c>
      <c r="AE55" s="235">
        <f t="shared" si="22"/>
        <v>0</v>
      </c>
      <c r="AF55" s="235">
        <f t="shared" si="22"/>
        <v>0</v>
      </c>
      <c r="AG55" s="235">
        <f t="shared" si="22"/>
        <v>0</v>
      </c>
      <c r="AH55" s="235">
        <f t="shared" si="22"/>
        <v>24</v>
      </c>
      <c r="AI55" s="235">
        <f t="shared" si="22"/>
        <v>0</v>
      </c>
      <c r="AJ55" s="235">
        <f t="shared" si="22"/>
        <v>0</v>
      </c>
      <c r="AK55" s="235">
        <f t="shared" si="22"/>
        <v>0</v>
      </c>
      <c r="AL55" s="235">
        <f t="shared" si="22"/>
        <v>0</v>
      </c>
      <c r="AM55" s="235">
        <f t="shared" si="22"/>
        <v>0</v>
      </c>
      <c r="AN55" s="235">
        <f t="shared" si="22"/>
        <v>8</v>
      </c>
      <c r="AO55" s="235">
        <f t="shared" si="22"/>
        <v>0</v>
      </c>
      <c r="AP55" s="235">
        <f t="shared" si="22"/>
        <v>0</v>
      </c>
      <c r="AQ55" s="235">
        <f t="shared" si="22"/>
        <v>0</v>
      </c>
      <c r="AR55" s="235">
        <f t="shared" si="22"/>
        <v>115</v>
      </c>
      <c r="AS55" s="235">
        <f t="shared" si="22"/>
        <v>0</v>
      </c>
      <c r="AT55" s="235">
        <f t="shared" si="22"/>
        <v>5</v>
      </c>
      <c r="AU55" s="235">
        <f t="shared" si="22"/>
        <v>0</v>
      </c>
      <c r="AV55" s="235">
        <f t="shared" si="22"/>
        <v>114</v>
      </c>
      <c r="AW55" s="235">
        <f t="shared" si="22"/>
        <v>0</v>
      </c>
      <c r="AX55" s="235">
        <f t="shared" si="22"/>
        <v>0</v>
      </c>
      <c r="AY55" s="235">
        <f t="shared" si="22"/>
        <v>0</v>
      </c>
      <c r="AZ55" s="235">
        <f t="shared" si="22"/>
        <v>0</v>
      </c>
      <c r="BA55" s="235">
        <f t="shared" si="22"/>
        <v>0</v>
      </c>
      <c r="BB55" s="235">
        <f t="shared" si="22"/>
        <v>0</v>
      </c>
      <c r="BC55" s="235">
        <f t="shared" si="22"/>
        <v>0</v>
      </c>
      <c r="BD55" s="235">
        <f t="shared" si="22"/>
        <v>0</v>
      </c>
      <c r="BE55" s="235">
        <f t="shared" si="22"/>
        <v>0</v>
      </c>
      <c r="BF55" s="235">
        <f t="shared" si="22"/>
        <v>0</v>
      </c>
      <c r="BG55" s="235">
        <f t="shared" si="22"/>
        <v>0</v>
      </c>
      <c r="BH55" s="235">
        <f t="shared" si="22"/>
        <v>0</v>
      </c>
      <c r="BI55" s="235">
        <f t="shared" si="22"/>
        <v>0</v>
      </c>
      <c r="BJ55" s="235">
        <f t="shared" si="22"/>
        <v>0</v>
      </c>
      <c r="BK55" s="235">
        <f t="shared" si="22"/>
        <v>0</v>
      </c>
      <c r="BL55" s="235">
        <f t="shared" si="22"/>
        <v>0</v>
      </c>
      <c r="BM55" s="235">
        <f t="shared" si="22"/>
        <v>0</v>
      </c>
      <c r="BN55" s="235">
        <f t="shared" si="22"/>
        <v>0</v>
      </c>
      <c r="BO55" s="235">
        <f t="shared" si="22"/>
        <v>0</v>
      </c>
      <c r="BP55" s="235">
        <f t="shared" si="22"/>
        <v>0</v>
      </c>
      <c r="BQ55" s="235">
        <f t="shared" si="22"/>
        <v>0</v>
      </c>
      <c r="BR55" s="235">
        <f t="shared" si="22"/>
        <v>0</v>
      </c>
      <c r="BS55" s="235">
        <f t="shared" si="22"/>
        <v>0</v>
      </c>
      <c r="BT55" s="235">
        <f t="shared" si="22"/>
        <v>0</v>
      </c>
      <c r="BU55" s="235">
        <f t="shared" si="22"/>
        <v>0</v>
      </c>
      <c r="BV55" s="235">
        <f t="shared" si="22"/>
        <v>0</v>
      </c>
      <c r="BW55" s="235">
        <f t="shared" si="22"/>
        <v>0</v>
      </c>
      <c r="BX55" s="235">
        <f t="shared" si="22"/>
        <v>60</v>
      </c>
    </row>
    <row r="56" spans="1:76" ht="13.9" hidden="1" customHeight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3">D56</f>
        <v>0</v>
      </c>
      <c r="F56" s="245">
        <f t="shared" si="23"/>
        <v>0</v>
      </c>
      <c r="G56" s="245">
        <f t="shared" si="23"/>
        <v>0</v>
      </c>
      <c r="H56" s="245">
        <f t="shared" si="23"/>
        <v>0</v>
      </c>
      <c r="I56" s="245">
        <f t="shared" si="23"/>
        <v>0</v>
      </c>
      <c r="J56" s="245">
        <f t="shared" si="23"/>
        <v>0</v>
      </c>
      <c r="K56" s="245">
        <f t="shared" si="23"/>
        <v>0</v>
      </c>
      <c r="L56" s="245">
        <f t="shared" si="23"/>
        <v>0</v>
      </c>
      <c r="M56" s="245">
        <f t="shared" si="23"/>
        <v>0</v>
      </c>
      <c r="N56" s="245">
        <f t="shared" si="23"/>
        <v>0</v>
      </c>
      <c r="O56" s="245">
        <f t="shared" si="23"/>
        <v>0</v>
      </c>
      <c r="P56" s="245">
        <f t="shared" si="23"/>
        <v>0</v>
      </c>
      <c r="Q56" s="245">
        <f t="shared" si="23"/>
        <v>0</v>
      </c>
      <c r="R56" s="245">
        <f t="shared" si="23"/>
        <v>0</v>
      </c>
      <c r="S56" s="245">
        <f t="shared" si="23"/>
        <v>0</v>
      </c>
      <c r="T56" s="245">
        <f t="shared" si="23"/>
        <v>0</v>
      </c>
      <c r="U56" s="245">
        <f t="shared" si="23"/>
        <v>0</v>
      </c>
      <c r="V56" s="245">
        <f t="shared" si="23"/>
        <v>0</v>
      </c>
      <c r="W56" s="245">
        <f t="shared" si="23"/>
        <v>0</v>
      </c>
      <c r="X56" s="245">
        <f t="shared" si="23"/>
        <v>0</v>
      </c>
      <c r="Y56" s="245">
        <f t="shared" si="23"/>
        <v>0</v>
      </c>
      <c r="Z56" s="245">
        <f t="shared" si="23"/>
        <v>0</v>
      </c>
      <c r="AA56" s="245">
        <f t="shared" si="23"/>
        <v>0</v>
      </c>
      <c r="AB56" s="245">
        <f t="shared" si="23"/>
        <v>0</v>
      </c>
      <c r="AC56" s="245">
        <f t="shared" si="23"/>
        <v>0</v>
      </c>
      <c r="AD56" s="245">
        <f t="shared" si="23"/>
        <v>0</v>
      </c>
      <c r="AE56" s="245">
        <f t="shared" si="23"/>
        <v>0</v>
      </c>
      <c r="AF56" s="245">
        <f t="shared" si="23"/>
        <v>0</v>
      </c>
      <c r="AG56" s="245">
        <f t="shared" si="23"/>
        <v>0</v>
      </c>
      <c r="AH56" s="245">
        <f t="shared" si="23"/>
        <v>0</v>
      </c>
      <c r="AI56" s="245">
        <f t="shared" si="23"/>
        <v>0</v>
      </c>
      <c r="AJ56" s="245">
        <f t="shared" si="23"/>
        <v>0</v>
      </c>
      <c r="AK56" s="245">
        <f t="shared" si="23"/>
        <v>0</v>
      </c>
      <c r="AL56" s="245">
        <f t="shared" si="23"/>
        <v>0</v>
      </c>
      <c r="AM56" s="245">
        <f t="shared" si="23"/>
        <v>0</v>
      </c>
      <c r="AN56" s="245">
        <f t="shared" si="23"/>
        <v>0</v>
      </c>
      <c r="AO56" s="245">
        <f t="shared" si="23"/>
        <v>0</v>
      </c>
      <c r="AP56" s="245">
        <f t="shared" si="23"/>
        <v>0</v>
      </c>
      <c r="AQ56" s="245">
        <f t="shared" si="23"/>
        <v>0</v>
      </c>
      <c r="AR56" s="245">
        <f t="shared" si="23"/>
        <v>0</v>
      </c>
      <c r="AS56" s="245">
        <f t="shared" si="23"/>
        <v>0</v>
      </c>
      <c r="AT56" s="245">
        <f t="shared" si="23"/>
        <v>0</v>
      </c>
      <c r="AU56" s="245">
        <f t="shared" si="23"/>
        <v>0</v>
      </c>
      <c r="AV56" s="245">
        <f t="shared" si="23"/>
        <v>0</v>
      </c>
      <c r="AW56" s="245">
        <f t="shared" si="23"/>
        <v>0</v>
      </c>
      <c r="AX56" s="245">
        <f t="shared" si="23"/>
        <v>0</v>
      </c>
      <c r="AY56" s="245">
        <f t="shared" si="23"/>
        <v>0</v>
      </c>
      <c r="AZ56" s="245">
        <f t="shared" si="23"/>
        <v>0</v>
      </c>
      <c r="BA56" s="245">
        <f t="shared" si="23"/>
        <v>0</v>
      </c>
      <c r="BB56" s="245">
        <f t="shared" si="23"/>
        <v>0</v>
      </c>
      <c r="BC56" s="245">
        <f t="shared" si="23"/>
        <v>0</v>
      </c>
      <c r="BD56" s="245">
        <f t="shared" si="23"/>
        <v>0</v>
      </c>
      <c r="BE56" s="245">
        <f t="shared" si="23"/>
        <v>0</v>
      </c>
      <c r="BF56" s="245">
        <f t="shared" si="23"/>
        <v>0</v>
      </c>
      <c r="BG56" s="245">
        <f t="shared" si="23"/>
        <v>0</v>
      </c>
      <c r="BH56" s="245">
        <f t="shared" si="23"/>
        <v>0</v>
      </c>
      <c r="BI56" s="245">
        <f t="shared" si="23"/>
        <v>0</v>
      </c>
      <c r="BJ56" s="245">
        <f t="shared" si="23"/>
        <v>0</v>
      </c>
      <c r="BK56" s="245">
        <f t="shared" si="23"/>
        <v>0</v>
      </c>
      <c r="BL56" s="245">
        <f t="shared" si="23"/>
        <v>0</v>
      </c>
      <c r="BM56" s="245">
        <f t="shared" si="23"/>
        <v>0</v>
      </c>
      <c r="BN56" s="245">
        <f t="shared" si="23"/>
        <v>0</v>
      </c>
      <c r="BO56" s="245">
        <f t="shared" si="23"/>
        <v>0</v>
      </c>
      <c r="BP56" s="245">
        <f t="shared" si="23"/>
        <v>0</v>
      </c>
      <c r="BQ56" s="245">
        <f t="shared" ref="BQ56:BX56" si="24">BP56</f>
        <v>0</v>
      </c>
      <c r="BR56" s="245">
        <f t="shared" si="24"/>
        <v>0</v>
      </c>
      <c r="BS56" s="245">
        <f t="shared" si="24"/>
        <v>0</v>
      </c>
      <c r="BT56" s="245">
        <f t="shared" si="24"/>
        <v>0</v>
      </c>
      <c r="BU56" s="245">
        <f t="shared" si="24"/>
        <v>0</v>
      </c>
      <c r="BV56" s="245">
        <f t="shared" si="24"/>
        <v>0</v>
      </c>
      <c r="BW56" s="245">
        <f t="shared" si="24"/>
        <v>0</v>
      </c>
      <c r="BX56" s="245">
        <f t="shared" si="24"/>
        <v>0</v>
      </c>
    </row>
    <row r="57" spans="1:76" ht="21" hidden="1" customHeight="1" thickBo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</row>
    <row r="58" spans="1:76" ht="14.45" hidden="1" customHeight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5">H55*H56/1000</f>
        <v>0</v>
      </c>
      <c r="I58" s="247">
        <f t="shared" si="25"/>
        <v>0</v>
      </c>
      <c r="J58" s="248">
        <f t="shared" si="25"/>
        <v>0</v>
      </c>
      <c r="K58" s="248">
        <f>K55*K56</f>
        <v>0</v>
      </c>
      <c r="L58" s="248">
        <f>L55*L56/1000</f>
        <v>0</v>
      </c>
      <c r="M58" s="248">
        <f t="shared" si="25"/>
        <v>0</v>
      </c>
      <c r="N58" s="248">
        <f t="shared" si="25"/>
        <v>0</v>
      </c>
      <c r="O58" s="248">
        <f t="shared" si="25"/>
        <v>0</v>
      </c>
      <c r="P58" s="248">
        <f t="shared" si="25"/>
        <v>0</v>
      </c>
      <c r="Q58" s="248">
        <f>Q55*Q56</f>
        <v>0</v>
      </c>
      <c r="R58" s="248">
        <f t="shared" si="25"/>
        <v>0</v>
      </c>
      <c r="S58" s="248">
        <f>S55*S56</f>
        <v>0</v>
      </c>
      <c r="T58" s="248">
        <f t="shared" si="25"/>
        <v>0</v>
      </c>
      <c r="U58" s="248">
        <f t="shared" si="25"/>
        <v>0</v>
      </c>
      <c r="V58" s="248">
        <f t="shared" si="25"/>
        <v>0</v>
      </c>
      <c r="W58" s="248">
        <f t="shared" si="25"/>
        <v>0</v>
      </c>
      <c r="X58" s="248">
        <f t="shared" si="25"/>
        <v>0</v>
      </c>
      <c r="Y58" s="248">
        <f t="shared" si="25"/>
        <v>0</v>
      </c>
      <c r="Z58" s="248">
        <f t="shared" si="25"/>
        <v>0</v>
      </c>
      <c r="AA58" s="248">
        <f t="shared" si="25"/>
        <v>0</v>
      </c>
      <c r="AB58" s="248">
        <f t="shared" si="25"/>
        <v>0</v>
      </c>
      <c r="AC58" s="248">
        <f t="shared" si="25"/>
        <v>0</v>
      </c>
      <c r="AD58" s="248">
        <f t="shared" si="25"/>
        <v>0</v>
      </c>
      <c r="AE58" s="248">
        <f t="shared" si="25"/>
        <v>0</v>
      </c>
      <c r="AF58" s="248">
        <f t="shared" si="25"/>
        <v>0</v>
      </c>
      <c r="AG58" s="248">
        <f t="shared" si="25"/>
        <v>0</v>
      </c>
      <c r="AH58" s="248">
        <f t="shared" si="25"/>
        <v>0</v>
      </c>
      <c r="AI58" s="248">
        <f t="shared" si="25"/>
        <v>0</v>
      </c>
      <c r="AJ58" s="248">
        <f t="shared" si="25"/>
        <v>0</v>
      </c>
      <c r="AK58" s="248">
        <f t="shared" si="25"/>
        <v>0</v>
      </c>
      <c r="AL58" s="248">
        <f t="shared" si="25"/>
        <v>0</v>
      </c>
      <c r="AM58" s="248">
        <f t="shared" si="25"/>
        <v>0</v>
      </c>
      <c r="AN58" s="248">
        <f t="shared" si="25"/>
        <v>0</v>
      </c>
      <c r="AO58" s="248">
        <f t="shared" si="25"/>
        <v>0</v>
      </c>
      <c r="AP58" s="248">
        <f t="shared" si="25"/>
        <v>0</v>
      </c>
      <c r="AQ58" s="248">
        <f t="shared" si="25"/>
        <v>0</v>
      </c>
      <c r="AR58" s="248">
        <f t="shared" si="25"/>
        <v>0</v>
      </c>
      <c r="AS58" s="248">
        <f t="shared" si="25"/>
        <v>0</v>
      </c>
      <c r="AT58" s="248">
        <f t="shared" si="25"/>
        <v>0</v>
      </c>
      <c r="AU58" s="248">
        <f t="shared" si="25"/>
        <v>0</v>
      </c>
      <c r="AV58" s="248">
        <f t="shared" si="25"/>
        <v>0</v>
      </c>
      <c r="AW58" s="248">
        <f t="shared" si="25"/>
        <v>0</v>
      </c>
      <c r="AX58" s="248">
        <f t="shared" si="25"/>
        <v>0</v>
      </c>
      <c r="AY58" s="248">
        <f t="shared" si="25"/>
        <v>0</v>
      </c>
      <c r="AZ58" s="248">
        <f t="shared" si="25"/>
        <v>0</v>
      </c>
      <c r="BA58" s="248">
        <f t="shared" si="25"/>
        <v>0</v>
      </c>
      <c r="BB58" s="248">
        <f t="shared" si="25"/>
        <v>0</v>
      </c>
      <c r="BC58" s="248">
        <f t="shared" si="25"/>
        <v>0</v>
      </c>
      <c r="BD58" s="248">
        <f t="shared" si="25"/>
        <v>0</v>
      </c>
      <c r="BE58" s="248">
        <f t="shared" si="25"/>
        <v>0</v>
      </c>
      <c r="BF58" s="248">
        <f t="shared" si="25"/>
        <v>0</v>
      </c>
      <c r="BG58" s="248">
        <f t="shared" si="25"/>
        <v>0</v>
      </c>
      <c r="BH58" s="248">
        <f>BH55*BH56</f>
        <v>0</v>
      </c>
      <c r="BI58" s="248">
        <f t="shared" si="25"/>
        <v>0</v>
      </c>
      <c r="BJ58" s="248">
        <f t="shared" si="25"/>
        <v>0</v>
      </c>
      <c r="BK58" s="248">
        <f t="shared" si="25"/>
        <v>0</v>
      </c>
      <c r="BL58" s="248">
        <f t="shared" si="25"/>
        <v>0</v>
      </c>
      <c r="BM58" s="248">
        <f t="shared" si="25"/>
        <v>0</v>
      </c>
      <c r="BN58" s="248">
        <f t="shared" si="25"/>
        <v>0</v>
      </c>
      <c r="BO58" s="248">
        <f t="shared" si="25"/>
        <v>0</v>
      </c>
      <c r="BP58" s="248">
        <f t="shared" si="25"/>
        <v>0</v>
      </c>
      <c r="BQ58" s="248">
        <f t="shared" si="25"/>
        <v>0</v>
      </c>
      <c r="BR58" s="248">
        <f t="shared" si="25"/>
        <v>0</v>
      </c>
      <c r="BS58" s="248">
        <f t="shared" si="25"/>
        <v>0</v>
      </c>
      <c r="BT58" s="248">
        <f t="shared" ref="BT58:BX58" si="26">BT55*BT56/1000</f>
        <v>0</v>
      </c>
      <c r="BU58" s="248">
        <f t="shared" si="26"/>
        <v>0</v>
      </c>
      <c r="BV58" s="248">
        <f t="shared" si="26"/>
        <v>0</v>
      </c>
      <c r="BW58" s="248">
        <f t="shared" si="26"/>
        <v>0</v>
      </c>
      <c r="BX58" s="248">
        <f t="shared" si="26"/>
        <v>0</v>
      </c>
    </row>
    <row r="59" spans="1:76" ht="13.9" hidden="1" customHeight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</row>
    <row r="60" spans="1:76" ht="13.9" hidden="1" customHeight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27">E58*E59</f>
        <v>0</v>
      </c>
      <c r="F60" s="238">
        <f>F58*F59</f>
        <v>0</v>
      </c>
      <c r="G60" s="238">
        <f t="shared" si="27"/>
        <v>0</v>
      </c>
      <c r="H60" s="238">
        <f t="shared" si="27"/>
        <v>0</v>
      </c>
      <c r="I60" s="238">
        <f t="shared" si="27"/>
        <v>0</v>
      </c>
      <c r="J60" s="238">
        <f t="shared" si="27"/>
        <v>0</v>
      </c>
      <c r="K60" s="251">
        <f t="shared" si="27"/>
        <v>0</v>
      </c>
      <c r="L60" s="251">
        <f t="shared" si="27"/>
        <v>0</v>
      </c>
      <c r="M60" s="251">
        <f t="shared" si="27"/>
        <v>0</v>
      </c>
      <c r="N60" s="251">
        <f t="shared" si="27"/>
        <v>0</v>
      </c>
      <c r="O60" s="251">
        <f t="shared" si="27"/>
        <v>0</v>
      </c>
      <c r="P60" s="251">
        <f t="shared" si="27"/>
        <v>0</v>
      </c>
      <c r="Q60" s="251">
        <f t="shared" si="27"/>
        <v>0</v>
      </c>
      <c r="R60" s="251">
        <f t="shared" si="27"/>
        <v>0</v>
      </c>
      <c r="S60" s="251">
        <f t="shared" si="27"/>
        <v>0</v>
      </c>
      <c r="T60" s="251">
        <f t="shared" si="27"/>
        <v>0</v>
      </c>
      <c r="U60" s="251">
        <f t="shared" si="27"/>
        <v>0</v>
      </c>
      <c r="V60" s="251">
        <f t="shared" si="27"/>
        <v>0</v>
      </c>
      <c r="W60" s="251">
        <f t="shared" si="27"/>
        <v>0</v>
      </c>
      <c r="X60" s="251">
        <f t="shared" si="27"/>
        <v>0</v>
      </c>
      <c r="Y60" s="251">
        <f t="shared" si="27"/>
        <v>0</v>
      </c>
      <c r="Z60" s="251">
        <f t="shared" si="27"/>
        <v>0</v>
      </c>
      <c r="AA60" s="251">
        <f t="shared" si="27"/>
        <v>0</v>
      </c>
      <c r="AB60" s="251">
        <f t="shared" si="27"/>
        <v>0</v>
      </c>
      <c r="AC60" s="251">
        <f t="shared" si="27"/>
        <v>0</v>
      </c>
      <c r="AD60" s="251">
        <f t="shared" si="27"/>
        <v>0</v>
      </c>
      <c r="AE60" s="251">
        <f t="shared" si="27"/>
        <v>0</v>
      </c>
      <c r="AF60" s="251">
        <f t="shared" si="27"/>
        <v>0</v>
      </c>
      <c r="AG60" s="251">
        <f t="shared" si="27"/>
        <v>0</v>
      </c>
      <c r="AH60" s="251">
        <f t="shared" si="27"/>
        <v>0</v>
      </c>
      <c r="AI60" s="251">
        <f t="shared" si="27"/>
        <v>0</v>
      </c>
      <c r="AJ60" s="251">
        <f t="shared" si="27"/>
        <v>0</v>
      </c>
      <c r="AK60" s="251">
        <f t="shared" si="27"/>
        <v>0</v>
      </c>
      <c r="AL60" s="251">
        <f t="shared" si="27"/>
        <v>0</v>
      </c>
      <c r="AM60" s="251">
        <f t="shared" si="27"/>
        <v>0</v>
      </c>
      <c r="AN60" s="251">
        <f t="shared" si="27"/>
        <v>0</v>
      </c>
      <c r="AO60" s="251">
        <f t="shared" si="27"/>
        <v>0</v>
      </c>
      <c r="AP60" s="251">
        <f t="shared" si="27"/>
        <v>0</v>
      </c>
      <c r="AQ60" s="251">
        <f t="shared" si="27"/>
        <v>0</v>
      </c>
      <c r="AR60" s="251">
        <f t="shared" si="27"/>
        <v>0</v>
      </c>
      <c r="AS60" s="251">
        <f t="shared" si="27"/>
        <v>0</v>
      </c>
      <c r="AT60" s="251">
        <f t="shared" si="27"/>
        <v>0</v>
      </c>
      <c r="AU60" s="251">
        <f t="shared" si="27"/>
        <v>0</v>
      </c>
      <c r="AV60" s="251">
        <f t="shared" si="27"/>
        <v>0</v>
      </c>
      <c r="AW60" s="251">
        <f t="shared" si="27"/>
        <v>0</v>
      </c>
      <c r="AX60" s="251">
        <f t="shared" si="27"/>
        <v>0</v>
      </c>
      <c r="AY60" s="251">
        <f t="shared" si="27"/>
        <v>0</v>
      </c>
      <c r="AZ60" s="251">
        <f t="shared" si="27"/>
        <v>0</v>
      </c>
      <c r="BA60" s="251">
        <f t="shared" si="27"/>
        <v>0</v>
      </c>
      <c r="BB60" s="251">
        <f t="shared" si="27"/>
        <v>0</v>
      </c>
      <c r="BC60" s="251">
        <f t="shared" si="27"/>
        <v>0</v>
      </c>
      <c r="BD60" s="251">
        <f t="shared" si="27"/>
        <v>0</v>
      </c>
      <c r="BE60" s="251">
        <f t="shared" si="27"/>
        <v>0</v>
      </c>
      <c r="BF60" s="251">
        <f t="shared" si="27"/>
        <v>0</v>
      </c>
      <c r="BG60" s="251">
        <f t="shared" si="27"/>
        <v>0</v>
      </c>
      <c r="BH60" s="251">
        <f t="shared" si="27"/>
        <v>0</v>
      </c>
      <c r="BI60" s="251">
        <f t="shared" si="27"/>
        <v>0</v>
      </c>
      <c r="BJ60" s="251">
        <f t="shared" si="27"/>
        <v>0</v>
      </c>
      <c r="BK60" s="251">
        <f t="shared" si="27"/>
        <v>0</v>
      </c>
      <c r="BL60" s="251">
        <f t="shared" si="27"/>
        <v>0</v>
      </c>
      <c r="BM60" s="251">
        <f t="shared" si="27"/>
        <v>0</v>
      </c>
      <c r="BN60" s="251">
        <f t="shared" si="27"/>
        <v>0</v>
      </c>
      <c r="BO60" s="251">
        <f t="shared" si="27"/>
        <v>0</v>
      </c>
      <c r="BP60" s="251">
        <f t="shared" si="27"/>
        <v>0</v>
      </c>
      <c r="BQ60" s="251">
        <f t="shared" ref="BQ60:BW60" si="28">BQ58*BQ59</f>
        <v>0</v>
      </c>
      <c r="BR60" s="251">
        <f t="shared" si="28"/>
        <v>0</v>
      </c>
      <c r="BS60" s="251">
        <f t="shared" si="28"/>
        <v>0</v>
      </c>
      <c r="BT60" s="251">
        <f t="shared" si="28"/>
        <v>0</v>
      </c>
      <c r="BU60" s="251">
        <f t="shared" si="28"/>
        <v>0</v>
      </c>
      <c r="BV60" s="251">
        <f>BV58*BV59</f>
        <v>0</v>
      </c>
      <c r="BW60" s="251">
        <f t="shared" si="28"/>
        <v>0</v>
      </c>
      <c r="BX60" s="251">
        <f>BX58*BX59</f>
        <v>0</v>
      </c>
    </row>
    <row r="61" spans="1:76" ht="13.9" hidden="1" customHeight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</row>
    <row r="62" spans="1:76" ht="13.9" hidden="1" customHeight="1">
      <c r="A62" s="1"/>
      <c r="B62" s="1">
        <f ca="1">SUMPRODUCT(SIGN(CELL("width",OFFSET(E52,,N(INDEX(COLUMN(E52:CA52)-COLUMN(E52),))))),E52:CA52)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32:B32"/>
    <mergeCell ref="A33:B33"/>
    <mergeCell ref="A34:B34"/>
    <mergeCell ref="A28:B28"/>
    <mergeCell ref="A29:B29"/>
    <mergeCell ref="A30:B30"/>
    <mergeCell ref="A31:B31"/>
    <mergeCell ref="A1:BK1"/>
    <mergeCell ref="A2:BK2"/>
    <mergeCell ref="B3:BK3"/>
    <mergeCell ref="C4:BX4"/>
    <mergeCell ref="K5:P5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8:B18"/>
    <mergeCell ref="A19:B19"/>
    <mergeCell ref="A20:B20"/>
    <mergeCell ref="A21:B21"/>
    <mergeCell ref="A22:B22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C38" sqref="C38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8.375" style="29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 ht="15">
      <c r="A1" s="442" t="s">
        <v>316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6</v>
      </c>
      <c r="E4" s="218" t="s">
        <v>431</v>
      </c>
    </row>
    <row r="5" spans="1:5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 ht="15">
      <c r="A6" s="137">
        <v>1</v>
      </c>
      <c r="B6" s="160" t="s">
        <v>112</v>
      </c>
      <c r="C6" s="152">
        <v>10.42</v>
      </c>
      <c r="D6" s="137">
        <f>VLOOKUP(D4,Фактически_присутствующих,3,FALSE)</f>
        <v>0</v>
      </c>
      <c r="E6" s="141">
        <f t="shared" ref="E6:E11" si="0">C6*D6</f>
        <v>0</v>
      </c>
    </row>
    <row r="7" spans="1:5" ht="15">
      <c r="A7" s="137">
        <v>2</v>
      </c>
      <c r="B7" s="160" t="s">
        <v>149</v>
      </c>
      <c r="C7" s="152">
        <v>21.07</v>
      </c>
      <c r="D7" s="137">
        <f>D6</f>
        <v>0</v>
      </c>
      <c r="E7" s="141">
        <f t="shared" si="0"/>
        <v>0</v>
      </c>
    </row>
    <row r="8" spans="1:5" ht="15">
      <c r="A8" s="137">
        <v>3</v>
      </c>
      <c r="B8" s="160" t="s">
        <v>113</v>
      </c>
      <c r="C8" s="153">
        <v>8.31</v>
      </c>
      <c r="D8" s="137">
        <f>D6</f>
        <v>0</v>
      </c>
      <c r="E8" s="141">
        <f t="shared" si="0"/>
        <v>0</v>
      </c>
    </row>
    <row r="9" spans="1:5" ht="15">
      <c r="A9" s="137">
        <v>4</v>
      </c>
      <c r="B9" s="160" t="s">
        <v>61</v>
      </c>
      <c r="C9" s="153">
        <v>2.4</v>
      </c>
      <c r="D9" s="137">
        <f>D6</f>
        <v>0</v>
      </c>
      <c r="E9" s="141">
        <f t="shared" si="0"/>
        <v>0</v>
      </c>
    </row>
    <row r="10" spans="1:5" ht="15">
      <c r="A10" s="137">
        <v>5</v>
      </c>
      <c r="B10" s="160" t="s">
        <v>114</v>
      </c>
      <c r="C10" s="153">
        <v>8</v>
      </c>
      <c r="D10" s="137">
        <f>D6</f>
        <v>0</v>
      </c>
      <c r="E10" s="141">
        <f t="shared" si="0"/>
        <v>0</v>
      </c>
    </row>
    <row r="11" spans="1:5" ht="15">
      <c r="A11" s="137">
        <v>6</v>
      </c>
      <c r="B11" s="160" t="s">
        <v>115</v>
      </c>
      <c r="C11" s="153">
        <v>10.8</v>
      </c>
      <c r="D11" s="137">
        <f>D6</f>
        <v>0</v>
      </c>
      <c r="E11" s="141">
        <f t="shared" si="0"/>
        <v>0</v>
      </c>
    </row>
    <row r="12" spans="1:5" ht="13.9" hidden="1" customHeight="1">
      <c r="A12" s="137">
        <v>7</v>
      </c>
      <c r="B12" s="155"/>
      <c r="C12" s="16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">
      <c r="A18" s="137">
        <v>11</v>
      </c>
      <c r="B18" s="160" t="s">
        <v>370</v>
      </c>
      <c r="C18" s="153">
        <v>16.861999999999998</v>
      </c>
      <c r="D18" s="137">
        <f>VLOOKUP(D4,завтрак_факт,3,FALSE)</f>
        <v>95</v>
      </c>
      <c r="E18" s="141">
        <f t="shared" ref="E18:E23" si="1">C18*D18</f>
        <v>1601.8899999999999</v>
      </c>
    </row>
    <row r="19" spans="1:5" ht="15">
      <c r="A19" s="137">
        <v>12</v>
      </c>
      <c r="B19" s="160" t="s">
        <v>371</v>
      </c>
      <c r="C19" s="153">
        <v>2.738</v>
      </c>
      <c r="D19" s="137">
        <f>D18</f>
        <v>95</v>
      </c>
      <c r="E19" s="141">
        <f t="shared" si="1"/>
        <v>260.11</v>
      </c>
    </row>
    <row r="20" spans="1:5" ht="15">
      <c r="A20" s="137">
        <v>13</v>
      </c>
      <c r="B20" s="160" t="s">
        <v>372</v>
      </c>
      <c r="C20" s="153">
        <v>20</v>
      </c>
      <c r="D20" s="137">
        <f>D18</f>
        <v>95</v>
      </c>
      <c r="E20" s="141">
        <f t="shared" si="1"/>
        <v>1900</v>
      </c>
    </row>
    <row r="21" spans="1:5" ht="15">
      <c r="A21" s="137">
        <v>14</v>
      </c>
      <c r="B21" s="160" t="s">
        <v>61</v>
      </c>
      <c r="C21" s="153">
        <v>2.4</v>
      </c>
      <c r="D21" s="137">
        <f>D18</f>
        <v>95</v>
      </c>
      <c r="E21" s="141">
        <f t="shared" si="1"/>
        <v>228</v>
      </c>
    </row>
    <row r="22" spans="1:5" ht="15">
      <c r="A22" s="137">
        <v>15</v>
      </c>
      <c r="B22" s="160" t="s">
        <v>99</v>
      </c>
      <c r="C22" s="153">
        <v>6</v>
      </c>
      <c r="D22" s="137">
        <f>D18</f>
        <v>95</v>
      </c>
      <c r="E22" s="141">
        <f t="shared" si="1"/>
        <v>570</v>
      </c>
    </row>
    <row r="23" spans="1:5" ht="15">
      <c r="A23" s="137">
        <v>16</v>
      </c>
      <c r="B23" s="160" t="s">
        <v>373</v>
      </c>
      <c r="C23" s="153">
        <v>13</v>
      </c>
      <c r="D23" s="137">
        <f>D18</f>
        <v>95</v>
      </c>
      <c r="E23" s="141">
        <f t="shared" si="1"/>
        <v>1235</v>
      </c>
    </row>
    <row r="24" spans="1:5" ht="13.9" hidden="1" customHeight="1">
      <c r="A24" s="137">
        <v>17</v>
      </c>
      <c r="B24" s="155"/>
      <c r="C24" s="16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 ht="15">
      <c r="A26" s="137">
        <v>19</v>
      </c>
      <c r="B26" s="148"/>
      <c r="C26" s="147"/>
      <c r="D26" s="149"/>
      <c r="E26" s="147"/>
    </row>
    <row r="27" spans="1:5" ht="15">
      <c r="A27" s="137">
        <v>20</v>
      </c>
      <c r="B27" s="148" t="s">
        <v>308</v>
      </c>
      <c r="C27" s="147">
        <f>SUM(C18:C26)</f>
        <v>60.999999999999993</v>
      </c>
      <c r="D27" s="149"/>
      <c r="E27" s="147">
        <f>SUM(E18:E26)</f>
        <v>5795</v>
      </c>
    </row>
    <row r="28" spans="1:5" ht="15">
      <c r="A28" s="220"/>
      <c r="B28" s="221"/>
      <c r="C28" s="222"/>
      <c r="D28" s="223"/>
      <c r="E28" s="222"/>
    </row>
    <row r="29" spans="1:5" ht="1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zoomScale="80" zoomScaleNormal="80" workbookViewId="0">
      <selection activeCell="A3" sqref="A1:XFD1048576"/>
    </sheetView>
  </sheetViews>
  <sheetFormatPr defaultColWidth="12.625" defaultRowHeight="15" customHeight="1"/>
  <cols>
    <col min="1" max="1" width="3.25" style="280" customWidth="1"/>
    <col min="2" max="2" width="22.5" style="280" customWidth="1"/>
    <col min="3" max="3" width="7.375" style="280" bestFit="1" customWidth="1"/>
    <col min="4" max="6" width="7.375" style="280" hidden="1" customWidth="1"/>
    <col min="7" max="7" width="6.375" style="280" hidden="1" customWidth="1"/>
    <col min="8" max="9" width="8.375" style="280" hidden="1" customWidth="1"/>
    <col min="10" max="10" width="7.75" style="280" bestFit="1" customWidth="1"/>
    <col min="11" max="11" width="7.375" style="280" hidden="1" customWidth="1"/>
    <col min="12" max="12" width="8.375" style="280" bestFit="1" customWidth="1"/>
    <col min="13" max="14" width="7.375" style="280" customWidth="1"/>
    <col min="15" max="15" width="8.375" style="280" bestFit="1" customWidth="1"/>
    <col min="16" max="16" width="8.375" style="280" customWidth="1"/>
    <col min="17" max="17" width="6.375" style="280" hidden="1" customWidth="1"/>
    <col min="18" max="18" width="8.375" style="280" hidden="1" customWidth="1"/>
    <col min="19" max="19" width="8.625" style="280" bestFit="1" customWidth="1"/>
    <col min="20" max="23" width="8.375" style="280" hidden="1" customWidth="1"/>
    <col min="24" max="24" width="8.375" style="280" bestFit="1" customWidth="1"/>
    <col min="25" max="25" width="7.375" style="280" hidden="1" customWidth="1"/>
    <col min="26" max="26" width="8.375" style="280" hidden="1" customWidth="1"/>
    <col min="27" max="28" width="7.375" style="280" hidden="1" customWidth="1"/>
    <col min="29" max="29" width="8.375" style="280" bestFit="1" customWidth="1"/>
    <col min="30" max="36" width="7.375" style="280" hidden="1" customWidth="1"/>
    <col min="37" max="37" width="7.375" style="280" bestFit="1" customWidth="1"/>
    <col min="38" max="39" width="7.375" style="280" hidden="1" customWidth="1"/>
    <col min="40" max="40" width="7.75" style="280" bestFit="1" customWidth="1"/>
    <col min="41" max="41" width="7.375" style="280" hidden="1" customWidth="1"/>
    <col min="42" max="44" width="8.375" style="280" hidden="1" customWidth="1"/>
    <col min="45" max="45" width="7.375" style="280" hidden="1" customWidth="1"/>
    <col min="46" max="46" width="8.375" style="280" bestFit="1" customWidth="1"/>
    <col min="47" max="48" width="7.375" style="280" hidden="1" customWidth="1"/>
    <col min="49" max="49" width="8.375" style="280" customWidth="1"/>
    <col min="50" max="51" width="8.375" style="280" bestFit="1" customWidth="1"/>
    <col min="52" max="52" width="8.375" style="280" hidden="1" customWidth="1"/>
    <col min="53" max="53" width="8.625" style="280" bestFit="1" customWidth="1"/>
    <col min="54" max="58" width="8.375" style="280" hidden="1" customWidth="1"/>
    <col min="59" max="59" width="8.375" style="280" bestFit="1" customWidth="1"/>
    <col min="60" max="61" width="7.375" style="280" hidden="1" customWidth="1"/>
    <col min="62" max="62" width="7.75" style="280" bestFit="1" customWidth="1"/>
    <col min="63" max="63" width="7.375" style="280" bestFit="1" customWidth="1"/>
    <col min="64" max="64" width="7.75" style="280" bestFit="1" customWidth="1"/>
    <col min="65" max="66" width="8.375" style="280" hidden="1" customWidth="1"/>
    <col min="67" max="67" width="7.375" style="280" hidden="1" customWidth="1"/>
    <col min="68" max="68" width="6.375" style="280" hidden="1" customWidth="1"/>
    <col min="69" max="69" width="8.375" style="280" hidden="1" customWidth="1"/>
    <col min="70" max="70" width="8.625" style="280" bestFit="1" customWidth="1"/>
    <col min="71" max="71" width="8.375" style="280" bestFit="1" customWidth="1"/>
    <col min="72" max="73" width="8.375" style="280" hidden="1" customWidth="1"/>
    <col min="74" max="74" width="7.75" style="280" bestFit="1" customWidth="1"/>
    <col min="75" max="75" width="8.625" style="280" bestFit="1" customWidth="1"/>
    <col min="76" max="76" width="7.75" style="280" bestFit="1" customWidth="1"/>
    <col min="77" max="77" width="8.375" style="280" hidden="1" customWidth="1"/>
    <col min="78" max="78" width="6.375" style="280" hidden="1" customWidth="1"/>
    <col min="79" max="79" width="7.625" style="280" customWidth="1"/>
    <col min="80" max="16384" width="12.625" style="280"/>
  </cols>
  <sheetData>
    <row r="1" spans="1:79" ht="18.75">
      <c r="A1" s="564"/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</row>
    <row r="2" spans="1:79" ht="15.75">
      <c r="A2" s="565"/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Q2" s="36"/>
      <c r="BR2" s="36"/>
      <c r="BS2" s="36"/>
      <c r="BT2" s="36"/>
      <c r="BU2" s="36"/>
      <c r="BV2" s="36"/>
      <c r="BW2" s="36"/>
    </row>
    <row r="3" spans="1:79" ht="15.75">
      <c r="B3" s="565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566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</row>
    <row r="5" spans="1:79" ht="24" customHeight="1">
      <c r="B5" s="268"/>
      <c r="C5" s="36"/>
      <c r="D5" s="36"/>
      <c r="E5" s="36"/>
      <c r="F5" s="36"/>
      <c r="G5" s="36"/>
      <c r="H5" s="36"/>
      <c r="I5" s="36"/>
      <c r="J5" s="36"/>
      <c r="K5" s="38"/>
      <c r="L5" s="571"/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D5" s="28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551"/>
      <c r="B6" s="537"/>
      <c r="C6" s="40"/>
      <c r="D6" s="547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</row>
    <row r="7" spans="1:79" ht="162" customHeight="1">
      <c r="A7" s="538"/>
      <c r="B7" s="539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557"/>
      <c r="B8" s="53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557"/>
      <c r="B9" s="55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557"/>
      <c r="B10" s="55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557"/>
      <c r="B11" s="53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562"/>
      <c r="B12" s="563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557"/>
      <c r="B13" s="53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507"/>
      <c r="B14" s="5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557"/>
      <c r="B15" s="535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557"/>
      <c r="B16" s="535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559"/>
      <c r="B17" s="535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545"/>
      <c r="B18" s="535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/>
      <c r="B19" s="535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545"/>
      <c r="B20" s="535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545"/>
      <c r="B21" s="535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545"/>
      <c r="B22" s="535"/>
      <c r="C22" s="51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507"/>
      <c r="B28" s="53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509"/>
      <c r="B29" s="535"/>
      <c r="C29" s="1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18"/>
      <c r="BZ29" s="18"/>
      <c r="CA29" s="1"/>
    </row>
    <row r="30" spans="1:79" ht="21" hidden="1" thickBot="1">
      <c r="A30" s="505"/>
      <c r="B30" s="570"/>
      <c r="C30" s="98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/>
      <c r="B31" s="535"/>
      <c r="C31" s="20"/>
      <c r="D31" s="97"/>
      <c r="E31" s="97"/>
      <c r="F31" s="97"/>
      <c r="G31" s="97"/>
      <c r="H31" s="97"/>
      <c r="I31" s="97"/>
      <c r="J31" s="97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"/>
    </row>
    <row r="32" spans="1:79" hidden="1">
      <c r="A32" s="511"/>
      <c r="B32" s="535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511"/>
      <c r="B33" s="535"/>
      <c r="C33" s="94"/>
      <c r="D33" s="26"/>
      <c r="E33" s="26"/>
      <c r="F33" s="26"/>
      <c r="G33" s="26"/>
      <c r="H33" s="26"/>
      <c r="I33" s="26"/>
      <c r="J33" s="34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"/>
    </row>
    <row r="34" spans="1:79" hidden="1">
      <c r="A34" s="511"/>
      <c r="B34" s="569"/>
      <c r="C34" s="9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29"/>
      <c r="B36" s="259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29"/>
      <c r="BZ36" s="229"/>
    </row>
    <row r="37" spans="1:79" ht="15.75" customHeight="1">
      <c r="A37" s="513"/>
      <c r="B37" s="514"/>
      <c r="C37" s="233"/>
      <c r="D37" s="517"/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</row>
    <row r="38" spans="1:79">
      <c r="A38" s="515"/>
      <c r="B38" s="516"/>
      <c r="C38" s="233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  <c r="BZ38" s="234"/>
    </row>
    <row r="39" spans="1:79" s="255" customFormat="1">
      <c r="A39" s="501"/>
      <c r="B39" s="502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62"/>
    </row>
    <row r="40" spans="1:79" s="255" customFormat="1">
      <c r="A40" s="501"/>
      <c r="B40" s="502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62"/>
    </row>
    <row r="41" spans="1:79" s="255" customFormat="1">
      <c r="A41" s="501"/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63"/>
      <c r="BW41" s="235"/>
      <c r="BX41" s="235"/>
      <c r="BY41" s="256"/>
      <c r="BZ41" s="256"/>
      <c r="CA41" s="262"/>
    </row>
    <row r="42" spans="1:79" s="255" customFormat="1">
      <c r="A42" s="501"/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56"/>
      <c r="BZ42" s="256"/>
      <c r="CA42" s="262"/>
    </row>
    <row r="43" spans="1:79" s="255" customFormat="1">
      <c r="A43" s="501"/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56"/>
      <c r="BZ43" s="256"/>
      <c r="CA43" s="262"/>
    </row>
    <row r="44" spans="1:79" s="255" customFormat="1">
      <c r="A44" s="501"/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/>
      <c r="BZ44" s="256"/>
      <c r="CA44" s="262"/>
    </row>
    <row r="45" spans="1:79" s="255" customForma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56"/>
      <c r="BZ45" s="256"/>
      <c r="CA45" s="262"/>
    </row>
    <row r="46" spans="1:79" ht="15.75" customHeight="1">
      <c r="A46" s="285"/>
      <c r="B46" s="286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</row>
    <row r="47" spans="1:79" ht="165" hidden="1" customHeight="1">
      <c r="A47" s="501"/>
      <c r="B47" s="502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56"/>
      <c r="BZ47" s="256"/>
    </row>
    <row r="48" spans="1:79" ht="165" hidden="1" customHeight="1">
      <c r="A48" s="503"/>
      <c r="B48" s="504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57"/>
      <c r="BZ48" s="257"/>
    </row>
    <row r="49" spans="1:78" ht="15.75" customHeight="1" thickBot="1">
      <c r="A49" s="498"/>
      <c r="B49" s="499"/>
      <c r="C49" s="25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</row>
    <row r="50" spans="1:78" ht="15.75" customHeight="1" thickTop="1">
      <c r="A50" s="498"/>
      <c r="B50" s="499"/>
      <c r="C50" s="236"/>
      <c r="D50" s="237"/>
      <c r="E50" s="237"/>
      <c r="F50" s="238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7"/>
      <c r="BZ50" s="237"/>
    </row>
    <row r="51" spans="1:78" ht="15.75" customHeight="1">
      <c r="A51" s="498"/>
      <c r="B51" s="499"/>
      <c r="C51" s="236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  <c r="BS51" s="240"/>
      <c r="BT51" s="240"/>
      <c r="BU51" s="240"/>
      <c r="BV51" s="240"/>
      <c r="BW51" s="240"/>
      <c r="BX51" s="240"/>
      <c r="BY51" s="240"/>
      <c r="BZ51" s="240"/>
    </row>
    <row r="52" spans="1:78" ht="15.75" customHeight="1">
      <c r="A52" s="498"/>
      <c r="B52" s="499"/>
      <c r="C52" s="241"/>
      <c r="D52" s="242"/>
      <c r="E52" s="242"/>
      <c r="F52" s="238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42"/>
      <c r="BZ52" s="242"/>
    </row>
    <row r="53" spans="1:78" ht="15.75" customHeight="1">
      <c r="A53" s="498"/>
      <c r="B53" s="499"/>
      <c r="C53" s="243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</row>
    <row r="54" spans="1:78" ht="165" hidden="1" customHeight="1">
      <c r="A54" s="1"/>
      <c r="B54" s="23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501"/>
      <c r="B55" s="502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56"/>
      <c r="BZ55" s="256"/>
    </row>
    <row r="56" spans="1:78" ht="165" hidden="1" customHeight="1">
      <c r="A56" s="503"/>
      <c r="B56" s="504"/>
      <c r="C56" s="23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/>
      <c r="BV56" s="245"/>
      <c r="BW56" s="245"/>
      <c r="BX56" s="245"/>
      <c r="BY56" s="257"/>
      <c r="BZ56" s="257"/>
    </row>
    <row r="57" spans="1:78" ht="165" hidden="1" customHeight="1" thickBot="1">
      <c r="A57" s="505"/>
      <c r="B57" s="506"/>
      <c r="C57" s="98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</row>
    <row r="58" spans="1:78" ht="165" hidden="1" customHeight="1" thickTop="1">
      <c r="A58" s="498"/>
      <c r="B58" s="499"/>
      <c r="C58" s="236"/>
      <c r="D58" s="247"/>
      <c r="E58" s="247"/>
      <c r="F58" s="247"/>
      <c r="G58" s="247"/>
      <c r="H58" s="247"/>
      <c r="I58" s="247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G58" s="248"/>
      <c r="BH58" s="248"/>
      <c r="BI58" s="248"/>
      <c r="BJ58" s="248"/>
      <c r="BK58" s="248"/>
      <c r="BL58" s="248"/>
      <c r="BM58" s="248"/>
      <c r="BN58" s="248"/>
      <c r="BO58" s="248"/>
      <c r="BP58" s="248"/>
      <c r="BQ58" s="248"/>
      <c r="BR58" s="248"/>
      <c r="BS58" s="248"/>
      <c r="BT58" s="248"/>
      <c r="BU58" s="248"/>
      <c r="BV58" s="248"/>
      <c r="BW58" s="248"/>
      <c r="BX58" s="248"/>
      <c r="BY58" s="248"/>
      <c r="BZ58" s="248"/>
    </row>
    <row r="59" spans="1:78" ht="165" hidden="1" customHeight="1">
      <c r="A59" s="498"/>
      <c r="B59" s="499"/>
      <c r="C59" s="236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  <c r="BZ59" s="240"/>
    </row>
    <row r="60" spans="1:78" ht="165" hidden="1" customHeight="1">
      <c r="A60" s="498"/>
      <c r="B60" s="499"/>
      <c r="C60" s="249"/>
      <c r="D60" s="242"/>
      <c r="E60" s="242"/>
      <c r="F60" s="238"/>
      <c r="G60" s="238"/>
      <c r="H60" s="238"/>
      <c r="I60" s="238"/>
      <c r="J60" s="238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51"/>
      <c r="AT60" s="251"/>
      <c r="AU60" s="251"/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  <c r="BF60" s="251"/>
      <c r="BG60" s="251"/>
      <c r="BH60" s="251"/>
      <c r="BI60" s="251"/>
      <c r="BJ60" s="251"/>
      <c r="BK60" s="251"/>
      <c r="BL60" s="251"/>
      <c r="BM60" s="251"/>
      <c r="BN60" s="251"/>
      <c r="BO60" s="251"/>
      <c r="BP60" s="251"/>
      <c r="BQ60" s="251"/>
      <c r="BR60" s="251"/>
      <c r="BS60" s="251"/>
      <c r="BT60" s="251"/>
      <c r="BU60" s="251"/>
      <c r="BV60" s="251"/>
      <c r="BW60" s="251"/>
      <c r="BX60" s="251"/>
      <c r="BY60" s="251"/>
      <c r="BZ60" s="251"/>
    </row>
    <row r="61" spans="1:78" ht="165" hidden="1" customHeight="1">
      <c r="A61" s="498"/>
      <c r="B61" s="500"/>
      <c r="C61" s="250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14:B14"/>
    <mergeCell ref="A12:B12"/>
    <mergeCell ref="A21:B21"/>
    <mergeCell ref="A22:B22"/>
    <mergeCell ref="A11:B11"/>
    <mergeCell ref="A18:B18"/>
    <mergeCell ref="A19:B19"/>
    <mergeCell ref="A20:B20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7"/>
  <sheetViews>
    <sheetView topLeftCell="A8" zoomScale="80" zoomScaleNormal="80" workbookViewId="0">
      <selection activeCell="E39" sqref="E39:BX44"/>
    </sheetView>
  </sheetViews>
  <sheetFormatPr defaultColWidth="9" defaultRowHeight="15" customHeight="1"/>
  <cols>
    <col min="1" max="1" width="21.25" style="303" bestFit="1" customWidth="1"/>
    <col min="2" max="2" width="10.625" style="303" customWidth="1"/>
    <col min="3" max="3" width="7.375" style="303" bestFit="1" customWidth="1"/>
    <col min="4" max="4" width="7.375" style="303" hidden="1" customWidth="1"/>
    <col min="5" max="5" width="7.375" style="303" bestFit="1" customWidth="1"/>
    <col min="6" max="6" width="7.375" style="303" hidden="1" customWidth="1"/>
    <col min="7" max="7" width="6.375" style="303" hidden="1" customWidth="1"/>
    <col min="8" max="9" width="8.375" style="303" hidden="1" customWidth="1"/>
    <col min="10" max="11" width="7.375" style="303" hidden="1" customWidth="1"/>
    <col min="12" max="12" width="8.375" style="303" bestFit="1" customWidth="1"/>
    <col min="13" max="14" width="7.375" style="303" bestFit="1" customWidth="1"/>
    <col min="15" max="16" width="8.375" style="303" hidden="1" customWidth="1"/>
    <col min="17" max="17" width="6.375" style="303" hidden="1" customWidth="1"/>
    <col min="18" max="18" width="8.375" style="303" hidden="1" customWidth="1"/>
    <col min="19" max="19" width="7.375" style="303" hidden="1" customWidth="1"/>
    <col min="20" max="20" width="8.375" style="303" bestFit="1" customWidth="1"/>
    <col min="21" max="24" width="8.375" style="303" hidden="1" customWidth="1"/>
    <col min="25" max="25" width="7.375" style="303" bestFit="1" customWidth="1"/>
    <col min="26" max="26" width="8.375" style="303" hidden="1" customWidth="1"/>
    <col min="27" max="27" width="7.375" style="303" hidden="1" customWidth="1"/>
    <col min="28" max="28" width="8.625" style="303" bestFit="1" customWidth="1"/>
    <col min="29" max="29" width="8.375" style="303" bestFit="1" customWidth="1"/>
    <col min="30" max="32" width="7.375" style="303" hidden="1" customWidth="1"/>
    <col min="33" max="33" width="7.75" style="303" bestFit="1" customWidth="1"/>
    <col min="34" max="39" width="7.375" style="303" hidden="1" customWidth="1"/>
    <col min="40" max="40" width="7.375" style="303" bestFit="1" customWidth="1"/>
    <col min="41" max="41" width="7.375" style="303" hidden="1" customWidth="1"/>
    <col min="42" max="43" width="8.375" style="303" hidden="1" customWidth="1"/>
    <col min="44" max="44" width="8.625" style="303" bestFit="1" customWidth="1"/>
    <col min="45" max="45" width="7.75" style="303" bestFit="1" customWidth="1"/>
    <col min="46" max="46" width="8.375" style="303" bestFit="1" customWidth="1"/>
    <col min="47" max="47" width="7.375" style="303" hidden="1" customWidth="1"/>
    <col min="48" max="48" width="7.75" style="303" bestFit="1" customWidth="1"/>
    <col min="49" max="49" width="8.375" style="303" hidden="1" customWidth="1"/>
    <col min="50" max="51" width="8.375" style="303" bestFit="1" customWidth="1"/>
    <col min="52" max="52" width="8.375" style="303" hidden="1" customWidth="1"/>
    <col min="53" max="53" width="8.375" style="303" bestFit="1" customWidth="1"/>
    <col min="54" max="59" width="8.375" style="303" hidden="1" customWidth="1"/>
    <col min="60" max="60" width="7.375" style="303" hidden="1" customWidth="1"/>
    <col min="61" max="61" width="7.375" style="303" bestFit="1" customWidth="1"/>
    <col min="62" max="62" width="7.75" style="303" bestFit="1" customWidth="1"/>
    <col min="63" max="64" width="7.375" style="303" bestFit="1" customWidth="1"/>
    <col min="65" max="66" width="8.375" style="303" hidden="1" customWidth="1"/>
    <col min="67" max="67" width="7.75" style="303" bestFit="1" customWidth="1"/>
    <col min="68" max="68" width="6.375" style="303" hidden="1" customWidth="1"/>
    <col min="69" max="73" width="8.375" style="303" hidden="1" customWidth="1"/>
    <col min="74" max="75" width="7.375" style="303" hidden="1" customWidth="1"/>
    <col min="76" max="76" width="7.75" style="303" bestFit="1" customWidth="1"/>
    <col min="77" max="77" width="8.375" style="303" hidden="1" customWidth="1"/>
    <col min="78" max="78" width="6.375" style="303" hidden="1" customWidth="1"/>
    <col min="79" max="79" width="8" style="303" customWidth="1"/>
    <col min="80" max="16384" width="9" style="303"/>
  </cols>
  <sheetData>
    <row r="1" spans="1:79" ht="18.75">
      <c r="A1" s="520" t="str">
        <f>'Автомат. ввод'!N10</f>
        <v>МКОУ " СовхознаяСОШ"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21" t="s">
        <v>65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D2" s="521"/>
      <c r="AE2" s="521"/>
      <c r="AF2" s="521"/>
      <c r="AG2" s="521"/>
      <c r="AH2" s="521"/>
      <c r="AI2" s="521"/>
      <c r="AJ2" s="521"/>
      <c r="AK2" s="521"/>
      <c r="AL2" s="521"/>
      <c r="AM2" s="521"/>
      <c r="AN2" s="521"/>
      <c r="AO2" s="521"/>
      <c r="AP2" s="521"/>
      <c r="AQ2" s="521"/>
      <c r="AR2" s="521"/>
      <c r="AS2" s="521"/>
      <c r="AT2" s="521"/>
      <c r="AU2" s="521"/>
      <c r="AV2" s="521"/>
      <c r="AW2" s="521"/>
      <c r="AX2" s="521"/>
      <c r="AY2" s="521"/>
      <c r="AZ2" s="521"/>
      <c r="BA2" s="521"/>
      <c r="BB2" s="521"/>
      <c r="BC2" s="521"/>
      <c r="BD2" s="521"/>
      <c r="BE2" s="521"/>
      <c r="BF2" s="521"/>
      <c r="BG2" s="521"/>
      <c r="BH2" s="521"/>
      <c r="BI2" s="521"/>
      <c r="BJ2" s="521"/>
      <c r="BK2" s="52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522" t="s">
        <v>66</v>
      </c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522"/>
      <c r="AR3" s="522"/>
      <c r="AS3" s="522"/>
      <c r="AT3" s="522"/>
      <c r="AU3" s="522"/>
      <c r="AV3" s="522"/>
      <c r="AW3" s="522"/>
      <c r="AX3" s="522"/>
      <c r="AY3" s="522"/>
      <c r="AZ3" s="522"/>
      <c r="BA3" s="522"/>
      <c r="BB3" s="522"/>
      <c r="BC3" s="522"/>
      <c r="BD3" s="522"/>
      <c r="BE3" s="522"/>
      <c r="BF3" s="522"/>
      <c r="BG3" s="522"/>
      <c r="BH3" s="522"/>
      <c r="BI3" s="522"/>
      <c r="BJ3" s="522"/>
      <c r="BK3" s="52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29</v>
      </c>
      <c r="C4" s="523" t="str">
        <f>ССЫЛКИ!A5</f>
        <v>Март 2021 г.</v>
      </c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23"/>
      <c r="AI4" s="523"/>
      <c r="AJ4" s="523"/>
      <c r="AK4" s="523"/>
      <c r="AL4" s="523"/>
      <c r="AM4" s="523"/>
      <c r="AN4" s="523"/>
      <c r="AO4" s="523"/>
      <c r="AP4" s="523"/>
      <c r="AQ4" s="523"/>
      <c r="AR4" s="523"/>
      <c r="AS4" s="523"/>
      <c r="AT4" s="523"/>
      <c r="AU4" s="523"/>
      <c r="AV4" s="523"/>
      <c r="AW4" s="523"/>
      <c r="AX4" s="523"/>
      <c r="AY4" s="523"/>
      <c r="AZ4" s="523"/>
      <c r="BA4" s="523"/>
      <c r="BB4" s="523"/>
      <c r="BC4" s="523"/>
      <c r="BD4" s="523"/>
      <c r="BE4" s="523"/>
      <c r="BF4" s="523"/>
      <c r="BG4" s="523"/>
      <c r="BH4" s="523"/>
      <c r="BI4" s="523"/>
      <c r="BJ4" s="523"/>
      <c r="BK4" s="523"/>
      <c r="BL4" s="523"/>
      <c r="BM4" s="523"/>
      <c r="BN4" s="523"/>
      <c r="BO4" s="523"/>
      <c r="BP4" s="523"/>
      <c r="BQ4" s="523"/>
      <c r="BR4" s="523"/>
      <c r="BS4" s="523"/>
      <c r="BT4" s="523"/>
      <c r="BU4" s="523"/>
      <c r="BV4" s="523"/>
      <c r="BW4" s="523"/>
      <c r="BX4" s="523"/>
      <c r="BY4" s="1"/>
      <c r="BZ4" s="1"/>
      <c r="CA4" s="1"/>
    </row>
    <row r="5" spans="1:79" ht="24" customHeight="1">
      <c r="A5" s="1"/>
      <c r="B5" s="259" t="s">
        <v>395</v>
      </c>
      <c r="C5" s="10"/>
      <c r="D5" s="10"/>
      <c r="E5" s="10"/>
      <c r="F5" s="10"/>
      <c r="G5" s="10"/>
      <c r="H5" s="10"/>
      <c r="I5" s="10"/>
      <c r="J5" s="10"/>
      <c r="K5" s="11"/>
      <c r="L5" s="528" t="str">
        <f>VLOOKUP(B4,Общее_количество_учащихся,2,FALSE)</f>
        <v>Понедельник</v>
      </c>
      <c r="M5" s="528"/>
      <c r="N5" s="528"/>
      <c r="O5" s="528"/>
      <c r="P5" s="528"/>
      <c r="Q5" s="528"/>
      <c r="R5" s="528"/>
      <c r="S5" s="528"/>
      <c r="T5" s="528"/>
      <c r="U5" s="528"/>
      <c r="V5" s="528"/>
      <c r="W5" s="528"/>
      <c r="X5" s="528"/>
      <c r="Y5" s="528"/>
      <c r="Z5" s="528"/>
      <c r="AA5" s="528"/>
      <c r="AB5" s="528"/>
      <c r="AC5" s="1"/>
      <c r="AD5" s="302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524" t="s">
        <v>68</v>
      </c>
      <c r="B6" s="525"/>
      <c r="C6" s="13"/>
      <c r="D6" s="529" t="s">
        <v>69</v>
      </c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0"/>
      <c r="AF6" s="530"/>
      <c r="AG6" s="530"/>
      <c r="AH6" s="530"/>
      <c r="AI6" s="530"/>
      <c r="AJ6" s="530"/>
      <c r="AK6" s="530"/>
      <c r="AL6" s="530"/>
      <c r="AM6" s="530"/>
      <c r="AN6" s="530"/>
      <c r="AO6" s="530"/>
      <c r="AP6" s="530"/>
      <c r="AQ6" s="530"/>
      <c r="AR6" s="530"/>
      <c r="AS6" s="530"/>
      <c r="AT6" s="530"/>
      <c r="AU6" s="530"/>
      <c r="AV6" s="530"/>
      <c r="AW6" s="530"/>
      <c r="AX6" s="530"/>
      <c r="AY6" s="530"/>
      <c r="AZ6" s="530"/>
      <c r="BA6" s="530"/>
      <c r="BB6" s="530"/>
      <c r="BC6" s="530"/>
      <c r="BD6" s="530"/>
      <c r="BE6" s="530"/>
      <c r="BF6" s="530"/>
      <c r="BG6" s="530"/>
      <c r="BH6" s="530"/>
      <c r="BI6" s="530"/>
      <c r="BJ6" s="530"/>
      <c r="BK6" s="530"/>
      <c r="BL6" s="530"/>
      <c r="BM6" s="530"/>
      <c r="BN6" s="530"/>
      <c r="BO6" s="530"/>
      <c r="BP6" s="530"/>
      <c r="BQ6" s="530"/>
      <c r="BR6" s="530"/>
      <c r="BS6" s="530"/>
      <c r="BT6" s="530"/>
      <c r="BU6" s="530"/>
      <c r="BV6" s="530"/>
      <c r="BW6" s="530"/>
      <c r="BX6" s="530"/>
      <c r="BY6" s="1"/>
      <c r="BZ6" s="1"/>
      <c r="CA6" s="1"/>
    </row>
    <row r="7" spans="1:79" ht="159" customHeight="1">
      <c r="A7" s="526"/>
      <c r="B7" s="527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85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361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362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5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507"/>
      <c r="B14" s="50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507"/>
      <c r="B15" s="50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507"/>
      <c r="B16" s="508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509" t="s">
        <v>74</v>
      </c>
      <c r="B17" s="510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511" t="s">
        <v>74</v>
      </c>
      <c r="B18" s="512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511" t="s">
        <v>75</v>
      </c>
      <c r="B19" s="512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511" t="s">
        <v>64</v>
      </c>
      <c r="B20" s="51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511" t="s">
        <v>76</v>
      </c>
      <c r="B21" s="512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511" t="s">
        <v>77</v>
      </c>
      <c r="B22" s="512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507"/>
      <c r="B28" s="508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509" t="s">
        <v>74</v>
      </c>
      <c r="B29" s="510"/>
      <c r="C29" s="15">
        <f>C30</f>
        <v>0</v>
      </c>
      <c r="D29" s="96">
        <f>C29</f>
        <v>0</v>
      </c>
      <c r="E29" s="96">
        <f t="shared" ref="E29:BP29" si="11">D29</f>
        <v>0</v>
      </c>
      <c r="F29" s="96">
        <f t="shared" si="11"/>
        <v>0</v>
      </c>
      <c r="G29" s="96">
        <f t="shared" si="11"/>
        <v>0</v>
      </c>
      <c r="H29" s="96">
        <f t="shared" si="11"/>
        <v>0</v>
      </c>
      <c r="I29" s="96">
        <f t="shared" si="11"/>
        <v>0</v>
      </c>
      <c r="J29" s="96">
        <f t="shared" si="11"/>
        <v>0</v>
      </c>
      <c r="K29" s="96">
        <f t="shared" si="11"/>
        <v>0</v>
      </c>
      <c r="L29" s="96">
        <f t="shared" si="11"/>
        <v>0</v>
      </c>
      <c r="M29" s="96">
        <f t="shared" si="11"/>
        <v>0</v>
      </c>
      <c r="N29" s="96">
        <f t="shared" si="11"/>
        <v>0</v>
      </c>
      <c r="O29" s="96">
        <f t="shared" si="11"/>
        <v>0</v>
      </c>
      <c r="P29" s="96">
        <f t="shared" si="11"/>
        <v>0</v>
      </c>
      <c r="Q29" s="96">
        <f t="shared" si="11"/>
        <v>0</v>
      </c>
      <c r="R29" s="96">
        <f t="shared" si="11"/>
        <v>0</v>
      </c>
      <c r="S29" s="96">
        <f t="shared" si="11"/>
        <v>0</v>
      </c>
      <c r="T29" s="96">
        <f t="shared" si="11"/>
        <v>0</v>
      </c>
      <c r="U29" s="96">
        <f t="shared" si="11"/>
        <v>0</v>
      </c>
      <c r="V29" s="96">
        <f t="shared" si="11"/>
        <v>0</v>
      </c>
      <c r="W29" s="96">
        <f t="shared" si="11"/>
        <v>0</v>
      </c>
      <c r="X29" s="96">
        <f t="shared" si="11"/>
        <v>0</v>
      </c>
      <c r="Y29" s="96">
        <f t="shared" si="11"/>
        <v>0</v>
      </c>
      <c r="Z29" s="96">
        <f t="shared" si="11"/>
        <v>0</v>
      </c>
      <c r="AA29" s="96">
        <f t="shared" si="11"/>
        <v>0</v>
      </c>
      <c r="AB29" s="96">
        <f t="shared" si="11"/>
        <v>0</v>
      </c>
      <c r="AC29" s="96">
        <f t="shared" si="11"/>
        <v>0</v>
      </c>
      <c r="AD29" s="96">
        <f t="shared" si="11"/>
        <v>0</v>
      </c>
      <c r="AE29" s="96">
        <f t="shared" si="11"/>
        <v>0</v>
      </c>
      <c r="AF29" s="96">
        <f t="shared" si="11"/>
        <v>0</v>
      </c>
      <c r="AG29" s="96">
        <f t="shared" si="11"/>
        <v>0</v>
      </c>
      <c r="AH29" s="96">
        <f t="shared" si="11"/>
        <v>0</v>
      </c>
      <c r="AI29" s="96">
        <f t="shared" si="11"/>
        <v>0</v>
      </c>
      <c r="AJ29" s="96">
        <f t="shared" si="11"/>
        <v>0</v>
      </c>
      <c r="AK29" s="96">
        <f t="shared" si="11"/>
        <v>0</v>
      </c>
      <c r="AL29" s="96">
        <f t="shared" si="11"/>
        <v>0</v>
      </c>
      <c r="AM29" s="96">
        <f t="shared" si="11"/>
        <v>0</v>
      </c>
      <c r="AN29" s="96">
        <f t="shared" si="11"/>
        <v>0</v>
      </c>
      <c r="AO29" s="96">
        <f t="shared" si="11"/>
        <v>0</v>
      </c>
      <c r="AP29" s="96">
        <f t="shared" si="11"/>
        <v>0</v>
      </c>
      <c r="AQ29" s="96">
        <f t="shared" si="11"/>
        <v>0</v>
      </c>
      <c r="AR29" s="96">
        <f t="shared" si="11"/>
        <v>0</v>
      </c>
      <c r="AS29" s="96">
        <f t="shared" si="11"/>
        <v>0</v>
      </c>
      <c r="AT29" s="96">
        <f t="shared" si="11"/>
        <v>0</v>
      </c>
      <c r="AU29" s="96">
        <f t="shared" si="11"/>
        <v>0</v>
      </c>
      <c r="AV29" s="96">
        <f t="shared" si="11"/>
        <v>0</v>
      </c>
      <c r="AW29" s="96">
        <f t="shared" si="11"/>
        <v>0</v>
      </c>
      <c r="AX29" s="96">
        <f t="shared" si="11"/>
        <v>0</v>
      </c>
      <c r="AY29" s="96">
        <f t="shared" si="11"/>
        <v>0</v>
      </c>
      <c r="AZ29" s="96">
        <f t="shared" si="11"/>
        <v>0</v>
      </c>
      <c r="BA29" s="96">
        <f t="shared" si="11"/>
        <v>0</v>
      </c>
      <c r="BB29" s="96">
        <f t="shared" si="11"/>
        <v>0</v>
      </c>
      <c r="BC29" s="96">
        <f t="shared" si="11"/>
        <v>0</v>
      </c>
      <c r="BD29" s="96">
        <f t="shared" si="11"/>
        <v>0</v>
      </c>
      <c r="BE29" s="96">
        <f t="shared" si="11"/>
        <v>0</v>
      </c>
      <c r="BF29" s="96">
        <f t="shared" si="11"/>
        <v>0</v>
      </c>
      <c r="BG29" s="96">
        <f t="shared" si="11"/>
        <v>0</v>
      </c>
      <c r="BH29" s="96">
        <f t="shared" si="11"/>
        <v>0</v>
      </c>
      <c r="BI29" s="96">
        <f t="shared" si="11"/>
        <v>0</v>
      </c>
      <c r="BJ29" s="96">
        <f t="shared" si="11"/>
        <v>0</v>
      </c>
      <c r="BK29" s="96">
        <f t="shared" si="11"/>
        <v>0</v>
      </c>
      <c r="BL29" s="96">
        <f t="shared" si="11"/>
        <v>0</v>
      </c>
      <c r="BM29" s="96">
        <f t="shared" si="11"/>
        <v>0</v>
      </c>
      <c r="BN29" s="96">
        <f t="shared" si="11"/>
        <v>0</v>
      </c>
      <c r="BO29" s="96">
        <f t="shared" si="11"/>
        <v>0</v>
      </c>
      <c r="BP29" s="96">
        <f t="shared" si="11"/>
        <v>0</v>
      </c>
      <c r="BQ29" s="96">
        <f t="shared" ref="BQ29:BZ29" si="12">BP29</f>
        <v>0</v>
      </c>
      <c r="BR29" s="96">
        <f t="shared" si="12"/>
        <v>0</v>
      </c>
      <c r="BS29" s="96">
        <f t="shared" si="12"/>
        <v>0</v>
      </c>
      <c r="BT29" s="96">
        <f t="shared" si="12"/>
        <v>0</v>
      </c>
      <c r="BU29" s="96">
        <f t="shared" si="12"/>
        <v>0</v>
      </c>
      <c r="BV29" s="96">
        <f t="shared" si="12"/>
        <v>0</v>
      </c>
      <c r="BW29" s="96">
        <f t="shared" si="12"/>
        <v>0</v>
      </c>
      <c r="BX29" s="96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505" t="s">
        <v>138</v>
      </c>
      <c r="B30" s="506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idden="1">
      <c r="A31" s="511" t="s">
        <v>75</v>
      </c>
      <c r="B31" s="512"/>
      <c r="C31" s="20"/>
      <c r="D31" s="97">
        <f>D28*D29/1000</f>
        <v>0</v>
      </c>
      <c r="E31" s="97">
        <f t="shared" ref="E31:BP31" si="13">E28*E29/1000</f>
        <v>0</v>
      </c>
      <c r="F31" s="97">
        <f t="shared" si="13"/>
        <v>0</v>
      </c>
      <c r="G31" s="97">
        <f t="shared" si="13"/>
        <v>0</v>
      </c>
      <c r="H31" s="97">
        <f t="shared" si="13"/>
        <v>0</v>
      </c>
      <c r="I31" s="97">
        <f t="shared" si="13"/>
        <v>0</v>
      </c>
      <c r="J31" s="97">
        <f t="shared" si="13"/>
        <v>0</v>
      </c>
      <c r="K31" s="110">
        <f>K28*K29</f>
        <v>0</v>
      </c>
      <c r="L31" s="110">
        <f t="shared" si="13"/>
        <v>0</v>
      </c>
      <c r="M31" s="110">
        <f t="shared" si="13"/>
        <v>0</v>
      </c>
      <c r="N31" s="110">
        <f t="shared" si="13"/>
        <v>0</v>
      </c>
      <c r="O31" s="110">
        <f t="shared" si="13"/>
        <v>0</v>
      </c>
      <c r="P31" s="110">
        <f t="shared" si="13"/>
        <v>0</v>
      </c>
      <c r="Q31" s="110">
        <f>Q28*Q29</f>
        <v>0</v>
      </c>
      <c r="R31" s="110">
        <f t="shared" si="13"/>
        <v>0</v>
      </c>
      <c r="S31" s="110">
        <f>S28*S29</f>
        <v>0</v>
      </c>
      <c r="T31" s="110">
        <f t="shared" si="13"/>
        <v>0</v>
      </c>
      <c r="U31" s="110">
        <f t="shared" si="13"/>
        <v>0</v>
      </c>
      <c r="V31" s="110">
        <f t="shared" si="13"/>
        <v>0</v>
      </c>
      <c r="W31" s="110">
        <f t="shared" si="13"/>
        <v>0</v>
      </c>
      <c r="X31" s="110">
        <f t="shared" si="13"/>
        <v>0</v>
      </c>
      <c r="Y31" s="110">
        <f t="shared" si="13"/>
        <v>0</v>
      </c>
      <c r="Z31" s="110">
        <f t="shared" si="13"/>
        <v>0</v>
      </c>
      <c r="AA31" s="110">
        <f t="shared" si="13"/>
        <v>0</v>
      </c>
      <c r="AB31" s="110">
        <f t="shared" si="13"/>
        <v>0</v>
      </c>
      <c r="AC31" s="110">
        <f t="shared" si="13"/>
        <v>0</v>
      </c>
      <c r="AD31" s="110">
        <f t="shared" si="13"/>
        <v>0</v>
      </c>
      <c r="AE31" s="110">
        <f t="shared" si="13"/>
        <v>0</v>
      </c>
      <c r="AF31" s="110">
        <f t="shared" si="13"/>
        <v>0</v>
      </c>
      <c r="AG31" s="110">
        <f t="shared" si="13"/>
        <v>0</v>
      </c>
      <c r="AH31" s="110">
        <f t="shared" si="13"/>
        <v>0</v>
      </c>
      <c r="AI31" s="110">
        <f t="shared" si="13"/>
        <v>0</v>
      </c>
      <c r="AJ31" s="110">
        <f t="shared" si="13"/>
        <v>0</v>
      </c>
      <c r="AK31" s="110">
        <f t="shared" si="13"/>
        <v>0</v>
      </c>
      <c r="AL31" s="110">
        <f t="shared" si="13"/>
        <v>0</v>
      </c>
      <c r="AM31" s="110">
        <f t="shared" si="13"/>
        <v>0</v>
      </c>
      <c r="AN31" s="110">
        <f t="shared" si="13"/>
        <v>0</v>
      </c>
      <c r="AO31" s="110">
        <f t="shared" si="13"/>
        <v>0</v>
      </c>
      <c r="AP31" s="110">
        <f t="shared" si="13"/>
        <v>0</v>
      </c>
      <c r="AQ31" s="110">
        <f t="shared" si="13"/>
        <v>0</v>
      </c>
      <c r="AR31" s="110">
        <f t="shared" si="13"/>
        <v>0</v>
      </c>
      <c r="AS31" s="110">
        <f t="shared" si="13"/>
        <v>0</v>
      </c>
      <c r="AT31" s="110">
        <f t="shared" si="13"/>
        <v>0</v>
      </c>
      <c r="AU31" s="110">
        <f t="shared" si="13"/>
        <v>0</v>
      </c>
      <c r="AV31" s="110">
        <f t="shared" si="13"/>
        <v>0</v>
      </c>
      <c r="AW31" s="110">
        <f t="shared" si="13"/>
        <v>0</v>
      </c>
      <c r="AX31" s="110">
        <f t="shared" si="13"/>
        <v>0</v>
      </c>
      <c r="AY31" s="110">
        <f t="shared" si="13"/>
        <v>0</v>
      </c>
      <c r="AZ31" s="110">
        <f t="shared" si="13"/>
        <v>0</v>
      </c>
      <c r="BA31" s="110">
        <f t="shared" si="13"/>
        <v>0</v>
      </c>
      <c r="BB31" s="110">
        <f t="shared" si="13"/>
        <v>0</v>
      </c>
      <c r="BC31" s="110">
        <f t="shared" si="13"/>
        <v>0</v>
      </c>
      <c r="BD31" s="110">
        <f t="shared" si="13"/>
        <v>0</v>
      </c>
      <c r="BE31" s="110">
        <f t="shared" si="13"/>
        <v>0</v>
      </c>
      <c r="BF31" s="110">
        <f t="shared" si="13"/>
        <v>0</v>
      </c>
      <c r="BG31" s="110">
        <f t="shared" si="13"/>
        <v>0</v>
      </c>
      <c r="BH31" s="110">
        <f>BH28*BH29</f>
        <v>0</v>
      </c>
      <c r="BI31" s="110">
        <f t="shared" si="13"/>
        <v>0</v>
      </c>
      <c r="BJ31" s="110">
        <f t="shared" si="13"/>
        <v>0</v>
      </c>
      <c r="BK31" s="110">
        <f t="shared" si="13"/>
        <v>0</v>
      </c>
      <c r="BL31" s="110">
        <f t="shared" si="13"/>
        <v>0</v>
      </c>
      <c r="BM31" s="110">
        <f t="shared" si="13"/>
        <v>0</v>
      </c>
      <c r="BN31" s="110">
        <f t="shared" si="13"/>
        <v>0</v>
      </c>
      <c r="BO31" s="110">
        <f t="shared" si="13"/>
        <v>0</v>
      </c>
      <c r="BP31" s="110">
        <f t="shared" si="13"/>
        <v>0</v>
      </c>
      <c r="BQ31" s="110">
        <f t="shared" ref="BQ31:BY31" si="14">BQ28*BQ29/1000</f>
        <v>0</v>
      </c>
      <c r="BR31" s="110">
        <f t="shared" si="14"/>
        <v>0</v>
      </c>
      <c r="BS31" s="110">
        <f t="shared" si="14"/>
        <v>0</v>
      </c>
      <c r="BT31" s="110">
        <f t="shared" si="14"/>
        <v>0</v>
      </c>
      <c r="BU31" s="110">
        <f t="shared" si="14"/>
        <v>0</v>
      </c>
      <c r="BV31" s="110">
        <f t="shared" si="14"/>
        <v>0</v>
      </c>
      <c r="BW31" s="110">
        <f t="shared" si="14"/>
        <v>0</v>
      </c>
      <c r="BX31" s="110">
        <f t="shared" si="14"/>
        <v>0</v>
      </c>
      <c r="BY31" s="110">
        <f t="shared" si="14"/>
        <v>0</v>
      </c>
      <c r="BZ31" s="110">
        <f>BZ28*BZ29</f>
        <v>0</v>
      </c>
      <c r="CA31" s="1"/>
    </row>
    <row r="32" spans="1:79" hidden="1">
      <c r="A32" s="511" t="s">
        <v>64</v>
      </c>
      <c r="B32" s="51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511" t="s">
        <v>76</v>
      </c>
      <c r="B33" s="512"/>
      <c r="C33" s="94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1">
        <f t="shared" si="15"/>
        <v>0</v>
      </c>
      <c r="L33" s="111">
        <f t="shared" si="15"/>
        <v>0</v>
      </c>
      <c r="M33" s="111">
        <f t="shared" si="15"/>
        <v>0</v>
      </c>
      <c r="N33" s="111">
        <f t="shared" si="15"/>
        <v>0</v>
      </c>
      <c r="O33" s="111">
        <f t="shared" si="15"/>
        <v>0</v>
      </c>
      <c r="P33" s="111">
        <f t="shared" si="15"/>
        <v>0</v>
      </c>
      <c r="Q33" s="111">
        <f t="shared" si="15"/>
        <v>0</v>
      </c>
      <c r="R33" s="111">
        <f t="shared" si="15"/>
        <v>0</v>
      </c>
      <c r="S33" s="111">
        <f t="shared" si="15"/>
        <v>0</v>
      </c>
      <c r="T33" s="111">
        <f t="shared" si="15"/>
        <v>0</v>
      </c>
      <c r="U33" s="111">
        <f t="shared" si="15"/>
        <v>0</v>
      </c>
      <c r="V33" s="111">
        <f t="shared" si="15"/>
        <v>0</v>
      </c>
      <c r="W33" s="111">
        <f t="shared" si="15"/>
        <v>0</v>
      </c>
      <c r="X33" s="111">
        <f t="shared" si="15"/>
        <v>0</v>
      </c>
      <c r="Y33" s="111">
        <f t="shared" si="15"/>
        <v>0</v>
      </c>
      <c r="Z33" s="111">
        <f t="shared" si="15"/>
        <v>0</v>
      </c>
      <c r="AA33" s="111">
        <f t="shared" si="15"/>
        <v>0</v>
      </c>
      <c r="AB33" s="111">
        <f t="shared" si="15"/>
        <v>0</v>
      </c>
      <c r="AC33" s="111">
        <f t="shared" si="15"/>
        <v>0</v>
      </c>
      <c r="AD33" s="111">
        <f t="shared" si="15"/>
        <v>0</v>
      </c>
      <c r="AE33" s="111">
        <f t="shared" si="15"/>
        <v>0</v>
      </c>
      <c r="AF33" s="111">
        <f t="shared" si="15"/>
        <v>0</v>
      </c>
      <c r="AG33" s="111">
        <f t="shared" si="15"/>
        <v>0</v>
      </c>
      <c r="AH33" s="111">
        <f t="shared" si="15"/>
        <v>0</v>
      </c>
      <c r="AI33" s="111">
        <f t="shared" si="15"/>
        <v>0</v>
      </c>
      <c r="AJ33" s="111">
        <f t="shared" si="15"/>
        <v>0</v>
      </c>
      <c r="AK33" s="111">
        <f t="shared" si="15"/>
        <v>0</v>
      </c>
      <c r="AL33" s="111">
        <f t="shared" si="15"/>
        <v>0</v>
      </c>
      <c r="AM33" s="111">
        <f t="shared" si="15"/>
        <v>0</v>
      </c>
      <c r="AN33" s="111">
        <f t="shared" si="15"/>
        <v>0</v>
      </c>
      <c r="AO33" s="111">
        <f t="shared" si="15"/>
        <v>0</v>
      </c>
      <c r="AP33" s="111">
        <f t="shared" si="15"/>
        <v>0</v>
      </c>
      <c r="AQ33" s="111">
        <f t="shared" si="15"/>
        <v>0</v>
      </c>
      <c r="AR33" s="111">
        <f t="shared" si="15"/>
        <v>0</v>
      </c>
      <c r="AS33" s="111">
        <f t="shared" si="15"/>
        <v>0</v>
      </c>
      <c r="AT33" s="111">
        <f t="shared" si="15"/>
        <v>0</v>
      </c>
      <c r="AU33" s="111">
        <f t="shared" si="15"/>
        <v>0</v>
      </c>
      <c r="AV33" s="111">
        <f t="shared" si="15"/>
        <v>0</v>
      </c>
      <c r="AW33" s="111">
        <f t="shared" si="15"/>
        <v>0</v>
      </c>
      <c r="AX33" s="111">
        <f t="shared" si="15"/>
        <v>0</v>
      </c>
      <c r="AY33" s="111">
        <f t="shared" si="15"/>
        <v>0</v>
      </c>
      <c r="AZ33" s="111">
        <f t="shared" si="15"/>
        <v>0</v>
      </c>
      <c r="BA33" s="111">
        <f t="shared" si="15"/>
        <v>0</v>
      </c>
      <c r="BB33" s="111">
        <f t="shared" si="15"/>
        <v>0</v>
      </c>
      <c r="BC33" s="111">
        <f t="shared" si="15"/>
        <v>0</v>
      </c>
      <c r="BD33" s="111">
        <f t="shared" si="15"/>
        <v>0</v>
      </c>
      <c r="BE33" s="111">
        <f t="shared" si="15"/>
        <v>0</v>
      </c>
      <c r="BF33" s="111">
        <f t="shared" si="15"/>
        <v>0</v>
      </c>
      <c r="BG33" s="111">
        <f t="shared" si="15"/>
        <v>0</v>
      </c>
      <c r="BH33" s="111">
        <f t="shared" si="15"/>
        <v>0</v>
      </c>
      <c r="BI33" s="111">
        <f t="shared" si="15"/>
        <v>0</v>
      </c>
      <c r="BJ33" s="111">
        <f t="shared" si="15"/>
        <v>0</v>
      </c>
      <c r="BK33" s="111">
        <f t="shared" si="15"/>
        <v>0</v>
      </c>
      <c r="BL33" s="111">
        <f t="shared" si="15"/>
        <v>0</v>
      </c>
      <c r="BM33" s="111">
        <f t="shared" si="15"/>
        <v>0</v>
      </c>
      <c r="BN33" s="111">
        <f t="shared" si="15"/>
        <v>0</v>
      </c>
      <c r="BO33" s="111">
        <f t="shared" si="15"/>
        <v>0</v>
      </c>
      <c r="BP33" s="111">
        <f t="shared" si="15"/>
        <v>0</v>
      </c>
      <c r="BQ33" s="111">
        <f t="shared" ref="BQ33:BW33" si="16">BQ31*BQ32</f>
        <v>0</v>
      </c>
      <c r="BR33" s="111">
        <f t="shared" si="16"/>
        <v>0</v>
      </c>
      <c r="BS33" s="111">
        <f t="shared" si="16"/>
        <v>0</v>
      </c>
      <c r="BT33" s="111">
        <f t="shared" si="16"/>
        <v>0</v>
      </c>
      <c r="BU33" s="111">
        <f t="shared" si="16"/>
        <v>0</v>
      </c>
      <c r="BV33" s="111">
        <f>BV31*BV32</f>
        <v>0</v>
      </c>
      <c r="BW33" s="111">
        <f t="shared" si="16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idden="1">
      <c r="A34" s="511" t="s">
        <v>77</v>
      </c>
      <c r="B34" s="51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5" customFormat="1" ht="24" customHeight="1">
      <c r="A36" s="229"/>
      <c r="B36" s="259" t="s">
        <v>397</v>
      </c>
      <c r="C36" s="230"/>
      <c r="D36" s="230" t="str">
        <f>IF(D21=D52,"х",FALSE)</f>
        <v>х</v>
      </c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 t="str">
        <f t="shared" ref="BY36:BZ36" si="17">IF(BY21=BY52,"х",FALSE)</f>
        <v>х</v>
      </c>
      <c r="BZ36" s="230" t="str">
        <f t="shared" si="17"/>
        <v>х</v>
      </c>
      <c r="CA36" s="229"/>
    </row>
    <row r="37" spans="1:79" s="255" customFormat="1" ht="1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  <c r="CA37" s="229"/>
    </row>
    <row r="38" spans="1:79" s="255" customFormat="1" ht="159.7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  <c r="CA38" s="229"/>
    </row>
    <row r="39" spans="1:79" s="255" customFormat="1">
      <c r="A39" s="501" t="s">
        <v>91</v>
      </c>
      <c r="B39" s="502"/>
      <c r="C39" s="253"/>
      <c r="D39" s="235"/>
      <c r="E39" s="235"/>
      <c r="F39" s="235"/>
      <c r="G39" s="235"/>
      <c r="H39" s="235"/>
      <c r="I39" s="235"/>
      <c r="J39" s="235"/>
      <c r="K39" s="235"/>
      <c r="L39" s="235">
        <v>3.1</v>
      </c>
      <c r="M39" s="235"/>
      <c r="N39" s="235">
        <v>3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>
        <v>5</v>
      </c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>
        <v>6</v>
      </c>
      <c r="AY39" s="235"/>
      <c r="AZ39" s="235"/>
      <c r="BA39" s="235">
        <v>50</v>
      </c>
      <c r="BB39" s="235">
        <v>0</v>
      </c>
      <c r="BC39" s="235"/>
      <c r="BD39" s="235"/>
      <c r="BE39" s="235"/>
      <c r="BF39" s="235"/>
      <c r="BG39" s="235"/>
      <c r="BH39" s="235"/>
      <c r="BI39" s="235">
        <v>20</v>
      </c>
      <c r="BJ39" s="235">
        <v>35</v>
      </c>
      <c r="BK39" s="235">
        <v>8</v>
      </c>
      <c r="BL39" s="235">
        <v>10</v>
      </c>
      <c r="BM39" s="235"/>
      <c r="BN39" s="235"/>
      <c r="BO39" s="235">
        <v>14</v>
      </c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29"/>
    </row>
    <row r="40" spans="1:79" s="255" customFormat="1">
      <c r="A40" s="501" t="s">
        <v>92</v>
      </c>
      <c r="B40" s="502"/>
      <c r="C40" s="235"/>
      <c r="D40" s="235"/>
      <c r="E40" s="235">
        <v>1</v>
      </c>
      <c r="F40" s="235"/>
      <c r="G40" s="235"/>
      <c r="H40" s="235"/>
      <c r="I40" s="235"/>
      <c r="J40" s="235"/>
      <c r="K40" s="235"/>
      <c r="L40" s="235">
        <v>0.5</v>
      </c>
      <c r="M40" s="235"/>
      <c r="N40" s="235">
        <v>2.5499999999999998</v>
      </c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>
        <v>58</v>
      </c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>
        <v>5</v>
      </c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29"/>
    </row>
    <row r="41" spans="1:79" s="255" customFormat="1">
      <c r="A41" s="501" t="s">
        <v>93</v>
      </c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>
        <v>200</v>
      </c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56"/>
      <c r="BZ41" s="256"/>
      <c r="CA41" s="229"/>
    </row>
    <row r="42" spans="1:79" s="255" customFormat="1">
      <c r="A42" s="501" t="s">
        <v>61</v>
      </c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256"/>
      <c r="BZ42" s="256"/>
      <c r="CA42" s="229"/>
    </row>
    <row r="43" spans="1:79" s="255" customFormat="1">
      <c r="A43" s="501" t="s">
        <v>146</v>
      </c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>
        <v>1.8</v>
      </c>
      <c r="M43" s="235"/>
      <c r="N43" s="235">
        <v>1</v>
      </c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>
        <v>1</v>
      </c>
      <c r="Z43" s="235"/>
      <c r="AA43" s="235"/>
      <c r="AB43" s="235"/>
      <c r="AC43" s="235">
        <v>2.5</v>
      </c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>
        <v>2</v>
      </c>
      <c r="BL43" s="235">
        <v>1</v>
      </c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56"/>
      <c r="BZ43" s="256"/>
      <c r="CA43" s="229"/>
    </row>
    <row r="44" spans="1:79" s="255" customFormat="1">
      <c r="A44" s="501"/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/>
      <c r="BZ44" s="256"/>
      <c r="CA44" s="229"/>
    </row>
    <row r="45" spans="1:79" s="255" customFormat="1">
      <c r="A45" s="501"/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56"/>
      <c r="BZ45" s="256"/>
      <c r="CA45" s="229"/>
    </row>
    <row r="46" spans="1:79" s="255" customFormat="1" hidden="1">
      <c r="A46" s="300"/>
      <c r="B46" s="301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  <c r="CA46" s="229"/>
    </row>
    <row r="47" spans="1:79" s="255" customFormat="1" ht="13.9" hidden="1" customHeight="1">
      <c r="A47" s="501"/>
      <c r="B47" s="502"/>
      <c r="C47" s="235"/>
      <c r="D47" s="235">
        <f t="shared" ref="D47:BO47" si="18">SUM(D39:D45)</f>
        <v>0</v>
      </c>
      <c r="E47" s="235">
        <f t="shared" si="18"/>
        <v>1</v>
      </c>
      <c r="F47" s="235">
        <f t="shared" si="18"/>
        <v>0</v>
      </c>
      <c r="G47" s="235">
        <f t="shared" si="18"/>
        <v>0</v>
      </c>
      <c r="H47" s="235">
        <f t="shared" si="18"/>
        <v>0</v>
      </c>
      <c r="I47" s="235">
        <f t="shared" si="18"/>
        <v>0</v>
      </c>
      <c r="J47" s="235">
        <f t="shared" si="18"/>
        <v>0</v>
      </c>
      <c r="K47" s="235">
        <f t="shared" si="18"/>
        <v>0</v>
      </c>
      <c r="L47" s="235">
        <f t="shared" si="18"/>
        <v>5.4</v>
      </c>
      <c r="M47" s="235">
        <f t="shared" si="18"/>
        <v>0</v>
      </c>
      <c r="N47" s="235">
        <f t="shared" si="18"/>
        <v>6.55</v>
      </c>
      <c r="O47" s="235">
        <f t="shared" si="18"/>
        <v>0</v>
      </c>
      <c r="P47" s="235">
        <f t="shared" si="18"/>
        <v>0</v>
      </c>
      <c r="Q47" s="235">
        <f t="shared" si="18"/>
        <v>0</v>
      </c>
      <c r="R47" s="235">
        <f t="shared" si="18"/>
        <v>0</v>
      </c>
      <c r="S47" s="235">
        <f t="shared" si="18"/>
        <v>0</v>
      </c>
      <c r="T47" s="235">
        <f t="shared" si="18"/>
        <v>0</v>
      </c>
      <c r="U47" s="235">
        <f t="shared" si="18"/>
        <v>0</v>
      </c>
      <c r="V47" s="235">
        <f t="shared" si="18"/>
        <v>0</v>
      </c>
      <c r="W47" s="235">
        <f t="shared" si="18"/>
        <v>0</v>
      </c>
      <c r="X47" s="235">
        <f t="shared" si="18"/>
        <v>0</v>
      </c>
      <c r="Y47" s="235">
        <f t="shared" si="18"/>
        <v>1</v>
      </c>
      <c r="Z47" s="235">
        <f t="shared" si="18"/>
        <v>0</v>
      </c>
      <c r="AA47" s="235">
        <f t="shared" si="18"/>
        <v>0</v>
      </c>
      <c r="AB47" s="235">
        <f t="shared" si="18"/>
        <v>200</v>
      </c>
      <c r="AC47" s="235">
        <f t="shared" si="18"/>
        <v>7.5</v>
      </c>
      <c r="AD47" s="235">
        <f t="shared" si="18"/>
        <v>0</v>
      </c>
      <c r="AE47" s="235">
        <f t="shared" si="18"/>
        <v>0</v>
      </c>
      <c r="AF47" s="235">
        <f t="shared" si="18"/>
        <v>0</v>
      </c>
      <c r="AG47" s="235">
        <f t="shared" si="18"/>
        <v>58</v>
      </c>
      <c r="AH47" s="235">
        <f t="shared" si="18"/>
        <v>0</v>
      </c>
      <c r="AI47" s="235">
        <f t="shared" si="18"/>
        <v>0</v>
      </c>
      <c r="AJ47" s="235">
        <f t="shared" si="18"/>
        <v>0</v>
      </c>
      <c r="AK47" s="235">
        <f t="shared" si="18"/>
        <v>0</v>
      </c>
      <c r="AL47" s="235">
        <f t="shared" si="18"/>
        <v>0</v>
      </c>
      <c r="AM47" s="235">
        <f t="shared" si="18"/>
        <v>0</v>
      </c>
      <c r="AN47" s="235">
        <f t="shared" si="18"/>
        <v>0</v>
      </c>
      <c r="AO47" s="235">
        <f t="shared" si="18"/>
        <v>0</v>
      </c>
      <c r="AP47" s="235">
        <f t="shared" si="18"/>
        <v>0</v>
      </c>
      <c r="AQ47" s="235">
        <f t="shared" si="18"/>
        <v>0</v>
      </c>
      <c r="AR47" s="235">
        <f t="shared" si="18"/>
        <v>0</v>
      </c>
      <c r="AS47" s="235">
        <f t="shared" si="18"/>
        <v>0</v>
      </c>
      <c r="AT47" s="235">
        <f t="shared" si="18"/>
        <v>5</v>
      </c>
      <c r="AU47" s="235">
        <f t="shared" si="18"/>
        <v>0</v>
      </c>
      <c r="AV47" s="235">
        <f t="shared" si="18"/>
        <v>0</v>
      </c>
      <c r="AW47" s="235">
        <f t="shared" si="18"/>
        <v>0</v>
      </c>
      <c r="AX47" s="235">
        <f t="shared" si="18"/>
        <v>6</v>
      </c>
      <c r="AY47" s="235">
        <f t="shared" si="18"/>
        <v>0</v>
      </c>
      <c r="AZ47" s="235">
        <f t="shared" si="18"/>
        <v>0</v>
      </c>
      <c r="BA47" s="235">
        <f t="shared" si="18"/>
        <v>50</v>
      </c>
      <c r="BB47" s="235">
        <f t="shared" si="18"/>
        <v>0</v>
      </c>
      <c r="BC47" s="235">
        <f t="shared" si="18"/>
        <v>0</v>
      </c>
      <c r="BD47" s="235">
        <f t="shared" si="18"/>
        <v>0</v>
      </c>
      <c r="BE47" s="235">
        <f t="shared" si="18"/>
        <v>0</v>
      </c>
      <c r="BF47" s="235">
        <f t="shared" si="18"/>
        <v>0</v>
      </c>
      <c r="BG47" s="235">
        <f t="shared" si="18"/>
        <v>0</v>
      </c>
      <c r="BH47" s="235">
        <f t="shared" si="18"/>
        <v>0</v>
      </c>
      <c r="BI47" s="235">
        <f t="shared" si="18"/>
        <v>20</v>
      </c>
      <c r="BJ47" s="235">
        <f t="shared" si="18"/>
        <v>35</v>
      </c>
      <c r="BK47" s="235">
        <f t="shared" si="18"/>
        <v>10</v>
      </c>
      <c r="BL47" s="235">
        <f t="shared" si="18"/>
        <v>11</v>
      </c>
      <c r="BM47" s="235">
        <f t="shared" si="18"/>
        <v>0</v>
      </c>
      <c r="BN47" s="235">
        <f t="shared" si="18"/>
        <v>0</v>
      </c>
      <c r="BO47" s="235">
        <f t="shared" si="18"/>
        <v>14</v>
      </c>
      <c r="BP47" s="235">
        <f t="shared" ref="BP47:BZ47" si="19">SUM(BP39:BP45)</f>
        <v>0</v>
      </c>
      <c r="BQ47" s="235">
        <f t="shared" si="19"/>
        <v>0</v>
      </c>
      <c r="BR47" s="235">
        <f t="shared" si="19"/>
        <v>0</v>
      </c>
      <c r="BS47" s="235">
        <f t="shared" si="19"/>
        <v>0</v>
      </c>
      <c r="BT47" s="235">
        <f t="shared" si="19"/>
        <v>0</v>
      </c>
      <c r="BU47" s="235">
        <f t="shared" si="19"/>
        <v>0</v>
      </c>
      <c r="BV47" s="235">
        <f t="shared" si="19"/>
        <v>0</v>
      </c>
      <c r="BW47" s="235">
        <f t="shared" si="19"/>
        <v>0</v>
      </c>
      <c r="BX47" s="235">
        <f t="shared" si="19"/>
        <v>60</v>
      </c>
      <c r="BY47" s="256">
        <f t="shared" si="19"/>
        <v>0</v>
      </c>
      <c r="BZ47" s="256">
        <f t="shared" si="19"/>
        <v>0</v>
      </c>
      <c r="CA47" s="229"/>
    </row>
    <row r="48" spans="1:79" s="255" customFormat="1" ht="13.9" hidden="1" customHeight="1" thickBot="1">
      <c r="A48" s="503" t="s">
        <v>74</v>
      </c>
      <c r="B48" s="504"/>
      <c r="C48" s="235">
        <f>C49</f>
        <v>0</v>
      </c>
      <c r="D48" s="235">
        <f>C48</f>
        <v>0</v>
      </c>
      <c r="E48" s="235">
        <f t="shared" ref="E48:BP48" si="20">D48</f>
        <v>0</v>
      </c>
      <c r="F48" s="235">
        <f t="shared" si="20"/>
        <v>0</v>
      </c>
      <c r="G48" s="235">
        <f t="shared" si="20"/>
        <v>0</v>
      </c>
      <c r="H48" s="235">
        <f t="shared" si="20"/>
        <v>0</v>
      </c>
      <c r="I48" s="235">
        <f t="shared" si="20"/>
        <v>0</v>
      </c>
      <c r="J48" s="235">
        <f t="shared" si="20"/>
        <v>0</v>
      </c>
      <c r="K48" s="235">
        <f t="shared" si="20"/>
        <v>0</v>
      </c>
      <c r="L48" s="235">
        <f t="shared" si="20"/>
        <v>0</v>
      </c>
      <c r="M48" s="235">
        <f t="shared" si="20"/>
        <v>0</v>
      </c>
      <c r="N48" s="235">
        <f t="shared" si="20"/>
        <v>0</v>
      </c>
      <c r="O48" s="235">
        <f t="shared" si="20"/>
        <v>0</v>
      </c>
      <c r="P48" s="235">
        <f t="shared" si="20"/>
        <v>0</v>
      </c>
      <c r="Q48" s="235">
        <f t="shared" si="20"/>
        <v>0</v>
      </c>
      <c r="R48" s="235">
        <f t="shared" si="20"/>
        <v>0</v>
      </c>
      <c r="S48" s="235">
        <f t="shared" si="20"/>
        <v>0</v>
      </c>
      <c r="T48" s="235">
        <f t="shared" si="20"/>
        <v>0</v>
      </c>
      <c r="U48" s="235">
        <f t="shared" si="20"/>
        <v>0</v>
      </c>
      <c r="V48" s="235">
        <f t="shared" si="20"/>
        <v>0</v>
      </c>
      <c r="W48" s="235">
        <f t="shared" si="20"/>
        <v>0</v>
      </c>
      <c r="X48" s="235">
        <f t="shared" si="20"/>
        <v>0</v>
      </c>
      <c r="Y48" s="235">
        <f t="shared" si="20"/>
        <v>0</v>
      </c>
      <c r="Z48" s="235">
        <f t="shared" si="20"/>
        <v>0</v>
      </c>
      <c r="AA48" s="235">
        <f t="shared" si="20"/>
        <v>0</v>
      </c>
      <c r="AB48" s="235">
        <f t="shared" si="20"/>
        <v>0</v>
      </c>
      <c r="AC48" s="235">
        <f t="shared" si="20"/>
        <v>0</v>
      </c>
      <c r="AD48" s="235">
        <f t="shared" si="20"/>
        <v>0</v>
      </c>
      <c r="AE48" s="235">
        <f t="shared" si="20"/>
        <v>0</v>
      </c>
      <c r="AF48" s="235">
        <f t="shared" si="20"/>
        <v>0</v>
      </c>
      <c r="AG48" s="235">
        <f t="shared" si="20"/>
        <v>0</v>
      </c>
      <c r="AH48" s="235">
        <f t="shared" si="20"/>
        <v>0</v>
      </c>
      <c r="AI48" s="235">
        <f t="shared" si="20"/>
        <v>0</v>
      </c>
      <c r="AJ48" s="235">
        <f t="shared" si="20"/>
        <v>0</v>
      </c>
      <c r="AK48" s="235">
        <f t="shared" si="20"/>
        <v>0</v>
      </c>
      <c r="AL48" s="235">
        <f t="shared" si="20"/>
        <v>0</v>
      </c>
      <c r="AM48" s="235">
        <f t="shared" si="20"/>
        <v>0</v>
      </c>
      <c r="AN48" s="235">
        <f t="shared" si="20"/>
        <v>0</v>
      </c>
      <c r="AO48" s="235">
        <f t="shared" si="20"/>
        <v>0</v>
      </c>
      <c r="AP48" s="235">
        <f t="shared" si="20"/>
        <v>0</v>
      </c>
      <c r="AQ48" s="235">
        <f t="shared" si="20"/>
        <v>0</v>
      </c>
      <c r="AR48" s="235">
        <f t="shared" si="20"/>
        <v>0</v>
      </c>
      <c r="AS48" s="235">
        <f t="shared" si="20"/>
        <v>0</v>
      </c>
      <c r="AT48" s="235">
        <f t="shared" si="20"/>
        <v>0</v>
      </c>
      <c r="AU48" s="235">
        <f t="shared" si="20"/>
        <v>0</v>
      </c>
      <c r="AV48" s="235">
        <f t="shared" si="20"/>
        <v>0</v>
      </c>
      <c r="AW48" s="235">
        <f t="shared" si="20"/>
        <v>0</v>
      </c>
      <c r="AX48" s="235">
        <f t="shared" si="20"/>
        <v>0</v>
      </c>
      <c r="AY48" s="235">
        <f t="shared" si="20"/>
        <v>0</v>
      </c>
      <c r="AZ48" s="235">
        <f t="shared" si="20"/>
        <v>0</v>
      </c>
      <c r="BA48" s="235">
        <f t="shared" si="20"/>
        <v>0</v>
      </c>
      <c r="BB48" s="235">
        <f t="shared" si="20"/>
        <v>0</v>
      </c>
      <c r="BC48" s="235">
        <f t="shared" si="20"/>
        <v>0</v>
      </c>
      <c r="BD48" s="235">
        <f t="shared" si="20"/>
        <v>0</v>
      </c>
      <c r="BE48" s="235">
        <f t="shared" si="20"/>
        <v>0</v>
      </c>
      <c r="BF48" s="235">
        <f t="shared" si="20"/>
        <v>0</v>
      </c>
      <c r="BG48" s="235">
        <f t="shared" si="20"/>
        <v>0</v>
      </c>
      <c r="BH48" s="235">
        <f t="shared" si="20"/>
        <v>0</v>
      </c>
      <c r="BI48" s="235">
        <f t="shared" si="20"/>
        <v>0</v>
      </c>
      <c r="BJ48" s="235">
        <f t="shared" si="20"/>
        <v>0</v>
      </c>
      <c r="BK48" s="235">
        <f t="shared" si="20"/>
        <v>0</v>
      </c>
      <c r="BL48" s="235">
        <f t="shared" si="20"/>
        <v>0</v>
      </c>
      <c r="BM48" s="235">
        <f t="shared" si="20"/>
        <v>0</v>
      </c>
      <c r="BN48" s="235">
        <f t="shared" si="20"/>
        <v>0</v>
      </c>
      <c r="BO48" s="235">
        <f t="shared" si="20"/>
        <v>0</v>
      </c>
      <c r="BP48" s="235">
        <f t="shared" si="20"/>
        <v>0</v>
      </c>
      <c r="BQ48" s="235">
        <f t="shared" ref="BQ48:BZ48" si="21">BP48</f>
        <v>0</v>
      </c>
      <c r="BR48" s="235">
        <f t="shared" si="21"/>
        <v>0</v>
      </c>
      <c r="BS48" s="235">
        <f t="shared" si="21"/>
        <v>0</v>
      </c>
      <c r="BT48" s="235">
        <f t="shared" si="21"/>
        <v>0</v>
      </c>
      <c r="BU48" s="235">
        <f t="shared" si="21"/>
        <v>0</v>
      </c>
      <c r="BV48" s="235">
        <f t="shared" si="21"/>
        <v>0</v>
      </c>
      <c r="BW48" s="235">
        <f t="shared" si="21"/>
        <v>0</v>
      </c>
      <c r="BX48" s="235">
        <f t="shared" si="21"/>
        <v>0</v>
      </c>
      <c r="BY48" s="257">
        <f t="shared" si="21"/>
        <v>0</v>
      </c>
      <c r="BZ48" s="257">
        <f t="shared" si="21"/>
        <v>0</v>
      </c>
      <c r="CA48" s="229"/>
    </row>
    <row r="49" spans="1:79" s="255" customFormat="1" ht="20.25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  <c r="CA49" s="229"/>
    </row>
    <row r="50" spans="1:79" s="255" customFormat="1" ht="15.75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22">L47*L48/1000</f>
        <v>0</v>
      </c>
      <c r="M50" s="239">
        <f t="shared" si="22"/>
        <v>0</v>
      </c>
      <c r="N50" s="239">
        <f t="shared" si="22"/>
        <v>0</v>
      </c>
      <c r="O50" s="239">
        <f t="shared" si="22"/>
        <v>0</v>
      </c>
      <c r="P50" s="239">
        <f t="shared" si="22"/>
        <v>0</v>
      </c>
      <c r="Q50" s="239">
        <f t="shared" si="22"/>
        <v>0</v>
      </c>
      <c r="R50" s="239">
        <f t="shared" si="22"/>
        <v>0</v>
      </c>
      <c r="S50" s="239">
        <f t="shared" si="22"/>
        <v>0</v>
      </c>
      <c r="T50" s="239">
        <f t="shared" si="22"/>
        <v>0</v>
      </c>
      <c r="U50" s="239">
        <f t="shared" si="22"/>
        <v>0</v>
      </c>
      <c r="V50" s="239">
        <f t="shared" si="22"/>
        <v>0</v>
      </c>
      <c r="W50" s="239">
        <f t="shared" si="22"/>
        <v>0</v>
      </c>
      <c r="X50" s="239">
        <f t="shared" si="22"/>
        <v>0</v>
      </c>
      <c r="Y50" s="239">
        <f t="shared" si="22"/>
        <v>0</v>
      </c>
      <c r="Z50" s="239">
        <f t="shared" si="22"/>
        <v>0</v>
      </c>
      <c r="AA50" s="239">
        <f t="shared" si="22"/>
        <v>0</v>
      </c>
      <c r="AB50" s="239">
        <f t="shared" si="22"/>
        <v>0</v>
      </c>
      <c r="AC50" s="239">
        <f t="shared" si="22"/>
        <v>0</v>
      </c>
      <c r="AD50" s="239">
        <f t="shared" si="22"/>
        <v>0</v>
      </c>
      <c r="AE50" s="239">
        <f t="shared" si="22"/>
        <v>0</v>
      </c>
      <c r="AF50" s="239">
        <f t="shared" si="22"/>
        <v>0</v>
      </c>
      <c r="AG50" s="239">
        <f t="shared" si="22"/>
        <v>0</v>
      </c>
      <c r="AH50" s="239">
        <f t="shared" si="22"/>
        <v>0</v>
      </c>
      <c r="AI50" s="239">
        <f t="shared" si="22"/>
        <v>0</v>
      </c>
      <c r="AJ50" s="239">
        <f t="shared" si="22"/>
        <v>0</v>
      </c>
      <c r="AK50" s="239">
        <f t="shared" si="22"/>
        <v>0</v>
      </c>
      <c r="AL50" s="239">
        <f t="shared" si="22"/>
        <v>0</v>
      </c>
      <c r="AM50" s="239">
        <f t="shared" si="22"/>
        <v>0</v>
      </c>
      <c r="AN50" s="239">
        <f t="shared" si="22"/>
        <v>0</v>
      </c>
      <c r="AO50" s="239">
        <f t="shared" si="22"/>
        <v>0</v>
      </c>
      <c r="AP50" s="239">
        <f t="shared" si="22"/>
        <v>0</v>
      </c>
      <c r="AQ50" s="239">
        <f t="shared" si="22"/>
        <v>0</v>
      </c>
      <c r="AR50" s="239">
        <f t="shared" si="22"/>
        <v>0</v>
      </c>
      <c r="AS50" s="239">
        <f t="shared" si="22"/>
        <v>0</v>
      </c>
      <c r="AT50" s="239">
        <f t="shared" si="22"/>
        <v>0</v>
      </c>
      <c r="AU50" s="239">
        <f t="shared" si="22"/>
        <v>0</v>
      </c>
      <c r="AV50" s="239">
        <f t="shared" si="22"/>
        <v>0</v>
      </c>
      <c r="AW50" s="239">
        <f t="shared" si="22"/>
        <v>0</v>
      </c>
      <c r="AX50" s="239">
        <f t="shared" si="22"/>
        <v>0</v>
      </c>
      <c r="AY50" s="239">
        <f t="shared" si="22"/>
        <v>0</v>
      </c>
      <c r="AZ50" s="239">
        <f t="shared" si="22"/>
        <v>0</v>
      </c>
      <c r="BA50" s="239">
        <f t="shared" si="22"/>
        <v>0</v>
      </c>
      <c r="BB50" s="239">
        <f t="shared" si="22"/>
        <v>0</v>
      </c>
      <c r="BC50" s="239">
        <f t="shared" si="22"/>
        <v>0</v>
      </c>
      <c r="BD50" s="239">
        <f t="shared" si="22"/>
        <v>0</v>
      </c>
      <c r="BE50" s="239">
        <f t="shared" si="22"/>
        <v>0</v>
      </c>
      <c r="BF50" s="239">
        <f t="shared" si="22"/>
        <v>0</v>
      </c>
      <c r="BG50" s="239">
        <f t="shared" si="22"/>
        <v>0</v>
      </c>
      <c r="BH50" s="239">
        <f t="shared" si="22"/>
        <v>0</v>
      </c>
      <c r="BI50" s="239">
        <f t="shared" si="22"/>
        <v>0</v>
      </c>
      <c r="BJ50" s="239">
        <f t="shared" si="22"/>
        <v>0</v>
      </c>
      <c r="BK50" s="239">
        <f t="shared" si="22"/>
        <v>0</v>
      </c>
      <c r="BL50" s="239">
        <f t="shared" si="22"/>
        <v>0</v>
      </c>
      <c r="BM50" s="239">
        <f t="shared" si="22"/>
        <v>0</v>
      </c>
      <c r="BN50" s="239">
        <f t="shared" si="22"/>
        <v>0</v>
      </c>
      <c r="BO50" s="239">
        <f t="shared" si="22"/>
        <v>0</v>
      </c>
      <c r="BP50" s="239">
        <f t="shared" si="22"/>
        <v>0</v>
      </c>
      <c r="BQ50" s="239">
        <f t="shared" si="22"/>
        <v>0</v>
      </c>
      <c r="BR50" s="239">
        <f t="shared" si="22"/>
        <v>0</v>
      </c>
      <c r="BS50" s="239">
        <f t="shared" si="22"/>
        <v>0</v>
      </c>
      <c r="BT50" s="239">
        <f t="shared" si="22"/>
        <v>0</v>
      </c>
      <c r="BU50" s="239">
        <f t="shared" si="22"/>
        <v>0</v>
      </c>
      <c r="BV50" s="239">
        <f t="shared" si="22"/>
        <v>0</v>
      </c>
      <c r="BW50" s="239">
        <f t="shared" si="22"/>
        <v>0</v>
      </c>
      <c r="BX50" s="239">
        <f t="shared" ref="BX50:BZ50" si="23">BX47*BX48/1000</f>
        <v>0</v>
      </c>
      <c r="BY50" s="237">
        <f t="shared" si="23"/>
        <v>0</v>
      </c>
      <c r="BZ50" s="237">
        <f t="shared" si="23"/>
        <v>0</v>
      </c>
      <c r="CA50" s="229"/>
    </row>
    <row r="51" spans="1:79" s="255" customForma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  <c r="CA51" s="229"/>
    </row>
    <row r="52" spans="1:79" s="255" customFormat="1">
      <c r="A52" s="498" t="s">
        <v>76</v>
      </c>
      <c r="B52" s="499"/>
      <c r="C52" s="241">
        <f>SUM(D52:BZ52)</f>
        <v>0</v>
      </c>
      <c r="D52" s="242">
        <f t="shared" ref="D52:BZ52" si="24">D50*D51</f>
        <v>0</v>
      </c>
      <c r="E52" s="242">
        <f t="shared" si="24"/>
        <v>0</v>
      </c>
      <c r="F52" s="238">
        <f t="shared" si="24"/>
        <v>0</v>
      </c>
      <c r="G52" s="239">
        <f t="shared" si="24"/>
        <v>0</v>
      </c>
      <c r="H52" s="239">
        <f t="shared" si="24"/>
        <v>0</v>
      </c>
      <c r="I52" s="239">
        <f t="shared" si="24"/>
        <v>0</v>
      </c>
      <c r="J52" s="239">
        <f t="shared" si="24"/>
        <v>0</v>
      </c>
      <c r="K52" s="239">
        <f t="shared" si="24"/>
        <v>0</v>
      </c>
      <c r="L52" s="239">
        <f t="shared" si="24"/>
        <v>0</v>
      </c>
      <c r="M52" s="239">
        <f t="shared" si="24"/>
        <v>0</v>
      </c>
      <c r="N52" s="239">
        <f t="shared" si="24"/>
        <v>0</v>
      </c>
      <c r="O52" s="239">
        <f t="shared" si="24"/>
        <v>0</v>
      </c>
      <c r="P52" s="239">
        <f t="shared" si="24"/>
        <v>0</v>
      </c>
      <c r="Q52" s="239">
        <f t="shared" si="24"/>
        <v>0</v>
      </c>
      <c r="R52" s="239">
        <f t="shared" si="24"/>
        <v>0</v>
      </c>
      <c r="S52" s="239">
        <f t="shared" si="24"/>
        <v>0</v>
      </c>
      <c r="T52" s="239">
        <f t="shared" si="24"/>
        <v>0</v>
      </c>
      <c r="U52" s="239">
        <f t="shared" si="24"/>
        <v>0</v>
      </c>
      <c r="V52" s="239">
        <f t="shared" si="24"/>
        <v>0</v>
      </c>
      <c r="W52" s="239">
        <f t="shared" si="24"/>
        <v>0</v>
      </c>
      <c r="X52" s="239">
        <f t="shared" si="24"/>
        <v>0</v>
      </c>
      <c r="Y52" s="239">
        <f t="shared" si="24"/>
        <v>0</v>
      </c>
      <c r="Z52" s="239">
        <f t="shared" si="24"/>
        <v>0</v>
      </c>
      <c r="AA52" s="239">
        <f t="shared" si="24"/>
        <v>0</v>
      </c>
      <c r="AB52" s="239">
        <f t="shared" si="24"/>
        <v>0</v>
      </c>
      <c r="AC52" s="239">
        <f t="shared" si="24"/>
        <v>0</v>
      </c>
      <c r="AD52" s="239">
        <f t="shared" si="24"/>
        <v>0</v>
      </c>
      <c r="AE52" s="239">
        <f t="shared" si="24"/>
        <v>0</v>
      </c>
      <c r="AF52" s="239">
        <f t="shared" si="24"/>
        <v>0</v>
      </c>
      <c r="AG52" s="239">
        <f t="shared" si="24"/>
        <v>0</v>
      </c>
      <c r="AH52" s="239">
        <f t="shared" si="24"/>
        <v>0</v>
      </c>
      <c r="AI52" s="239">
        <f t="shared" si="24"/>
        <v>0</v>
      </c>
      <c r="AJ52" s="239">
        <f t="shared" si="24"/>
        <v>0</v>
      </c>
      <c r="AK52" s="239">
        <f t="shared" si="24"/>
        <v>0</v>
      </c>
      <c r="AL52" s="239">
        <f t="shared" si="24"/>
        <v>0</v>
      </c>
      <c r="AM52" s="239">
        <f t="shared" si="24"/>
        <v>0</v>
      </c>
      <c r="AN52" s="239">
        <f t="shared" si="24"/>
        <v>0</v>
      </c>
      <c r="AO52" s="239">
        <f t="shared" si="24"/>
        <v>0</v>
      </c>
      <c r="AP52" s="239">
        <f t="shared" si="24"/>
        <v>0</v>
      </c>
      <c r="AQ52" s="239">
        <f t="shared" si="24"/>
        <v>0</v>
      </c>
      <c r="AR52" s="239">
        <f t="shared" si="24"/>
        <v>0</v>
      </c>
      <c r="AS52" s="239">
        <f t="shared" si="24"/>
        <v>0</v>
      </c>
      <c r="AT52" s="239">
        <f t="shared" si="24"/>
        <v>0</v>
      </c>
      <c r="AU52" s="239">
        <f t="shared" si="24"/>
        <v>0</v>
      </c>
      <c r="AV52" s="239">
        <f t="shared" si="24"/>
        <v>0</v>
      </c>
      <c r="AW52" s="239">
        <f t="shared" si="24"/>
        <v>0</v>
      </c>
      <c r="AX52" s="239">
        <f t="shared" si="24"/>
        <v>0</v>
      </c>
      <c r="AY52" s="239">
        <f t="shared" si="24"/>
        <v>0</v>
      </c>
      <c r="AZ52" s="239">
        <f t="shared" si="24"/>
        <v>0</v>
      </c>
      <c r="BA52" s="239">
        <f t="shared" si="24"/>
        <v>0</v>
      </c>
      <c r="BB52" s="239">
        <f t="shared" si="24"/>
        <v>0</v>
      </c>
      <c r="BC52" s="239">
        <f t="shared" si="24"/>
        <v>0</v>
      </c>
      <c r="BD52" s="239">
        <f t="shared" si="24"/>
        <v>0</v>
      </c>
      <c r="BE52" s="239">
        <f t="shared" si="24"/>
        <v>0</v>
      </c>
      <c r="BF52" s="239">
        <f t="shared" si="24"/>
        <v>0</v>
      </c>
      <c r="BG52" s="239">
        <f t="shared" si="24"/>
        <v>0</v>
      </c>
      <c r="BH52" s="239">
        <f t="shared" si="24"/>
        <v>0</v>
      </c>
      <c r="BI52" s="239">
        <f t="shared" si="24"/>
        <v>0</v>
      </c>
      <c r="BJ52" s="239">
        <f t="shared" si="24"/>
        <v>0</v>
      </c>
      <c r="BK52" s="239">
        <f t="shared" si="24"/>
        <v>0</v>
      </c>
      <c r="BL52" s="239">
        <f t="shared" si="24"/>
        <v>0</v>
      </c>
      <c r="BM52" s="239">
        <f t="shared" si="24"/>
        <v>0</v>
      </c>
      <c r="BN52" s="239">
        <f t="shared" si="24"/>
        <v>0</v>
      </c>
      <c r="BO52" s="239">
        <f t="shared" si="24"/>
        <v>0</v>
      </c>
      <c r="BP52" s="239">
        <f t="shared" si="24"/>
        <v>0</v>
      </c>
      <c r="BQ52" s="239">
        <f t="shared" si="24"/>
        <v>0</v>
      </c>
      <c r="BR52" s="239">
        <f t="shared" si="24"/>
        <v>0</v>
      </c>
      <c r="BS52" s="239">
        <f t="shared" si="24"/>
        <v>0</v>
      </c>
      <c r="BT52" s="239">
        <f t="shared" si="24"/>
        <v>0</v>
      </c>
      <c r="BU52" s="239">
        <f t="shared" si="24"/>
        <v>0</v>
      </c>
      <c r="BV52" s="239">
        <f t="shared" si="24"/>
        <v>0</v>
      </c>
      <c r="BW52" s="239">
        <f t="shared" si="24"/>
        <v>0</v>
      </c>
      <c r="BX52" s="239">
        <f t="shared" si="24"/>
        <v>0</v>
      </c>
      <c r="BY52" s="242">
        <f t="shared" si="24"/>
        <v>0</v>
      </c>
      <c r="BZ52" s="242">
        <f t="shared" si="24"/>
        <v>0</v>
      </c>
      <c r="CA52" s="229"/>
    </row>
    <row r="53" spans="1:79" s="255" customFormat="1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</row>
    <row r="54" spans="1:79" ht="15.75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5" customFormat="1" hidden="1">
      <c r="A55" s="501"/>
      <c r="B55" s="502"/>
      <c r="C55" s="235"/>
      <c r="D55" s="235">
        <f t="shared" ref="D55:K55" si="25">SUM(D39:D45)</f>
        <v>0</v>
      </c>
      <c r="E55" s="235">
        <f t="shared" si="25"/>
        <v>1</v>
      </c>
      <c r="F55" s="235">
        <f t="shared" si="25"/>
        <v>0</v>
      </c>
      <c r="G55" s="235">
        <f t="shared" si="25"/>
        <v>0</v>
      </c>
      <c r="H55" s="235">
        <f t="shared" si="25"/>
        <v>0</v>
      </c>
      <c r="I55" s="235">
        <f t="shared" si="25"/>
        <v>0</v>
      </c>
      <c r="J55" s="235">
        <f t="shared" si="25"/>
        <v>0</v>
      </c>
      <c r="K55" s="235">
        <f t="shared" si="25"/>
        <v>0</v>
      </c>
      <c r="L55" s="235">
        <f>SUM(L39:L45)</f>
        <v>5.4</v>
      </c>
      <c r="M55" s="235">
        <f t="shared" ref="M55:BX55" si="26">SUM(M39:M45)</f>
        <v>0</v>
      </c>
      <c r="N55" s="235">
        <f t="shared" si="26"/>
        <v>6.55</v>
      </c>
      <c r="O55" s="235">
        <f t="shared" si="26"/>
        <v>0</v>
      </c>
      <c r="P55" s="235">
        <f t="shared" si="26"/>
        <v>0</v>
      </c>
      <c r="Q55" s="235">
        <f t="shared" si="26"/>
        <v>0</v>
      </c>
      <c r="R55" s="235">
        <f t="shared" si="26"/>
        <v>0</v>
      </c>
      <c r="S55" s="235">
        <f t="shared" si="26"/>
        <v>0</v>
      </c>
      <c r="T55" s="235">
        <f t="shared" si="26"/>
        <v>0</v>
      </c>
      <c r="U55" s="235">
        <f t="shared" si="26"/>
        <v>0</v>
      </c>
      <c r="V55" s="235">
        <f t="shared" si="26"/>
        <v>0</v>
      </c>
      <c r="W55" s="235">
        <f t="shared" si="26"/>
        <v>0</v>
      </c>
      <c r="X55" s="235">
        <f t="shared" si="26"/>
        <v>0</v>
      </c>
      <c r="Y55" s="235">
        <f t="shared" si="26"/>
        <v>1</v>
      </c>
      <c r="Z55" s="235">
        <f t="shared" si="26"/>
        <v>0</v>
      </c>
      <c r="AA55" s="235">
        <f t="shared" si="26"/>
        <v>0</v>
      </c>
      <c r="AB55" s="235">
        <f t="shared" si="26"/>
        <v>200</v>
      </c>
      <c r="AC55" s="235">
        <f t="shared" si="26"/>
        <v>7.5</v>
      </c>
      <c r="AD55" s="235">
        <f t="shared" si="26"/>
        <v>0</v>
      </c>
      <c r="AE55" s="235">
        <f t="shared" si="26"/>
        <v>0</v>
      </c>
      <c r="AF55" s="235">
        <f t="shared" si="26"/>
        <v>0</v>
      </c>
      <c r="AG55" s="235">
        <f t="shared" si="26"/>
        <v>58</v>
      </c>
      <c r="AH55" s="235">
        <f t="shared" si="26"/>
        <v>0</v>
      </c>
      <c r="AI55" s="235">
        <f t="shared" si="26"/>
        <v>0</v>
      </c>
      <c r="AJ55" s="235">
        <f t="shared" si="26"/>
        <v>0</v>
      </c>
      <c r="AK55" s="235">
        <f t="shared" si="26"/>
        <v>0</v>
      </c>
      <c r="AL55" s="235">
        <f t="shared" si="26"/>
        <v>0</v>
      </c>
      <c r="AM55" s="235">
        <f t="shared" si="26"/>
        <v>0</v>
      </c>
      <c r="AN55" s="235">
        <f t="shared" si="26"/>
        <v>0</v>
      </c>
      <c r="AO55" s="235">
        <f t="shared" si="26"/>
        <v>0</v>
      </c>
      <c r="AP55" s="235">
        <f t="shared" si="26"/>
        <v>0</v>
      </c>
      <c r="AQ55" s="235">
        <f t="shared" si="26"/>
        <v>0</v>
      </c>
      <c r="AR55" s="235">
        <f t="shared" si="26"/>
        <v>0</v>
      </c>
      <c r="AS55" s="235">
        <f t="shared" si="26"/>
        <v>0</v>
      </c>
      <c r="AT55" s="235">
        <f t="shared" si="26"/>
        <v>5</v>
      </c>
      <c r="AU55" s="235">
        <f t="shared" si="26"/>
        <v>0</v>
      </c>
      <c r="AV55" s="235">
        <f t="shared" si="26"/>
        <v>0</v>
      </c>
      <c r="AW55" s="235">
        <f t="shared" si="26"/>
        <v>0</v>
      </c>
      <c r="AX55" s="235">
        <f t="shared" si="26"/>
        <v>6</v>
      </c>
      <c r="AY55" s="235">
        <f t="shared" si="26"/>
        <v>0</v>
      </c>
      <c r="AZ55" s="235">
        <f t="shared" si="26"/>
        <v>0</v>
      </c>
      <c r="BA55" s="235">
        <f t="shared" si="26"/>
        <v>50</v>
      </c>
      <c r="BB55" s="235">
        <f t="shared" si="26"/>
        <v>0</v>
      </c>
      <c r="BC55" s="235">
        <f t="shared" si="26"/>
        <v>0</v>
      </c>
      <c r="BD55" s="235">
        <f t="shared" si="26"/>
        <v>0</v>
      </c>
      <c r="BE55" s="235">
        <f t="shared" si="26"/>
        <v>0</v>
      </c>
      <c r="BF55" s="235">
        <f t="shared" si="26"/>
        <v>0</v>
      </c>
      <c r="BG55" s="235">
        <f t="shared" si="26"/>
        <v>0</v>
      </c>
      <c r="BH55" s="235">
        <f t="shared" si="26"/>
        <v>0</v>
      </c>
      <c r="BI55" s="235">
        <f t="shared" si="26"/>
        <v>20</v>
      </c>
      <c r="BJ55" s="235">
        <f t="shared" si="26"/>
        <v>35</v>
      </c>
      <c r="BK55" s="235">
        <f t="shared" si="26"/>
        <v>10</v>
      </c>
      <c r="BL55" s="235">
        <f t="shared" si="26"/>
        <v>11</v>
      </c>
      <c r="BM55" s="235">
        <f t="shared" si="26"/>
        <v>0</v>
      </c>
      <c r="BN55" s="235">
        <f t="shared" si="26"/>
        <v>0</v>
      </c>
      <c r="BO55" s="235">
        <f t="shared" si="26"/>
        <v>14</v>
      </c>
      <c r="BP55" s="235">
        <f t="shared" si="26"/>
        <v>0</v>
      </c>
      <c r="BQ55" s="235">
        <f t="shared" si="26"/>
        <v>0</v>
      </c>
      <c r="BR55" s="235">
        <f t="shared" si="26"/>
        <v>0</v>
      </c>
      <c r="BS55" s="235">
        <f t="shared" si="26"/>
        <v>0</v>
      </c>
      <c r="BT55" s="235">
        <f t="shared" si="26"/>
        <v>0</v>
      </c>
      <c r="BU55" s="235">
        <f t="shared" si="26"/>
        <v>0</v>
      </c>
      <c r="BV55" s="235">
        <f t="shared" si="26"/>
        <v>0</v>
      </c>
      <c r="BW55" s="235">
        <f t="shared" si="26"/>
        <v>0</v>
      </c>
      <c r="BX55" s="235">
        <f t="shared" si="26"/>
        <v>60</v>
      </c>
      <c r="BY55" s="256">
        <f>SUM(BY35:BY43)</f>
        <v>0</v>
      </c>
      <c r="BZ55" s="256">
        <f>SUM(BZ35:BZ43)</f>
        <v>0</v>
      </c>
      <c r="CA55" s="229"/>
    </row>
    <row r="56" spans="1:79" s="255" customFormat="1" hidden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7">D56</f>
        <v>0</v>
      </c>
      <c r="F56" s="245">
        <f t="shared" si="27"/>
        <v>0</v>
      </c>
      <c r="G56" s="245">
        <f t="shared" si="27"/>
        <v>0</v>
      </c>
      <c r="H56" s="245">
        <f t="shared" si="27"/>
        <v>0</v>
      </c>
      <c r="I56" s="245">
        <f t="shared" si="27"/>
        <v>0</v>
      </c>
      <c r="J56" s="245">
        <f t="shared" si="27"/>
        <v>0</v>
      </c>
      <c r="K56" s="245">
        <f t="shared" si="27"/>
        <v>0</v>
      </c>
      <c r="L56" s="245">
        <f t="shared" si="27"/>
        <v>0</v>
      </c>
      <c r="M56" s="245">
        <f t="shared" si="27"/>
        <v>0</v>
      </c>
      <c r="N56" s="245">
        <f t="shared" si="27"/>
        <v>0</v>
      </c>
      <c r="O56" s="245">
        <f t="shared" si="27"/>
        <v>0</v>
      </c>
      <c r="P56" s="245">
        <f t="shared" si="27"/>
        <v>0</v>
      </c>
      <c r="Q56" s="245">
        <f t="shared" si="27"/>
        <v>0</v>
      </c>
      <c r="R56" s="245">
        <f t="shared" si="27"/>
        <v>0</v>
      </c>
      <c r="S56" s="245">
        <f t="shared" si="27"/>
        <v>0</v>
      </c>
      <c r="T56" s="245">
        <f t="shared" si="27"/>
        <v>0</v>
      </c>
      <c r="U56" s="245">
        <f t="shared" si="27"/>
        <v>0</v>
      </c>
      <c r="V56" s="245">
        <f t="shared" si="27"/>
        <v>0</v>
      </c>
      <c r="W56" s="245">
        <f t="shared" si="27"/>
        <v>0</v>
      </c>
      <c r="X56" s="245">
        <f t="shared" si="27"/>
        <v>0</v>
      </c>
      <c r="Y56" s="245">
        <f t="shared" si="27"/>
        <v>0</v>
      </c>
      <c r="Z56" s="245">
        <f t="shared" si="27"/>
        <v>0</v>
      </c>
      <c r="AA56" s="245">
        <f t="shared" si="27"/>
        <v>0</v>
      </c>
      <c r="AB56" s="245">
        <f t="shared" si="27"/>
        <v>0</v>
      </c>
      <c r="AC56" s="245">
        <f t="shared" si="27"/>
        <v>0</v>
      </c>
      <c r="AD56" s="245">
        <f t="shared" si="27"/>
        <v>0</v>
      </c>
      <c r="AE56" s="245">
        <f t="shared" si="27"/>
        <v>0</v>
      </c>
      <c r="AF56" s="245">
        <f t="shared" si="27"/>
        <v>0</v>
      </c>
      <c r="AG56" s="245">
        <f t="shared" si="27"/>
        <v>0</v>
      </c>
      <c r="AH56" s="245">
        <f t="shared" si="27"/>
        <v>0</v>
      </c>
      <c r="AI56" s="245">
        <f t="shared" si="27"/>
        <v>0</v>
      </c>
      <c r="AJ56" s="245">
        <f t="shared" si="27"/>
        <v>0</v>
      </c>
      <c r="AK56" s="245">
        <f t="shared" si="27"/>
        <v>0</v>
      </c>
      <c r="AL56" s="245">
        <f t="shared" si="27"/>
        <v>0</v>
      </c>
      <c r="AM56" s="245">
        <f t="shared" si="27"/>
        <v>0</v>
      </c>
      <c r="AN56" s="245">
        <f t="shared" si="27"/>
        <v>0</v>
      </c>
      <c r="AO56" s="245">
        <f t="shared" si="27"/>
        <v>0</v>
      </c>
      <c r="AP56" s="245">
        <f t="shared" si="27"/>
        <v>0</v>
      </c>
      <c r="AQ56" s="245">
        <f t="shared" si="27"/>
        <v>0</v>
      </c>
      <c r="AR56" s="245">
        <f t="shared" si="27"/>
        <v>0</v>
      </c>
      <c r="AS56" s="245">
        <f t="shared" si="27"/>
        <v>0</v>
      </c>
      <c r="AT56" s="245">
        <f t="shared" si="27"/>
        <v>0</v>
      </c>
      <c r="AU56" s="245">
        <f t="shared" si="27"/>
        <v>0</v>
      </c>
      <c r="AV56" s="245">
        <f t="shared" si="27"/>
        <v>0</v>
      </c>
      <c r="AW56" s="245">
        <f t="shared" si="27"/>
        <v>0</v>
      </c>
      <c r="AX56" s="245">
        <f t="shared" si="27"/>
        <v>0</v>
      </c>
      <c r="AY56" s="245">
        <f t="shared" si="27"/>
        <v>0</v>
      </c>
      <c r="AZ56" s="245">
        <f t="shared" si="27"/>
        <v>0</v>
      </c>
      <c r="BA56" s="245">
        <f t="shared" si="27"/>
        <v>0</v>
      </c>
      <c r="BB56" s="245">
        <f t="shared" si="27"/>
        <v>0</v>
      </c>
      <c r="BC56" s="245">
        <f t="shared" si="27"/>
        <v>0</v>
      </c>
      <c r="BD56" s="245">
        <f t="shared" si="27"/>
        <v>0</v>
      </c>
      <c r="BE56" s="245">
        <f t="shared" si="27"/>
        <v>0</v>
      </c>
      <c r="BF56" s="245">
        <f t="shared" si="27"/>
        <v>0</v>
      </c>
      <c r="BG56" s="245">
        <f t="shared" si="27"/>
        <v>0</v>
      </c>
      <c r="BH56" s="245">
        <f t="shared" si="27"/>
        <v>0</v>
      </c>
      <c r="BI56" s="245">
        <f t="shared" si="27"/>
        <v>0</v>
      </c>
      <c r="BJ56" s="245">
        <f t="shared" si="27"/>
        <v>0</v>
      </c>
      <c r="BK56" s="245">
        <f t="shared" si="27"/>
        <v>0</v>
      </c>
      <c r="BL56" s="245">
        <f t="shared" si="27"/>
        <v>0</v>
      </c>
      <c r="BM56" s="245">
        <f t="shared" si="27"/>
        <v>0</v>
      </c>
      <c r="BN56" s="245">
        <f t="shared" si="27"/>
        <v>0</v>
      </c>
      <c r="BO56" s="245">
        <f t="shared" si="27"/>
        <v>0</v>
      </c>
      <c r="BP56" s="245">
        <f t="shared" si="27"/>
        <v>0</v>
      </c>
      <c r="BQ56" s="245">
        <f t="shared" ref="BQ56:BZ56" si="28">BP56</f>
        <v>0</v>
      </c>
      <c r="BR56" s="245">
        <f t="shared" si="28"/>
        <v>0</v>
      </c>
      <c r="BS56" s="245">
        <f t="shared" si="28"/>
        <v>0</v>
      </c>
      <c r="BT56" s="245">
        <f t="shared" si="28"/>
        <v>0</v>
      </c>
      <c r="BU56" s="245">
        <f t="shared" si="28"/>
        <v>0</v>
      </c>
      <c r="BV56" s="245">
        <f t="shared" si="28"/>
        <v>0</v>
      </c>
      <c r="BW56" s="245">
        <f t="shared" si="28"/>
        <v>0</v>
      </c>
      <c r="BX56" s="245">
        <f t="shared" si="28"/>
        <v>0</v>
      </c>
      <c r="BY56" s="257">
        <f t="shared" si="28"/>
        <v>0</v>
      </c>
      <c r="BZ56" s="257">
        <f t="shared" si="28"/>
        <v>0</v>
      </c>
      <c r="CA56" s="229"/>
    </row>
    <row r="57" spans="1:79" s="255" customFormat="1" ht="21" hidden="1" thickBo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  <c r="CA57" s="229"/>
    </row>
    <row r="58" spans="1:79" s="255" customFormat="1" hidden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9">H55*H56/1000</f>
        <v>0</v>
      </c>
      <c r="I58" s="247">
        <f t="shared" si="29"/>
        <v>0</v>
      </c>
      <c r="J58" s="248">
        <f t="shared" si="29"/>
        <v>0</v>
      </c>
      <c r="K58" s="248">
        <f>K55*K56</f>
        <v>0</v>
      </c>
      <c r="L58" s="248">
        <f>L55*L56/1000</f>
        <v>0</v>
      </c>
      <c r="M58" s="248">
        <f t="shared" si="29"/>
        <v>0</v>
      </c>
      <c r="N58" s="248">
        <f t="shared" si="29"/>
        <v>0</v>
      </c>
      <c r="O58" s="248">
        <f t="shared" si="29"/>
        <v>0</v>
      </c>
      <c r="P58" s="248">
        <f t="shared" si="29"/>
        <v>0</v>
      </c>
      <c r="Q58" s="248">
        <f>Q55*Q56</f>
        <v>0</v>
      </c>
      <c r="R58" s="248">
        <f t="shared" si="29"/>
        <v>0</v>
      </c>
      <c r="S58" s="248">
        <f>S55*S56</f>
        <v>0</v>
      </c>
      <c r="T58" s="248">
        <f t="shared" si="29"/>
        <v>0</v>
      </c>
      <c r="U58" s="248">
        <f t="shared" si="29"/>
        <v>0</v>
      </c>
      <c r="V58" s="248">
        <f t="shared" si="29"/>
        <v>0</v>
      </c>
      <c r="W58" s="248">
        <f t="shared" si="29"/>
        <v>0</v>
      </c>
      <c r="X58" s="248">
        <f t="shared" si="29"/>
        <v>0</v>
      </c>
      <c r="Y58" s="248">
        <f t="shared" si="29"/>
        <v>0</v>
      </c>
      <c r="Z58" s="248">
        <f t="shared" si="29"/>
        <v>0</v>
      </c>
      <c r="AA58" s="248">
        <f t="shared" si="29"/>
        <v>0</v>
      </c>
      <c r="AB58" s="248">
        <f t="shared" si="29"/>
        <v>0</v>
      </c>
      <c r="AC58" s="248">
        <f t="shared" si="29"/>
        <v>0</v>
      </c>
      <c r="AD58" s="248">
        <f t="shared" si="29"/>
        <v>0</v>
      </c>
      <c r="AE58" s="248">
        <f t="shared" si="29"/>
        <v>0</v>
      </c>
      <c r="AF58" s="248">
        <f t="shared" si="29"/>
        <v>0</v>
      </c>
      <c r="AG58" s="248">
        <f t="shared" si="29"/>
        <v>0</v>
      </c>
      <c r="AH58" s="248">
        <f t="shared" si="29"/>
        <v>0</v>
      </c>
      <c r="AI58" s="248">
        <f t="shared" si="29"/>
        <v>0</v>
      </c>
      <c r="AJ58" s="248">
        <f t="shared" si="29"/>
        <v>0</v>
      </c>
      <c r="AK58" s="248">
        <f t="shared" si="29"/>
        <v>0</v>
      </c>
      <c r="AL58" s="248">
        <f t="shared" si="29"/>
        <v>0</v>
      </c>
      <c r="AM58" s="248">
        <f t="shared" si="29"/>
        <v>0</v>
      </c>
      <c r="AN58" s="248">
        <f t="shared" si="29"/>
        <v>0</v>
      </c>
      <c r="AO58" s="248">
        <f t="shared" si="29"/>
        <v>0</v>
      </c>
      <c r="AP58" s="248">
        <f t="shared" si="29"/>
        <v>0</v>
      </c>
      <c r="AQ58" s="248">
        <f t="shared" si="29"/>
        <v>0</v>
      </c>
      <c r="AR58" s="248">
        <f t="shared" si="29"/>
        <v>0</v>
      </c>
      <c r="AS58" s="248">
        <f t="shared" si="29"/>
        <v>0</v>
      </c>
      <c r="AT58" s="248">
        <f t="shared" si="29"/>
        <v>0</v>
      </c>
      <c r="AU58" s="248">
        <f t="shared" si="29"/>
        <v>0</v>
      </c>
      <c r="AV58" s="248">
        <f t="shared" si="29"/>
        <v>0</v>
      </c>
      <c r="AW58" s="248">
        <f t="shared" si="29"/>
        <v>0</v>
      </c>
      <c r="AX58" s="248">
        <f t="shared" si="29"/>
        <v>0</v>
      </c>
      <c r="AY58" s="248">
        <f t="shared" si="29"/>
        <v>0</v>
      </c>
      <c r="AZ58" s="248">
        <f t="shared" si="29"/>
        <v>0</v>
      </c>
      <c r="BA58" s="248">
        <f t="shared" si="29"/>
        <v>0</v>
      </c>
      <c r="BB58" s="248">
        <f t="shared" si="29"/>
        <v>0</v>
      </c>
      <c r="BC58" s="248">
        <f t="shared" si="29"/>
        <v>0</v>
      </c>
      <c r="BD58" s="248">
        <f t="shared" si="29"/>
        <v>0</v>
      </c>
      <c r="BE58" s="248">
        <f t="shared" si="29"/>
        <v>0</v>
      </c>
      <c r="BF58" s="248">
        <f t="shared" si="29"/>
        <v>0</v>
      </c>
      <c r="BG58" s="248">
        <f t="shared" si="29"/>
        <v>0</v>
      </c>
      <c r="BH58" s="248">
        <f>BH55*BH56</f>
        <v>0</v>
      </c>
      <c r="BI58" s="248">
        <f t="shared" si="29"/>
        <v>0</v>
      </c>
      <c r="BJ58" s="248">
        <f t="shared" si="29"/>
        <v>0</v>
      </c>
      <c r="BK58" s="248">
        <f t="shared" si="29"/>
        <v>0</v>
      </c>
      <c r="BL58" s="248">
        <f t="shared" si="29"/>
        <v>0</v>
      </c>
      <c r="BM58" s="248">
        <f t="shared" si="29"/>
        <v>0</v>
      </c>
      <c r="BN58" s="248">
        <f t="shared" si="29"/>
        <v>0</v>
      </c>
      <c r="BO58" s="248">
        <f t="shared" si="29"/>
        <v>0</v>
      </c>
      <c r="BP58" s="248">
        <f t="shared" si="29"/>
        <v>0</v>
      </c>
      <c r="BQ58" s="248">
        <f t="shared" si="29"/>
        <v>0</v>
      </c>
      <c r="BR58" s="248">
        <f t="shared" si="29"/>
        <v>0</v>
      </c>
      <c r="BS58" s="248">
        <f t="shared" si="29"/>
        <v>0</v>
      </c>
      <c r="BT58" s="248">
        <f t="shared" ref="BT58:BY58" si="30">BT55*BT56/1000</f>
        <v>0</v>
      </c>
      <c r="BU58" s="248">
        <f t="shared" si="30"/>
        <v>0</v>
      </c>
      <c r="BV58" s="248">
        <f t="shared" si="30"/>
        <v>0</v>
      </c>
      <c r="BW58" s="248">
        <f t="shared" si="30"/>
        <v>0</v>
      </c>
      <c r="BX58" s="248">
        <f t="shared" si="30"/>
        <v>0</v>
      </c>
      <c r="BY58" s="248">
        <f t="shared" si="30"/>
        <v>0</v>
      </c>
      <c r="BZ58" s="248">
        <f>BZ55*BZ56</f>
        <v>0</v>
      </c>
      <c r="CA58" s="229"/>
    </row>
    <row r="59" spans="1:79" s="255" customFormat="1" hidden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  <c r="CA59" s="229"/>
    </row>
    <row r="60" spans="1:79" s="255" customFormat="1" hidden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31">E58*E59</f>
        <v>0</v>
      </c>
      <c r="F60" s="238">
        <f>F58*F59</f>
        <v>0</v>
      </c>
      <c r="G60" s="238">
        <f t="shared" si="31"/>
        <v>0</v>
      </c>
      <c r="H60" s="238">
        <f t="shared" si="31"/>
        <v>0</v>
      </c>
      <c r="I60" s="238">
        <f t="shared" si="31"/>
        <v>0</v>
      </c>
      <c r="J60" s="238">
        <f t="shared" si="31"/>
        <v>0</v>
      </c>
      <c r="K60" s="251">
        <f t="shared" si="31"/>
        <v>0</v>
      </c>
      <c r="L60" s="251">
        <f t="shared" si="31"/>
        <v>0</v>
      </c>
      <c r="M60" s="251">
        <f t="shared" si="31"/>
        <v>0</v>
      </c>
      <c r="N60" s="251">
        <f t="shared" si="31"/>
        <v>0</v>
      </c>
      <c r="O60" s="251">
        <f t="shared" si="31"/>
        <v>0</v>
      </c>
      <c r="P60" s="251">
        <f t="shared" si="31"/>
        <v>0</v>
      </c>
      <c r="Q60" s="251">
        <f t="shared" si="31"/>
        <v>0</v>
      </c>
      <c r="R60" s="251">
        <f t="shared" si="31"/>
        <v>0</v>
      </c>
      <c r="S60" s="251">
        <f t="shared" si="31"/>
        <v>0</v>
      </c>
      <c r="T60" s="251">
        <f t="shared" si="31"/>
        <v>0</v>
      </c>
      <c r="U60" s="251">
        <f t="shared" si="31"/>
        <v>0</v>
      </c>
      <c r="V60" s="251">
        <f t="shared" si="31"/>
        <v>0</v>
      </c>
      <c r="W60" s="251">
        <f t="shared" si="31"/>
        <v>0</v>
      </c>
      <c r="X60" s="251">
        <f t="shared" si="31"/>
        <v>0</v>
      </c>
      <c r="Y60" s="251">
        <f t="shared" si="31"/>
        <v>0</v>
      </c>
      <c r="Z60" s="251">
        <f t="shared" si="31"/>
        <v>0</v>
      </c>
      <c r="AA60" s="251">
        <f t="shared" si="31"/>
        <v>0</v>
      </c>
      <c r="AB60" s="251">
        <f t="shared" si="31"/>
        <v>0</v>
      </c>
      <c r="AC60" s="251">
        <f t="shared" si="31"/>
        <v>0</v>
      </c>
      <c r="AD60" s="251">
        <f t="shared" si="31"/>
        <v>0</v>
      </c>
      <c r="AE60" s="251">
        <f t="shared" si="31"/>
        <v>0</v>
      </c>
      <c r="AF60" s="251">
        <f t="shared" si="31"/>
        <v>0</v>
      </c>
      <c r="AG60" s="251">
        <f t="shared" si="31"/>
        <v>0</v>
      </c>
      <c r="AH60" s="251">
        <f t="shared" si="31"/>
        <v>0</v>
      </c>
      <c r="AI60" s="251">
        <f t="shared" si="31"/>
        <v>0</v>
      </c>
      <c r="AJ60" s="251">
        <f t="shared" si="31"/>
        <v>0</v>
      </c>
      <c r="AK60" s="251">
        <f t="shared" si="31"/>
        <v>0</v>
      </c>
      <c r="AL60" s="251">
        <f t="shared" si="31"/>
        <v>0</v>
      </c>
      <c r="AM60" s="251">
        <f t="shared" si="31"/>
        <v>0</v>
      </c>
      <c r="AN60" s="251">
        <f t="shared" si="31"/>
        <v>0</v>
      </c>
      <c r="AO60" s="251">
        <f t="shared" si="31"/>
        <v>0</v>
      </c>
      <c r="AP60" s="251">
        <f t="shared" si="31"/>
        <v>0</v>
      </c>
      <c r="AQ60" s="251">
        <f t="shared" si="31"/>
        <v>0</v>
      </c>
      <c r="AR60" s="251">
        <f t="shared" si="31"/>
        <v>0</v>
      </c>
      <c r="AS60" s="251">
        <f t="shared" si="31"/>
        <v>0</v>
      </c>
      <c r="AT60" s="251">
        <f t="shared" si="31"/>
        <v>0</v>
      </c>
      <c r="AU60" s="251">
        <f t="shared" si="31"/>
        <v>0</v>
      </c>
      <c r="AV60" s="251">
        <f t="shared" si="31"/>
        <v>0</v>
      </c>
      <c r="AW60" s="251">
        <f t="shared" si="31"/>
        <v>0</v>
      </c>
      <c r="AX60" s="251">
        <f t="shared" si="31"/>
        <v>0</v>
      </c>
      <c r="AY60" s="251">
        <f t="shared" si="31"/>
        <v>0</v>
      </c>
      <c r="AZ60" s="251">
        <f t="shared" si="31"/>
        <v>0</v>
      </c>
      <c r="BA60" s="251">
        <f t="shared" si="31"/>
        <v>0</v>
      </c>
      <c r="BB60" s="251">
        <f t="shared" si="31"/>
        <v>0</v>
      </c>
      <c r="BC60" s="251">
        <f t="shared" si="31"/>
        <v>0</v>
      </c>
      <c r="BD60" s="251">
        <f t="shared" si="31"/>
        <v>0</v>
      </c>
      <c r="BE60" s="251">
        <f t="shared" si="31"/>
        <v>0</v>
      </c>
      <c r="BF60" s="251">
        <f t="shared" si="31"/>
        <v>0</v>
      </c>
      <c r="BG60" s="251">
        <f t="shared" si="31"/>
        <v>0</v>
      </c>
      <c r="BH60" s="251">
        <f t="shared" si="31"/>
        <v>0</v>
      </c>
      <c r="BI60" s="251">
        <f t="shared" si="31"/>
        <v>0</v>
      </c>
      <c r="BJ60" s="251">
        <f t="shared" si="31"/>
        <v>0</v>
      </c>
      <c r="BK60" s="251">
        <f t="shared" si="31"/>
        <v>0</v>
      </c>
      <c r="BL60" s="251">
        <f t="shared" si="31"/>
        <v>0</v>
      </c>
      <c r="BM60" s="251">
        <f t="shared" si="31"/>
        <v>0</v>
      </c>
      <c r="BN60" s="251">
        <f t="shared" si="31"/>
        <v>0</v>
      </c>
      <c r="BO60" s="251">
        <f t="shared" si="31"/>
        <v>0</v>
      </c>
      <c r="BP60" s="251">
        <f t="shared" si="31"/>
        <v>0</v>
      </c>
      <c r="BQ60" s="251">
        <f t="shared" ref="BQ60:BW60" si="32">BQ58*BQ59</f>
        <v>0</v>
      </c>
      <c r="BR60" s="251">
        <f t="shared" si="32"/>
        <v>0</v>
      </c>
      <c r="BS60" s="251">
        <f t="shared" si="32"/>
        <v>0</v>
      </c>
      <c r="BT60" s="251">
        <f t="shared" si="32"/>
        <v>0</v>
      </c>
      <c r="BU60" s="251">
        <f t="shared" si="32"/>
        <v>0</v>
      </c>
      <c r="BV60" s="251">
        <f>BV58*BV59</f>
        <v>0</v>
      </c>
      <c r="BW60" s="251">
        <f t="shared" si="32"/>
        <v>0</v>
      </c>
      <c r="BX60" s="251">
        <f>BX58*BX59</f>
        <v>0</v>
      </c>
      <c r="BY60" s="251">
        <f>BY58*BY59</f>
        <v>0</v>
      </c>
      <c r="BZ60" s="251">
        <f>BZ58*BZ59</f>
        <v>0</v>
      </c>
      <c r="CA60" s="229"/>
    </row>
    <row r="61" spans="1:79" s="255" customFormat="1" hidden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0"/>
  <sheetViews>
    <sheetView topLeftCell="A8" zoomScale="80" zoomScaleNormal="80" workbookViewId="0">
      <selection activeCell="L40" sqref="L40"/>
    </sheetView>
  </sheetViews>
  <sheetFormatPr defaultColWidth="3.25" defaultRowHeight="15" customHeight="1"/>
  <cols>
    <col min="1" max="1" width="3.25" style="303" customWidth="1"/>
    <col min="2" max="2" width="25" style="303" customWidth="1"/>
    <col min="3" max="3" width="7.375" style="303" bestFit="1" customWidth="1"/>
    <col min="4" max="5" width="7.375" style="303" hidden="1" customWidth="1"/>
    <col min="6" max="6" width="8.625" style="303" bestFit="1" customWidth="1"/>
    <col min="7" max="7" width="7.75" style="303" bestFit="1" customWidth="1"/>
    <col min="8" max="9" width="8.375" style="303" hidden="1" customWidth="1"/>
    <col min="10" max="10" width="7.75" style="303" bestFit="1" customWidth="1"/>
    <col min="11" max="11" width="8.625" style="303" bestFit="1" customWidth="1"/>
    <col min="12" max="12" width="8.375" style="303" bestFit="1" customWidth="1"/>
    <col min="13" max="13" width="7.375" style="303" hidden="1" customWidth="1"/>
    <col min="14" max="14" width="7.375" style="303" bestFit="1" customWidth="1"/>
    <col min="15" max="16" width="8.375" style="303" hidden="1" customWidth="1"/>
    <col min="17" max="17" width="6.375" style="303" hidden="1" customWidth="1"/>
    <col min="18" max="18" width="8.375" style="303" hidden="1" customWidth="1"/>
    <col min="19" max="19" width="7.375" style="303" hidden="1" customWidth="1"/>
    <col min="20" max="21" width="8.375" style="303" hidden="1" customWidth="1"/>
    <col min="22" max="22" width="8.375" style="303" bestFit="1" customWidth="1"/>
    <col min="23" max="23" width="8.375" style="303" hidden="1" customWidth="1"/>
    <col min="24" max="24" width="8.375" style="303" bestFit="1" customWidth="1"/>
    <col min="25" max="25" width="7.375" style="303" bestFit="1" customWidth="1"/>
    <col min="26" max="26" width="8.375" style="303" hidden="1" customWidth="1"/>
    <col min="27" max="27" width="7.375" style="303" hidden="1" customWidth="1"/>
    <col min="28" max="28" width="8.625" style="303" bestFit="1" customWidth="1"/>
    <col min="29" max="29" width="8.375" style="303" bestFit="1" customWidth="1"/>
    <col min="30" max="31" width="7.375" style="303" hidden="1" customWidth="1"/>
    <col min="32" max="32" width="7.375" style="303" bestFit="1" customWidth="1"/>
    <col min="33" max="33" width="7.75" style="303" bestFit="1" customWidth="1"/>
    <col min="34" max="41" width="7.375" style="303" hidden="1" customWidth="1"/>
    <col min="42" max="44" width="8.375" style="303" hidden="1" customWidth="1"/>
    <col min="45" max="45" width="7.375" style="303" hidden="1" customWidth="1"/>
    <col min="46" max="46" width="8.375" style="303" bestFit="1" customWidth="1"/>
    <col min="47" max="48" width="7.375" style="303" hidden="1" customWidth="1"/>
    <col min="49" max="49" width="8.375" style="303" hidden="1" customWidth="1"/>
    <col min="50" max="50" width="8.375" style="303" bestFit="1" customWidth="1"/>
    <col min="51" max="52" width="8.375" style="303" hidden="1" customWidth="1"/>
    <col min="53" max="53" width="8.375" style="303" bestFit="1" customWidth="1"/>
    <col min="54" max="59" width="8.375" style="303" hidden="1" customWidth="1"/>
    <col min="60" max="61" width="7.375" style="303" hidden="1" customWidth="1"/>
    <col min="62" max="62" width="7.75" style="303" bestFit="1" customWidth="1"/>
    <col min="63" max="64" width="7.375" style="303" bestFit="1" customWidth="1"/>
    <col min="65" max="66" width="8.375" style="303" hidden="1" customWidth="1"/>
    <col min="67" max="67" width="7.75" style="303" bestFit="1" customWidth="1"/>
    <col min="68" max="68" width="6.375" style="303" hidden="1" customWidth="1"/>
    <col min="69" max="69" width="8.375" style="303" hidden="1" customWidth="1"/>
    <col min="70" max="70" width="8.625" style="303" bestFit="1" customWidth="1"/>
    <col min="71" max="73" width="8.375" style="303" hidden="1" customWidth="1"/>
    <col min="74" max="74" width="7.75" style="303" bestFit="1" customWidth="1"/>
    <col min="75" max="75" width="7.375" style="303" hidden="1" customWidth="1"/>
    <col min="76" max="76" width="7.75" style="303" bestFit="1" customWidth="1"/>
    <col min="77" max="77" width="8.375" style="303" hidden="1" customWidth="1"/>
    <col min="78" max="78" width="6.375" style="303" hidden="1" customWidth="1"/>
    <col min="79" max="16384" width="3.25" style="303"/>
  </cols>
  <sheetData>
    <row r="1" spans="1:79" ht="18.75">
      <c r="A1" s="541" t="str">
        <f>'Автомат. ввод'!N10</f>
        <v>МКОУ " СовхознаяСОШ"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522" t="s">
        <v>65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522" t="s">
        <v>66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2"/>
      <c r="AS3" s="542"/>
      <c r="AT3" s="542"/>
      <c r="AU3" s="542"/>
      <c r="AV3" s="542"/>
      <c r="AW3" s="542"/>
      <c r="AX3" s="542"/>
      <c r="AY3" s="542"/>
      <c r="AZ3" s="542"/>
      <c r="BA3" s="542"/>
      <c r="BB3" s="542"/>
      <c r="BC3" s="542"/>
      <c r="BD3" s="542"/>
      <c r="BE3" s="542"/>
      <c r="BF3" s="542"/>
      <c r="BG3" s="542"/>
      <c r="BH3" s="542"/>
      <c r="BI3" s="542"/>
      <c r="BJ3" s="542"/>
      <c r="BK3" s="54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30</v>
      </c>
      <c r="C4" s="523" t="str">
        <f>ССЫЛКИ!A5</f>
        <v>Март 2021 г.</v>
      </c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  <c r="BY4" s="1"/>
      <c r="BZ4" s="1"/>
      <c r="CA4" s="1"/>
    </row>
    <row r="5" spans="1:79" ht="24" customHeight="1">
      <c r="A5" s="1"/>
      <c r="B5" s="270" t="s">
        <v>395</v>
      </c>
      <c r="C5" s="10"/>
      <c r="D5" s="10"/>
      <c r="E5" s="10"/>
      <c r="F5" s="10"/>
      <c r="G5" s="10"/>
      <c r="H5" s="10"/>
      <c r="I5" s="10"/>
      <c r="J5" s="10"/>
      <c r="K5" s="11"/>
      <c r="L5" s="528" t="str">
        <f>VLOOKUP(B4,Общее_количество_учащихся,2,FALSE)</f>
        <v>Вторник</v>
      </c>
      <c r="M5" s="542"/>
      <c r="N5" s="542"/>
      <c r="O5" s="542"/>
      <c r="P5" s="542"/>
      <c r="Q5" s="542"/>
      <c r="R5" s="542"/>
      <c r="S5" s="542"/>
      <c r="T5" s="542"/>
      <c r="U5" s="542"/>
      <c r="V5" s="542"/>
      <c r="W5" s="542"/>
      <c r="X5" s="542"/>
      <c r="Y5" s="542"/>
      <c r="Z5" s="542"/>
      <c r="AA5" s="542"/>
      <c r="AB5" s="542"/>
      <c r="AC5" s="1"/>
      <c r="AD5" s="302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536" t="s">
        <v>68</v>
      </c>
      <c r="B6" s="537"/>
      <c r="C6" s="13"/>
      <c r="D6" s="529" t="s">
        <v>69</v>
      </c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40"/>
      <c r="AM6" s="540"/>
      <c r="AN6" s="540"/>
      <c r="AO6" s="540"/>
      <c r="AP6" s="540"/>
      <c r="AQ6" s="540"/>
      <c r="AR6" s="540"/>
      <c r="AS6" s="540"/>
      <c r="AT6" s="540"/>
      <c r="AU6" s="540"/>
      <c r="AV6" s="540"/>
      <c r="AW6" s="540"/>
      <c r="AX6" s="540"/>
      <c r="AY6" s="540"/>
      <c r="AZ6" s="540"/>
      <c r="BA6" s="540"/>
      <c r="BB6" s="540"/>
      <c r="BC6" s="540"/>
      <c r="BD6" s="540"/>
      <c r="BE6" s="540"/>
      <c r="BF6" s="540"/>
      <c r="BG6" s="540"/>
      <c r="BH6" s="540"/>
      <c r="BI6" s="540"/>
      <c r="BJ6" s="540"/>
      <c r="BK6" s="540"/>
      <c r="BL6" s="540"/>
      <c r="BM6" s="540"/>
      <c r="BN6" s="540"/>
      <c r="BO6" s="540"/>
      <c r="BP6" s="540"/>
      <c r="BQ6" s="540"/>
      <c r="BR6" s="540"/>
      <c r="BS6" s="540"/>
      <c r="BT6" s="540"/>
      <c r="BU6" s="540"/>
      <c r="BV6" s="540"/>
      <c r="BW6" s="540"/>
      <c r="BX6" s="540"/>
      <c r="BY6" s="1"/>
      <c r="BZ6" s="1"/>
      <c r="CA6" s="1"/>
    </row>
    <row r="7" spans="1:79" ht="176.45" customHeight="1">
      <c r="A7" s="538"/>
      <c r="B7" s="539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507" t="s">
        <v>365</v>
      </c>
      <c r="B8" s="53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507" t="s">
        <v>366</v>
      </c>
      <c r="B9" s="535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507" t="s">
        <v>86</v>
      </c>
      <c r="B10" s="53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507" t="s">
        <v>369</v>
      </c>
      <c r="B11" s="508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507" t="s">
        <v>367</v>
      </c>
      <c r="B12" s="50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507" t="s">
        <v>368</v>
      </c>
      <c r="B13" s="50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507"/>
      <c r="B14" s="50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507"/>
      <c r="B15" s="50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507"/>
      <c r="B16" s="508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509" t="s">
        <v>74</v>
      </c>
      <c r="B17" s="510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511" t="s">
        <v>74</v>
      </c>
      <c r="B18" s="512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511" t="s">
        <v>75</v>
      </c>
      <c r="B19" s="512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511" t="s">
        <v>64</v>
      </c>
      <c r="B20" s="512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511" t="s">
        <v>76</v>
      </c>
      <c r="B21" s="512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511" t="s">
        <v>77</v>
      </c>
      <c r="B22" s="512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507"/>
      <c r="B28" s="508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509" t="s">
        <v>74</v>
      </c>
      <c r="B29" s="510"/>
      <c r="C29" s="15">
        <f>C30</f>
        <v>0</v>
      </c>
      <c r="D29" s="96">
        <f>C29</f>
        <v>0</v>
      </c>
      <c r="E29" s="96">
        <f t="shared" ref="E29:BP29" si="8">D29</f>
        <v>0</v>
      </c>
      <c r="F29" s="96">
        <f t="shared" si="8"/>
        <v>0</v>
      </c>
      <c r="G29" s="96">
        <f t="shared" si="8"/>
        <v>0</v>
      </c>
      <c r="H29" s="96">
        <f t="shared" si="8"/>
        <v>0</v>
      </c>
      <c r="I29" s="96">
        <f t="shared" si="8"/>
        <v>0</v>
      </c>
      <c r="J29" s="96">
        <f t="shared" si="8"/>
        <v>0</v>
      </c>
      <c r="K29" s="96">
        <f t="shared" si="8"/>
        <v>0</v>
      </c>
      <c r="L29" s="96">
        <f t="shared" si="8"/>
        <v>0</v>
      </c>
      <c r="M29" s="96">
        <f t="shared" si="8"/>
        <v>0</v>
      </c>
      <c r="N29" s="96">
        <f t="shared" si="8"/>
        <v>0</v>
      </c>
      <c r="O29" s="96">
        <f t="shared" si="8"/>
        <v>0</v>
      </c>
      <c r="P29" s="96">
        <f t="shared" si="8"/>
        <v>0</v>
      </c>
      <c r="Q29" s="96">
        <f t="shared" si="8"/>
        <v>0</v>
      </c>
      <c r="R29" s="96">
        <f t="shared" si="8"/>
        <v>0</v>
      </c>
      <c r="S29" s="96">
        <f t="shared" si="8"/>
        <v>0</v>
      </c>
      <c r="T29" s="96">
        <f t="shared" si="8"/>
        <v>0</v>
      </c>
      <c r="U29" s="96">
        <f t="shared" si="8"/>
        <v>0</v>
      </c>
      <c r="V29" s="96">
        <f t="shared" si="8"/>
        <v>0</v>
      </c>
      <c r="W29" s="96">
        <f t="shared" si="8"/>
        <v>0</v>
      </c>
      <c r="X29" s="96">
        <f t="shared" si="8"/>
        <v>0</v>
      </c>
      <c r="Y29" s="96">
        <f t="shared" si="8"/>
        <v>0</v>
      </c>
      <c r="Z29" s="96">
        <f t="shared" si="8"/>
        <v>0</v>
      </c>
      <c r="AA29" s="96">
        <f t="shared" si="8"/>
        <v>0</v>
      </c>
      <c r="AB29" s="96">
        <f t="shared" si="8"/>
        <v>0</v>
      </c>
      <c r="AC29" s="96">
        <f t="shared" si="8"/>
        <v>0</v>
      </c>
      <c r="AD29" s="96">
        <f t="shared" si="8"/>
        <v>0</v>
      </c>
      <c r="AE29" s="96">
        <f t="shared" si="8"/>
        <v>0</v>
      </c>
      <c r="AF29" s="96">
        <f t="shared" si="8"/>
        <v>0</v>
      </c>
      <c r="AG29" s="96">
        <f t="shared" si="8"/>
        <v>0</v>
      </c>
      <c r="AH29" s="96">
        <f t="shared" si="8"/>
        <v>0</v>
      </c>
      <c r="AI29" s="96">
        <f t="shared" si="8"/>
        <v>0</v>
      </c>
      <c r="AJ29" s="96">
        <f t="shared" si="8"/>
        <v>0</v>
      </c>
      <c r="AK29" s="96">
        <f t="shared" si="8"/>
        <v>0</v>
      </c>
      <c r="AL29" s="96">
        <f t="shared" si="8"/>
        <v>0</v>
      </c>
      <c r="AM29" s="96">
        <f t="shared" si="8"/>
        <v>0</v>
      </c>
      <c r="AN29" s="96">
        <f t="shared" si="8"/>
        <v>0</v>
      </c>
      <c r="AO29" s="96">
        <f t="shared" si="8"/>
        <v>0</v>
      </c>
      <c r="AP29" s="96">
        <f t="shared" si="8"/>
        <v>0</v>
      </c>
      <c r="AQ29" s="96">
        <f t="shared" si="8"/>
        <v>0</v>
      </c>
      <c r="AR29" s="96">
        <f t="shared" si="8"/>
        <v>0</v>
      </c>
      <c r="AS29" s="96">
        <f t="shared" si="8"/>
        <v>0</v>
      </c>
      <c r="AT29" s="96">
        <f t="shared" si="8"/>
        <v>0</v>
      </c>
      <c r="AU29" s="96">
        <f t="shared" si="8"/>
        <v>0</v>
      </c>
      <c r="AV29" s="96">
        <f t="shared" si="8"/>
        <v>0</v>
      </c>
      <c r="AW29" s="96">
        <f t="shared" si="8"/>
        <v>0</v>
      </c>
      <c r="AX29" s="96">
        <f t="shared" si="8"/>
        <v>0</v>
      </c>
      <c r="AY29" s="96">
        <f t="shared" si="8"/>
        <v>0</v>
      </c>
      <c r="AZ29" s="96">
        <f t="shared" si="8"/>
        <v>0</v>
      </c>
      <c r="BA29" s="96">
        <f t="shared" si="8"/>
        <v>0</v>
      </c>
      <c r="BB29" s="96">
        <f t="shared" si="8"/>
        <v>0</v>
      </c>
      <c r="BC29" s="96">
        <f t="shared" si="8"/>
        <v>0</v>
      </c>
      <c r="BD29" s="96">
        <f t="shared" si="8"/>
        <v>0</v>
      </c>
      <c r="BE29" s="96">
        <f t="shared" si="8"/>
        <v>0</v>
      </c>
      <c r="BF29" s="96">
        <f t="shared" si="8"/>
        <v>0</v>
      </c>
      <c r="BG29" s="96">
        <f t="shared" si="8"/>
        <v>0</v>
      </c>
      <c r="BH29" s="96">
        <f t="shared" si="8"/>
        <v>0</v>
      </c>
      <c r="BI29" s="96">
        <f t="shared" si="8"/>
        <v>0</v>
      </c>
      <c r="BJ29" s="96">
        <f t="shared" si="8"/>
        <v>0</v>
      </c>
      <c r="BK29" s="96">
        <f t="shared" si="8"/>
        <v>0</v>
      </c>
      <c r="BL29" s="96">
        <f t="shared" si="8"/>
        <v>0</v>
      </c>
      <c r="BM29" s="96">
        <f t="shared" si="8"/>
        <v>0</v>
      </c>
      <c r="BN29" s="96">
        <f t="shared" si="8"/>
        <v>0</v>
      </c>
      <c r="BO29" s="96">
        <f t="shared" si="8"/>
        <v>0</v>
      </c>
      <c r="BP29" s="96">
        <f t="shared" si="8"/>
        <v>0</v>
      </c>
      <c r="BQ29" s="96">
        <f t="shared" ref="BQ29:BZ29" si="9">BP29</f>
        <v>0</v>
      </c>
      <c r="BR29" s="96">
        <f t="shared" si="9"/>
        <v>0</v>
      </c>
      <c r="BS29" s="96">
        <f t="shared" si="9"/>
        <v>0</v>
      </c>
      <c r="BT29" s="96">
        <f t="shared" si="9"/>
        <v>0</v>
      </c>
      <c r="BU29" s="96">
        <f t="shared" si="9"/>
        <v>0</v>
      </c>
      <c r="BV29" s="96">
        <f t="shared" si="9"/>
        <v>0</v>
      </c>
      <c r="BW29" s="96">
        <f t="shared" si="9"/>
        <v>0</v>
      </c>
      <c r="BX29" s="96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505" t="s">
        <v>138</v>
      </c>
      <c r="B30" s="506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4.45" hidden="1" customHeight="1" thickTop="1">
      <c r="A31" s="511" t="s">
        <v>75</v>
      </c>
      <c r="B31" s="512"/>
      <c r="C31" s="20"/>
      <c r="D31" s="97">
        <f>D28*D29/1000</f>
        <v>0</v>
      </c>
      <c r="E31" s="97">
        <f t="shared" ref="E31:BP31" si="10">E28*E29/1000</f>
        <v>0</v>
      </c>
      <c r="F31" s="97">
        <f t="shared" si="10"/>
        <v>0</v>
      </c>
      <c r="G31" s="97">
        <f t="shared" si="10"/>
        <v>0</v>
      </c>
      <c r="H31" s="97">
        <f t="shared" si="10"/>
        <v>0</v>
      </c>
      <c r="I31" s="97">
        <f t="shared" si="10"/>
        <v>0</v>
      </c>
      <c r="J31" s="97">
        <f t="shared" si="10"/>
        <v>0</v>
      </c>
      <c r="K31" s="110">
        <f>K28*K29</f>
        <v>0</v>
      </c>
      <c r="L31" s="110">
        <f t="shared" si="10"/>
        <v>0</v>
      </c>
      <c r="M31" s="110">
        <f t="shared" si="10"/>
        <v>0</v>
      </c>
      <c r="N31" s="110">
        <f t="shared" si="10"/>
        <v>0</v>
      </c>
      <c r="O31" s="110">
        <f t="shared" si="10"/>
        <v>0</v>
      </c>
      <c r="P31" s="110">
        <f t="shared" si="10"/>
        <v>0</v>
      </c>
      <c r="Q31" s="110">
        <f>Q28*Q29</f>
        <v>0</v>
      </c>
      <c r="R31" s="110">
        <f t="shared" si="10"/>
        <v>0</v>
      </c>
      <c r="S31" s="110">
        <f>S28*S29</f>
        <v>0</v>
      </c>
      <c r="T31" s="110">
        <f t="shared" si="10"/>
        <v>0</v>
      </c>
      <c r="U31" s="110">
        <f t="shared" si="10"/>
        <v>0</v>
      </c>
      <c r="V31" s="110">
        <f t="shared" si="10"/>
        <v>0</v>
      </c>
      <c r="W31" s="110">
        <f t="shared" si="10"/>
        <v>0</v>
      </c>
      <c r="X31" s="110">
        <f t="shared" si="10"/>
        <v>0</v>
      </c>
      <c r="Y31" s="110">
        <f t="shared" si="10"/>
        <v>0</v>
      </c>
      <c r="Z31" s="110">
        <f t="shared" si="10"/>
        <v>0</v>
      </c>
      <c r="AA31" s="110">
        <f t="shared" si="10"/>
        <v>0</v>
      </c>
      <c r="AB31" s="110">
        <f t="shared" si="10"/>
        <v>0</v>
      </c>
      <c r="AC31" s="110">
        <f t="shared" si="10"/>
        <v>0</v>
      </c>
      <c r="AD31" s="110">
        <f t="shared" si="10"/>
        <v>0</v>
      </c>
      <c r="AE31" s="110">
        <f t="shared" si="10"/>
        <v>0</v>
      </c>
      <c r="AF31" s="110">
        <f t="shared" si="10"/>
        <v>0</v>
      </c>
      <c r="AG31" s="110">
        <f t="shared" si="10"/>
        <v>0</v>
      </c>
      <c r="AH31" s="110">
        <f t="shared" si="10"/>
        <v>0</v>
      </c>
      <c r="AI31" s="110">
        <f t="shared" si="10"/>
        <v>0</v>
      </c>
      <c r="AJ31" s="110">
        <f t="shared" si="10"/>
        <v>0</v>
      </c>
      <c r="AK31" s="110">
        <f t="shared" si="10"/>
        <v>0</v>
      </c>
      <c r="AL31" s="110">
        <f t="shared" si="10"/>
        <v>0</v>
      </c>
      <c r="AM31" s="110">
        <f t="shared" si="10"/>
        <v>0</v>
      </c>
      <c r="AN31" s="110">
        <f t="shared" si="10"/>
        <v>0</v>
      </c>
      <c r="AO31" s="110">
        <f t="shared" si="10"/>
        <v>0</v>
      </c>
      <c r="AP31" s="110">
        <f t="shared" si="10"/>
        <v>0</v>
      </c>
      <c r="AQ31" s="110">
        <f t="shared" si="10"/>
        <v>0</v>
      </c>
      <c r="AR31" s="110">
        <f t="shared" si="10"/>
        <v>0</v>
      </c>
      <c r="AS31" s="110">
        <f t="shared" si="10"/>
        <v>0</v>
      </c>
      <c r="AT31" s="110">
        <f t="shared" si="10"/>
        <v>0</v>
      </c>
      <c r="AU31" s="110">
        <f t="shared" si="10"/>
        <v>0</v>
      </c>
      <c r="AV31" s="110">
        <f t="shared" si="10"/>
        <v>0</v>
      </c>
      <c r="AW31" s="110">
        <f t="shared" si="10"/>
        <v>0</v>
      </c>
      <c r="AX31" s="110">
        <f t="shared" si="10"/>
        <v>0</v>
      </c>
      <c r="AY31" s="110">
        <f t="shared" si="10"/>
        <v>0</v>
      </c>
      <c r="AZ31" s="110">
        <f t="shared" si="10"/>
        <v>0</v>
      </c>
      <c r="BA31" s="110">
        <f t="shared" si="10"/>
        <v>0</v>
      </c>
      <c r="BB31" s="110">
        <f t="shared" si="10"/>
        <v>0</v>
      </c>
      <c r="BC31" s="110">
        <f t="shared" si="10"/>
        <v>0</v>
      </c>
      <c r="BD31" s="110">
        <f t="shared" si="10"/>
        <v>0</v>
      </c>
      <c r="BE31" s="110">
        <f t="shared" si="10"/>
        <v>0</v>
      </c>
      <c r="BF31" s="110">
        <f t="shared" si="10"/>
        <v>0</v>
      </c>
      <c r="BG31" s="110">
        <f t="shared" si="10"/>
        <v>0</v>
      </c>
      <c r="BH31" s="110">
        <f>BH28*BH29</f>
        <v>0</v>
      </c>
      <c r="BI31" s="110">
        <f t="shared" si="10"/>
        <v>0</v>
      </c>
      <c r="BJ31" s="110">
        <f t="shared" si="10"/>
        <v>0</v>
      </c>
      <c r="BK31" s="110">
        <f t="shared" si="10"/>
        <v>0</v>
      </c>
      <c r="BL31" s="110">
        <f t="shared" si="10"/>
        <v>0</v>
      </c>
      <c r="BM31" s="110">
        <f t="shared" si="10"/>
        <v>0</v>
      </c>
      <c r="BN31" s="110">
        <f t="shared" si="10"/>
        <v>0</v>
      </c>
      <c r="BO31" s="110">
        <f t="shared" si="10"/>
        <v>0</v>
      </c>
      <c r="BP31" s="110">
        <f t="shared" si="10"/>
        <v>0</v>
      </c>
      <c r="BQ31" s="110">
        <f t="shared" ref="BQ31:BY31" si="11">BQ28*BQ29/1000</f>
        <v>0</v>
      </c>
      <c r="BR31" s="110">
        <f t="shared" si="11"/>
        <v>0</v>
      </c>
      <c r="BS31" s="110">
        <f t="shared" si="11"/>
        <v>0</v>
      </c>
      <c r="BT31" s="110">
        <f t="shared" si="11"/>
        <v>0</v>
      </c>
      <c r="BU31" s="110">
        <f t="shared" si="11"/>
        <v>0</v>
      </c>
      <c r="BV31" s="110">
        <f t="shared" si="11"/>
        <v>0</v>
      </c>
      <c r="BW31" s="110">
        <f t="shared" si="11"/>
        <v>0</v>
      </c>
      <c r="BX31" s="110">
        <f t="shared" si="11"/>
        <v>0</v>
      </c>
      <c r="BY31" s="110">
        <f t="shared" si="11"/>
        <v>0</v>
      </c>
      <c r="BZ31" s="110">
        <f>BZ28*BZ29</f>
        <v>0</v>
      </c>
      <c r="CA31" s="1"/>
    </row>
    <row r="32" spans="1:79" ht="13.9" hidden="1" customHeight="1">
      <c r="A32" s="511" t="s">
        <v>64</v>
      </c>
      <c r="B32" s="51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511" t="s">
        <v>76</v>
      </c>
      <c r="B33" s="512"/>
      <c r="C33" s="94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1">
        <f t="shared" si="12"/>
        <v>0</v>
      </c>
      <c r="L33" s="111">
        <f t="shared" si="12"/>
        <v>0</v>
      </c>
      <c r="M33" s="111">
        <f t="shared" si="12"/>
        <v>0</v>
      </c>
      <c r="N33" s="111">
        <f t="shared" si="12"/>
        <v>0</v>
      </c>
      <c r="O33" s="111">
        <f t="shared" si="12"/>
        <v>0</v>
      </c>
      <c r="P33" s="111">
        <f t="shared" si="12"/>
        <v>0</v>
      </c>
      <c r="Q33" s="111">
        <f t="shared" si="12"/>
        <v>0</v>
      </c>
      <c r="R33" s="111">
        <f t="shared" si="12"/>
        <v>0</v>
      </c>
      <c r="S33" s="111">
        <f t="shared" si="12"/>
        <v>0</v>
      </c>
      <c r="T33" s="111">
        <f t="shared" si="12"/>
        <v>0</v>
      </c>
      <c r="U33" s="111">
        <f t="shared" si="12"/>
        <v>0</v>
      </c>
      <c r="V33" s="111">
        <f t="shared" si="12"/>
        <v>0</v>
      </c>
      <c r="W33" s="111">
        <f t="shared" si="12"/>
        <v>0</v>
      </c>
      <c r="X33" s="111">
        <f t="shared" si="12"/>
        <v>0</v>
      </c>
      <c r="Y33" s="111">
        <f t="shared" si="12"/>
        <v>0</v>
      </c>
      <c r="Z33" s="111">
        <f t="shared" si="12"/>
        <v>0</v>
      </c>
      <c r="AA33" s="111">
        <f t="shared" si="12"/>
        <v>0</v>
      </c>
      <c r="AB33" s="111">
        <f t="shared" si="12"/>
        <v>0</v>
      </c>
      <c r="AC33" s="111">
        <f t="shared" si="12"/>
        <v>0</v>
      </c>
      <c r="AD33" s="111">
        <f t="shared" si="12"/>
        <v>0</v>
      </c>
      <c r="AE33" s="111">
        <f t="shared" si="12"/>
        <v>0</v>
      </c>
      <c r="AF33" s="111">
        <f t="shared" si="12"/>
        <v>0</v>
      </c>
      <c r="AG33" s="111">
        <f t="shared" si="12"/>
        <v>0</v>
      </c>
      <c r="AH33" s="111">
        <f t="shared" si="12"/>
        <v>0</v>
      </c>
      <c r="AI33" s="111">
        <f t="shared" si="12"/>
        <v>0</v>
      </c>
      <c r="AJ33" s="111">
        <f t="shared" si="12"/>
        <v>0</v>
      </c>
      <c r="AK33" s="111">
        <f t="shared" si="12"/>
        <v>0</v>
      </c>
      <c r="AL33" s="111">
        <f t="shared" si="12"/>
        <v>0</v>
      </c>
      <c r="AM33" s="111">
        <f t="shared" si="12"/>
        <v>0</v>
      </c>
      <c r="AN33" s="111">
        <f t="shared" si="12"/>
        <v>0</v>
      </c>
      <c r="AO33" s="111">
        <f t="shared" si="12"/>
        <v>0</v>
      </c>
      <c r="AP33" s="111">
        <f t="shared" si="12"/>
        <v>0</v>
      </c>
      <c r="AQ33" s="111">
        <f t="shared" si="12"/>
        <v>0</v>
      </c>
      <c r="AR33" s="111">
        <f t="shared" si="12"/>
        <v>0</v>
      </c>
      <c r="AS33" s="111">
        <f t="shared" si="12"/>
        <v>0</v>
      </c>
      <c r="AT33" s="111">
        <f t="shared" si="12"/>
        <v>0</v>
      </c>
      <c r="AU33" s="111">
        <f t="shared" si="12"/>
        <v>0</v>
      </c>
      <c r="AV33" s="111">
        <f t="shared" si="12"/>
        <v>0</v>
      </c>
      <c r="AW33" s="111">
        <f t="shared" si="12"/>
        <v>0</v>
      </c>
      <c r="AX33" s="111">
        <f t="shared" si="12"/>
        <v>0</v>
      </c>
      <c r="AY33" s="111">
        <f t="shared" si="12"/>
        <v>0</v>
      </c>
      <c r="AZ33" s="111">
        <f t="shared" si="12"/>
        <v>0</v>
      </c>
      <c r="BA33" s="111">
        <f t="shared" si="12"/>
        <v>0</v>
      </c>
      <c r="BB33" s="111">
        <f t="shared" si="12"/>
        <v>0</v>
      </c>
      <c r="BC33" s="111">
        <f t="shared" si="12"/>
        <v>0</v>
      </c>
      <c r="BD33" s="111">
        <f t="shared" si="12"/>
        <v>0</v>
      </c>
      <c r="BE33" s="111">
        <f t="shared" si="12"/>
        <v>0</v>
      </c>
      <c r="BF33" s="111">
        <f t="shared" si="12"/>
        <v>0</v>
      </c>
      <c r="BG33" s="111">
        <f t="shared" si="12"/>
        <v>0</v>
      </c>
      <c r="BH33" s="111">
        <f t="shared" si="12"/>
        <v>0</v>
      </c>
      <c r="BI33" s="111">
        <f t="shared" si="12"/>
        <v>0</v>
      </c>
      <c r="BJ33" s="111">
        <f t="shared" si="12"/>
        <v>0</v>
      </c>
      <c r="BK33" s="111">
        <f t="shared" si="12"/>
        <v>0</v>
      </c>
      <c r="BL33" s="111">
        <f t="shared" si="12"/>
        <v>0</v>
      </c>
      <c r="BM33" s="111">
        <f t="shared" si="12"/>
        <v>0</v>
      </c>
      <c r="BN33" s="111">
        <f t="shared" si="12"/>
        <v>0</v>
      </c>
      <c r="BO33" s="111">
        <f t="shared" si="12"/>
        <v>0</v>
      </c>
      <c r="BP33" s="111">
        <f t="shared" si="12"/>
        <v>0</v>
      </c>
      <c r="BQ33" s="111">
        <f t="shared" ref="BQ33:BW33" si="13">BQ31*BQ32</f>
        <v>0</v>
      </c>
      <c r="BR33" s="111">
        <f t="shared" si="13"/>
        <v>0</v>
      </c>
      <c r="BS33" s="111">
        <f t="shared" si="13"/>
        <v>0</v>
      </c>
      <c r="BT33" s="111">
        <f t="shared" si="13"/>
        <v>0</v>
      </c>
      <c r="BU33" s="111">
        <f t="shared" si="13"/>
        <v>0</v>
      </c>
      <c r="BV33" s="111">
        <f>BV31*BV32</f>
        <v>0</v>
      </c>
      <c r="BW33" s="111">
        <f t="shared" si="13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t="13.9" hidden="1" customHeight="1">
      <c r="A34" s="511" t="s">
        <v>77</v>
      </c>
      <c r="B34" s="51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5" customFormat="1" ht="20.25">
      <c r="A36" s="229"/>
      <c r="B36" s="259" t="s">
        <v>397</v>
      </c>
      <c r="C36" s="230"/>
      <c r="D36" s="230" t="str">
        <f>IF(D21=D52,"х",FALSE)</f>
        <v>х</v>
      </c>
      <c r="E36" s="230" t="str">
        <f t="shared" ref="E36" si="14">IF(E21=E52,"х",FALSE)</f>
        <v>х</v>
      </c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 t="str">
        <f t="shared" ref="BY36:BZ36" si="15">IF(BY21=BY52,"х",FALSE)</f>
        <v>х</v>
      </c>
      <c r="BZ36" s="230" t="str">
        <f t="shared" si="15"/>
        <v>х</v>
      </c>
      <c r="CA36" s="229"/>
    </row>
    <row r="37" spans="1:79" s="255" customFormat="1" ht="1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  <c r="CA37" s="229"/>
    </row>
    <row r="38" spans="1:79" s="255" customFormat="1" ht="159.7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  <c r="CA38" s="229"/>
    </row>
    <row r="39" spans="1:79" s="255" customFormat="1">
      <c r="A39" s="531" t="s">
        <v>95</v>
      </c>
      <c r="B39" s="532"/>
      <c r="C39" s="253"/>
      <c r="D39" s="235"/>
      <c r="E39" s="235"/>
      <c r="F39" s="235"/>
      <c r="G39" s="235"/>
      <c r="H39" s="235"/>
      <c r="I39" s="235"/>
      <c r="J39" s="235"/>
      <c r="K39" s="235"/>
      <c r="L39" s="235">
        <v>2.7</v>
      </c>
      <c r="M39" s="235"/>
      <c r="N39" s="235">
        <v>2.95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>
        <v>13</v>
      </c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>
        <v>50</v>
      </c>
      <c r="BB39" s="235"/>
      <c r="BC39" s="235"/>
      <c r="BD39" s="235"/>
      <c r="BE39" s="235"/>
      <c r="BF39" s="235"/>
      <c r="BG39" s="235"/>
      <c r="BH39" s="235"/>
      <c r="BI39" s="235"/>
      <c r="BJ39" s="235">
        <v>55</v>
      </c>
      <c r="BK39" s="235">
        <v>9</v>
      </c>
      <c r="BL39" s="235">
        <v>7</v>
      </c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  <c r="CA39" s="229"/>
    </row>
    <row r="40" spans="1:79" s="255" customFormat="1">
      <c r="A40" s="533" t="s">
        <v>96</v>
      </c>
      <c r="B40" s="534"/>
      <c r="C40" s="235"/>
      <c r="D40" s="235"/>
      <c r="E40" s="235"/>
      <c r="F40" s="235">
        <v>1</v>
      </c>
      <c r="G40" s="235"/>
      <c r="H40" s="235"/>
      <c r="I40" s="235"/>
      <c r="J40" s="235">
        <v>68</v>
      </c>
      <c r="K40" s="235"/>
      <c r="L40" s="235">
        <v>0.5</v>
      </c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>
        <v>3</v>
      </c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  <c r="CA40" s="229"/>
    </row>
    <row r="41" spans="1:79" s="255" customFormat="1">
      <c r="A41" s="501" t="s">
        <v>97</v>
      </c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>
        <v>2</v>
      </c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>
        <v>5</v>
      </c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>
        <v>40</v>
      </c>
      <c r="BP41" s="235"/>
      <c r="BQ41" s="235"/>
      <c r="BR41" s="235"/>
      <c r="BS41" s="235"/>
      <c r="BT41" s="235"/>
      <c r="BU41" s="235"/>
      <c r="BV41" s="235"/>
      <c r="BW41" s="235"/>
      <c r="BX41" s="235"/>
      <c r="BY41" s="256"/>
      <c r="BZ41" s="256"/>
      <c r="CA41" s="229"/>
    </row>
    <row r="42" spans="1:79" s="255" customFormat="1">
      <c r="A42" s="501" t="s">
        <v>61</v>
      </c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256"/>
      <c r="BZ42" s="256"/>
      <c r="CA42" s="229"/>
    </row>
    <row r="43" spans="1:79" s="255" customFormat="1">
      <c r="A43" s="501" t="s">
        <v>98</v>
      </c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>
        <v>90</v>
      </c>
      <c r="BW43" s="235"/>
      <c r="BX43" s="235"/>
      <c r="BY43" s="256"/>
      <c r="BZ43" s="256"/>
      <c r="CA43" s="229"/>
    </row>
    <row r="44" spans="1:79" s="255" customFormat="1">
      <c r="A44" s="501" t="s">
        <v>99</v>
      </c>
      <c r="B44" s="502"/>
      <c r="C44" s="235"/>
      <c r="D44" s="235"/>
      <c r="E44" s="235"/>
      <c r="F44" s="235"/>
      <c r="G44" s="235">
        <v>1</v>
      </c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/>
      <c r="BZ44" s="256"/>
      <c r="CA44" s="229"/>
    </row>
    <row r="45" spans="1:79" s="255" customFormat="1">
      <c r="A45" s="501" t="s">
        <v>146</v>
      </c>
      <c r="B45" s="502"/>
      <c r="C45" s="235"/>
      <c r="D45" s="235"/>
      <c r="E45" s="235"/>
      <c r="F45" s="235"/>
      <c r="G45" s="235"/>
      <c r="H45" s="235"/>
      <c r="I45" s="235"/>
      <c r="J45" s="235"/>
      <c r="K45" s="235"/>
      <c r="L45" s="235">
        <v>1.8</v>
      </c>
      <c r="M45" s="235"/>
      <c r="N45" s="235">
        <v>1</v>
      </c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>
        <v>1</v>
      </c>
      <c r="Z45" s="235"/>
      <c r="AA45" s="235"/>
      <c r="AB45" s="235"/>
      <c r="AC45" s="235">
        <v>2.5</v>
      </c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>
        <v>2</v>
      </c>
      <c r="BL45" s="235">
        <v>1</v>
      </c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56"/>
      <c r="BZ45" s="256"/>
      <c r="CA45" s="229"/>
    </row>
    <row r="46" spans="1:79" s="255" customFormat="1">
      <c r="A46" s="300"/>
      <c r="B46" s="301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  <c r="CA46" s="229"/>
    </row>
    <row r="47" spans="1:79" s="255" customFormat="1" ht="13.9" hidden="1" customHeight="1">
      <c r="A47" s="501"/>
      <c r="B47" s="502"/>
      <c r="C47" s="235"/>
      <c r="D47" s="235">
        <f t="shared" ref="D47:BO47" si="16">SUM(D39:D45)</f>
        <v>0</v>
      </c>
      <c r="E47" s="235">
        <f t="shared" si="16"/>
        <v>0</v>
      </c>
      <c r="F47" s="235">
        <f t="shared" si="16"/>
        <v>1</v>
      </c>
      <c r="G47" s="235">
        <f t="shared" si="16"/>
        <v>1</v>
      </c>
      <c r="H47" s="235">
        <f t="shared" si="16"/>
        <v>0</v>
      </c>
      <c r="I47" s="235">
        <f t="shared" si="16"/>
        <v>0</v>
      </c>
      <c r="J47" s="235">
        <f t="shared" si="16"/>
        <v>68</v>
      </c>
      <c r="K47" s="235">
        <f t="shared" si="16"/>
        <v>0</v>
      </c>
      <c r="L47" s="235">
        <f t="shared" si="16"/>
        <v>5</v>
      </c>
      <c r="M47" s="235">
        <f t="shared" si="16"/>
        <v>0</v>
      </c>
      <c r="N47" s="235">
        <f t="shared" si="16"/>
        <v>5.95</v>
      </c>
      <c r="O47" s="235">
        <f t="shared" si="16"/>
        <v>0</v>
      </c>
      <c r="P47" s="235">
        <f t="shared" si="16"/>
        <v>0</v>
      </c>
      <c r="Q47" s="235">
        <f t="shared" si="16"/>
        <v>0</v>
      </c>
      <c r="R47" s="235">
        <f t="shared" si="16"/>
        <v>0</v>
      </c>
      <c r="S47" s="235">
        <f t="shared" si="16"/>
        <v>0</v>
      </c>
      <c r="T47" s="235">
        <f t="shared" si="16"/>
        <v>0</v>
      </c>
      <c r="U47" s="235">
        <f t="shared" si="16"/>
        <v>0</v>
      </c>
      <c r="V47" s="235">
        <f t="shared" si="16"/>
        <v>0</v>
      </c>
      <c r="W47" s="235">
        <f t="shared" si="16"/>
        <v>0</v>
      </c>
      <c r="X47" s="235">
        <f t="shared" si="16"/>
        <v>0</v>
      </c>
      <c r="Y47" s="235">
        <f t="shared" si="16"/>
        <v>1</v>
      </c>
      <c r="Z47" s="235">
        <f t="shared" si="16"/>
        <v>0</v>
      </c>
      <c r="AA47" s="235">
        <f t="shared" si="16"/>
        <v>0</v>
      </c>
      <c r="AB47" s="235">
        <f t="shared" si="16"/>
        <v>0</v>
      </c>
      <c r="AC47" s="235">
        <f t="shared" si="16"/>
        <v>2.5</v>
      </c>
      <c r="AD47" s="235">
        <f t="shared" si="16"/>
        <v>0</v>
      </c>
      <c r="AE47" s="235">
        <f t="shared" si="16"/>
        <v>0</v>
      </c>
      <c r="AF47" s="235">
        <f t="shared" si="16"/>
        <v>13</v>
      </c>
      <c r="AG47" s="235">
        <f t="shared" si="16"/>
        <v>0</v>
      </c>
      <c r="AH47" s="235">
        <f t="shared" si="16"/>
        <v>0</v>
      </c>
      <c r="AI47" s="235">
        <f t="shared" si="16"/>
        <v>0</v>
      </c>
      <c r="AJ47" s="235">
        <f t="shared" si="16"/>
        <v>0</v>
      </c>
      <c r="AK47" s="235">
        <f t="shared" si="16"/>
        <v>0</v>
      </c>
      <c r="AL47" s="235">
        <f t="shared" si="16"/>
        <v>0</v>
      </c>
      <c r="AM47" s="235">
        <f t="shared" si="16"/>
        <v>0</v>
      </c>
      <c r="AN47" s="235">
        <f t="shared" si="16"/>
        <v>0</v>
      </c>
      <c r="AO47" s="235">
        <f t="shared" si="16"/>
        <v>0</v>
      </c>
      <c r="AP47" s="235">
        <f t="shared" si="16"/>
        <v>0</v>
      </c>
      <c r="AQ47" s="235">
        <f t="shared" si="16"/>
        <v>0</v>
      </c>
      <c r="AR47" s="235">
        <f t="shared" si="16"/>
        <v>0</v>
      </c>
      <c r="AS47" s="235">
        <f t="shared" si="16"/>
        <v>0</v>
      </c>
      <c r="AT47" s="235">
        <f t="shared" si="16"/>
        <v>3</v>
      </c>
      <c r="AU47" s="235">
        <f t="shared" si="16"/>
        <v>0</v>
      </c>
      <c r="AV47" s="235">
        <f t="shared" si="16"/>
        <v>0</v>
      </c>
      <c r="AW47" s="235">
        <f t="shared" si="16"/>
        <v>0</v>
      </c>
      <c r="AX47" s="235">
        <f t="shared" si="16"/>
        <v>5</v>
      </c>
      <c r="AY47" s="235">
        <f t="shared" si="16"/>
        <v>0</v>
      </c>
      <c r="AZ47" s="235">
        <f t="shared" si="16"/>
        <v>0</v>
      </c>
      <c r="BA47" s="235">
        <f t="shared" si="16"/>
        <v>50</v>
      </c>
      <c r="BB47" s="235">
        <f t="shared" si="16"/>
        <v>0</v>
      </c>
      <c r="BC47" s="235">
        <f t="shared" si="16"/>
        <v>0</v>
      </c>
      <c r="BD47" s="235">
        <f t="shared" si="16"/>
        <v>0</v>
      </c>
      <c r="BE47" s="235">
        <f t="shared" si="16"/>
        <v>0</v>
      </c>
      <c r="BF47" s="235">
        <f t="shared" si="16"/>
        <v>0</v>
      </c>
      <c r="BG47" s="235">
        <f t="shared" si="16"/>
        <v>0</v>
      </c>
      <c r="BH47" s="235">
        <f t="shared" si="16"/>
        <v>0</v>
      </c>
      <c r="BI47" s="235">
        <f t="shared" si="16"/>
        <v>0</v>
      </c>
      <c r="BJ47" s="235">
        <f t="shared" si="16"/>
        <v>55</v>
      </c>
      <c r="BK47" s="235">
        <f t="shared" si="16"/>
        <v>11</v>
      </c>
      <c r="BL47" s="235">
        <f t="shared" si="16"/>
        <v>8</v>
      </c>
      <c r="BM47" s="235">
        <f t="shared" si="16"/>
        <v>0</v>
      </c>
      <c r="BN47" s="235">
        <f t="shared" si="16"/>
        <v>0</v>
      </c>
      <c r="BO47" s="235">
        <f t="shared" si="16"/>
        <v>40</v>
      </c>
      <c r="BP47" s="235">
        <f t="shared" ref="BP47:BZ47" si="17">SUM(BP39:BP45)</f>
        <v>0</v>
      </c>
      <c r="BQ47" s="235">
        <f t="shared" si="17"/>
        <v>0</v>
      </c>
      <c r="BR47" s="235">
        <f t="shared" si="17"/>
        <v>0</v>
      </c>
      <c r="BS47" s="235">
        <f t="shared" si="17"/>
        <v>0</v>
      </c>
      <c r="BT47" s="235">
        <f t="shared" si="17"/>
        <v>0</v>
      </c>
      <c r="BU47" s="235">
        <f t="shared" si="17"/>
        <v>0</v>
      </c>
      <c r="BV47" s="235">
        <f t="shared" si="17"/>
        <v>90</v>
      </c>
      <c r="BW47" s="235">
        <f t="shared" si="17"/>
        <v>0</v>
      </c>
      <c r="BX47" s="235">
        <f t="shared" si="17"/>
        <v>60</v>
      </c>
      <c r="BY47" s="256">
        <f t="shared" si="17"/>
        <v>0</v>
      </c>
      <c r="BZ47" s="256">
        <f t="shared" si="17"/>
        <v>0</v>
      </c>
      <c r="CA47" s="229"/>
    </row>
    <row r="48" spans="1:79" s="255" customFormat="1" ht="13.9" hidden="1" customHeight="1">
      <c r="A48" s="503" t="s">
        <v>74</v>
      </c>
      <c r="B48" s="504"/>
      <c r="C48" s="235">
        <f>C49</f>
        <v>0</v>
      </c>
      <c r="D48" s="235">
        <f t="shared" ref="D48:BO48" si="18">C48</f>
        <v>0</v>
      </c>
      <c r="E48" s="235">
        <f t="shared" si="18"/>
        <v>0</v>
      </c>
      <c r="F48" s="235">
        <f t="shared" si="18"/>
        <v>0</v>
      </c>
      <c r="G48" s="235">
        <f t="shared" si="18"/>
        <v>0</v>
      </c>
      <c r="H48" s="235">
        <f t="shared" si="18"/>
        <v>0</v>
      </c>
      <c r="I48" s="235">
        <f t="shared" si="18"/>
        <v>0</v>
      </c>
      <c r="J48" s="235">
        <f t="shared" si="18"/>
        <v>0</v>
      </c>
      <c r="K48" s="235">
        <f t="shared" si="18"/>
        <v>0</v>
      </c>
      <c r="L48" s="235">
        <f t="shared" si="18"/>
        <v>0</v>
      </c>
      <c r="M48" s="235">
        <f t="shared" si="18"/>
        <v>0</v>
      </c>
      <c r="N48" s="235">
        <f t="shared" si="18"/>
        <v>0</v>
      </c>
      <c r="O48" s="235">
        <f t="shared" si="18"/>
        <v>0</v>
      </c>
      <c r="P48" s="235">
        <f t="shared" si="18"/>
        <v>0</v>
      </c>
      <c r="Q48" s="235">
        <f t="shared" si="18"/>
        <v>0</v>
      </c>
      <c r="R48" s="235">
        <f t="shared" si="18"/>
        <v>0</v>
      </c>
      <c r="S48" s="235">
        <f t="shared" si="18"/>
        <v>0</v>
      </c>
      <c r="T48" s="235">
        <f t="shared" si="18"/>
        <v>0</v>
      </c>
      <c r="U48" s="235">
        <f t="shared" si="18"/>
        <v>0</v>
      </c>
      <c r="V48" s="235">
        <f t="shared" si="18"/>
        <v>0</v>
      </c>
      <c r="W48" s="235">
        <f t="shared" si="18"/>
        <v>0</v>
      </c>
      <c r="X48" s="235">
        <f t="shared" si="18"/>
        <v>0</v>
      </c>
      <c r="Y48" s="235">
        <f t="shared" si="18"/>
        <v>0</v>
      </c>
      <c r="Z48" s="235">
        <f t="shared" si="18"/>
        <v>0</v>
      </c>
      <c r="AA48" s="235">
        <f t="shared" si="18"/>
        <v>0</v>
      </c>
      <c r="AB48" s="235">
        <f t="shared" si="18"/>
        <v>0</v>
      </c>
      <c r="AC48" s="235">
        <f t="shared" si="18"/>
        <v>0</v>
      </c>
      <c r="AD48" s="235">
        <f t="shared" si="18"/>
        <v>0</v>
      </c>
      <c r="AE48" s="235">
        <f t="shared" si="18"/>
        <v>0</v>
      </c>
      <c r="AF48" s="235">
        <f t="shared" si="18"/>
        <v>0</v>
      </c>
      <c r="AG48" s="235">
        <f t="shared" si="18"/>
        <v>0</v>
      </c>
      <c r="AH48" s="235">
        <f t="shared" si="18"/>
        <v>0</v>
      </c>
      <c r="AI48" s="235">
        <f t="shared" si="18"/>
        <v>0</v>
      </c>
      <c r="AJ48" s="235">
        <f t="shared" si="18"/>
        <v>0</v>
      </c>
      <c r="AK48" s="235">
        <f t="shared" si="18"/>
        <v>0</v>
      </c>
      <c r="AL48" s="235">
        <f t="shared" si="18"/>
        <v>0</v>
      </c>
      <c r="AM48" s="235">
        <f t="shared" si="18"/>
        <v>0</v>
      </c>
      <c r="AN48" s="235">
        <f t="shared" si="18"/>
        <v>0</v>
      </c>
      <c r="AO48" s="235">
        <f t="shared" si="18"/>
        <v>0</v>
      </c>
      <c r="AP48" s="235">
        <f t="shared" si="18"/>
        <v>0</v>
      </c>
      <c r="AQ48" s="235">
        <f t="shared" si="18"/>
        <v>0</v>
      </c>
      <c r="AR48" s="235">
        <f t="shared" si="18"/>
        <v>0</v>
      </c>
      <c r="AS48" s="235">
        <f t="shared" si="18"/>
        <v>0</v>
      </c>
      <c r="AT48" s="235">
        <f t="shared" si="18"/>
        <v>0</v>
      </c>
      <c r="AU48" s="235">
        <f t="shared" si="18"/>
        <v>0</v>
      </c>
      <c r="AV48" s="235">
        <f t="shared" si="18"/>
        <v>0</v>
      </c>
      <c r="AW48" s="235">
        <f t="shared" si="18"/>
        <v>0</v>
      </c>
      <c r="AX48" s="235">
        <f t="shared" si="18"/>
        <v>0</v>
      </c>
      <c r="AY48" s="235">
        <f t="shared" si="18"/>
        <v>0</v>
      </c>
      <c r="AZ48" s="235">
        <f t="shared" si="18"/>
        <v>0</v>
      </c>
      <c r="BA48" s="235">
        <f t="shared" si="18"/>
        <v>0</v>
      </c>
      <c r="BB48" s="235">
        <f t="shared" si="18"/>
        <v>0</v>
      </c>
      <c r="BC48" s="235">
        <f t="shared" si="18"/>
        <v>0</v>
      </c>
      <c r="BD48" s="235">
        <f t="shared" si="18"/>
        <v>0</v>
      </c>
      <c r="BE48" s="235">
        <f t="shared" si="18"/>
        <v>0</v>
      </c>
      <c r="BF48" s="235">
        <f t="shared" si="18"/>
        <v>0</v>
      </c>
      <c r="BG48" s="235">
        <f t="shared" si="18"/>
        <v>0</v>
      </c>
      <c r="BH48" s="235">
        <f t="shared" si="18"/>
        <v>0</v>
      </c>
      <c r="BI48" s="235">
        <f t="shared" si="18"/>
        <v>0</v>
      </c>
      <c r="BJ48" s="235">
        <f t="shared" si="18"/>
        <v>0</v>
      </c>
      <c r="BK48" s="235">
        <f t="shared" si="18"/>
        <v>0</v>
      </c>
      <c r="BL48" s="235">
        <f t="shared" si="18"/>
        <v>0</v>
      </c>
      <c r="BM48" s="235">
        <f t="shared" si="18"/>
        <v>0</v>
      </c>
      <c r="BN48" s="235">
        <f t="shared" si="18"/>
        <v>0</v>
      </c>
      <c r="BO48" s="235">
        <f t="shared" si="18"/>
        <v>0</v>
      </c>
      <c r="BP48" s="235">
        <f t="shared" ref="BP48:BZ48" si="19">BO48</f>
        <v>0</v>
      </c>
      <c r="BQ48" s="235">
        <f t="shared" si="19"/>
        <v>0</v>
      </c>
      <c r="BR48" s="235">
        <f t="shared" si="19"/>
        <v>0</v>
      </c>
      <c r="BS48" s="235">
        <f t="shared" si="19"/>
        <v>0</v>
      </c>
      <c r="BT48" s="235">
        <f t="shared" si="19"/>
        <v>0</v>
      </c>
      <c r="BU48" s="235">
        <f t="shared" si="19"/>
        <v>0</v>
      </c>
      <c r="BV48" s="235">
        <f t="shared" si="19"/>
        <v>0</v>
      </c>
      <c r="BW48" s="235">
        <f t="shared" si="19"/>
        <v>0</v>
      </c>
      <c r="BX48" s="235">
        <f t="shared" si="19"/>
        <v>0</v>
      </c>
      <c r="BY48" s="257">
        <f t="shared" si="19"/>
        <v>0</v>
      </c>
      <c r="BZ48" s="257">
        <f t="shared" si="19"/>
        <v>0</v>
      </c>
      <c r="CA48" s="229"/>
    </row>
    <row r="49" spans="1:79" s="255" customFormat="1" ht="20.25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  <c r="CA49" s="229"/>
    </row>
    <row r="50" spans="1:79" s="255" customFormat="1" ht="15.75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20">L47*L48/1000</f>
        <v>0</v>
      </c>
      <c r="M50" s="239">
        <f t="shared" si="20"/>
        <v>0</v>
      </c>
      <c r="N50" s="239">
        <f t="shared" si="20"/>
        <v>0</v>
      </c>
      <c r="O50" s="239">
        <f t="shared" si="20"/>
        <v>0</v>
      </c>
      <c r="P50" s="239">
        <f t="shared" si="20"/>
        <v>0</v>
      </c>
      <c r="Q50" s="239">
        <f t="shared" si="20"/>
        <v>0</v>
      </c>
      <c r="R50" s="239">
        <f t="shared" si="20"/>
        <v>0</v>
      </c>
      <c r="S50" s="239">
        <f t="shared" si="20"/>
        <v>0</v>
      </c>
      <c r="T50" s="239">
        <f t="shared" si="20"/>
        <v>0</v>
      </c>
      <c r="U50" s="239">
        <f t="shared" si="20"/>
        <v>0</v>
      </c>
      <c r="V50" s="239">
        <f t="shared" si="20"/>
        <v>0</v>
      </c>
      <c r="W50" s="239">
        <f t="shared" si="20"/>
        <v>0</v>
      </c>
      <c r="X50" s="239">
        <f t="shared" si="20"/>
        <v>0</v>
      </c>
      <c r="Y50" s="239">
        <f t="shared" si="20"/>
        <v>0</v>
      </c>
      <c r="Z50" s="239">
        <f t="shared" si="20"/>
        <v>0</v>
      </c>
      <c r="AA50" s="239">
        <f t="shared" si="20"/>
        <v>0</v>
      </c>
      <c r="AB50" s="239">
        <f t="shared" si="20"/>
        <v>0</v>
      </c>
      <c r="AC50" s="239">
        <f t="shared" si="20"/>
        <v>0</v>
      </c>
      <c r="AD50" s="239">
        <f t="shared" si="20"/>
        <v>0</v>
      </c>
      <c r="AE50" s="239">
        <f t="shared" si="20"/>
        <v>0</v>
      </c>
      <c r="AF50" s="239">
        <f t="shared" si="20"/>
        <v>0</v>
      </c>
      <c r="AG50" s="239">
        <f t="shared" si="20"/>
        <v>0</v>
      </c>
      <c r="AH50" s="239">
        <f t="shared" si="20"/>
        <v>0</v>
      </c>
      <c r="AI50" s="239">
        <f t="shared" si="20"/>
        <v>0</v>
      </c>
      <c r="AJ50" s="239">
        <f t="shared" si="20"/>
        <v>0</v>
      </c>
      <c r="AK50" s="239">
        <f t="shared" si="20"/>
        <v>0</v>
      </c>
      <c r="AL50" s="239">
        <f t="shared" si="20"/>
        <v>0</v>
      </c>
      <c r="AM50" s="239">
        <f t="shared" si="20"/>
        <v>0</v>
      </c>
      <c r="AN50" s="239">
        <f t="shared" si="20"/>
        <v>0</v>
      </c>
      <c r="AO50" s="239">
        <f t="shared" si="20"/>
        <v>0</v>
      </c>
      <c r="AP50" s="239">
        <f t="shared" si="20"/>
        <v>0</v>
      </c>
      <c r="AQ50" s="239">
        <f t="shared" si="20"/>
        <v>0</v>
      </c>
      <c r="AR50" s="239">
        <f t="shared" si="20"/>
        <v>0</v>
      </c>
      <c r="AS50" s="239">
        <f t="shared" si="20"/>
        <v>0</v>
      </c>
      <c r="AT50" s="239">
        <f t="shared" si="20"/>
        <v>0</v>
      </c>
      <c r="AU50" s="239">
        <f t="shared" si="20"/>
        <v>0</v>
      </c>
      <c r="AV50" s="239">
        <f t="shared" si="20"/>
        <v>0</v>
      </c>
      <c r="AW50" s="239">
        <f t="shared" si="20"/>
        <v>0</v>
      </c>
      <c r="AX50" s="239">
        <f t="shared" si="20"/>
        <v>0</v>
      </c>
      <c r="AY50" s="239">
        <f t="shared" si="20"/>
        <v>0</v>
      </c>
      <c r="AZ50" s="239">
        <f t="shared" si="20"/>
        <v>0</v>
      </c>
      <c r="BA50" s="239">
        <f t="shared" si="20"/>
        <v>0</v>
      </c>
      <c r="BB50" s="239">
        <f t="shared" si="20"/>
        <v>0</v>
      </c>
      <c r="BC50" s="239">
        <f t="shared" si="20"/>
        <v>0</v>
      </c>
      <c r="BD50" s="239">
        <f t="shared" si="20"/>
        <v>0</v>
      </c>
      <c r="BE50" s="239">
        <f t="shared" si="20"/>
        <v>0</v>
      </c>
      <c r="BF50" s="239">
        <f t="shared" si="20"/>
        <v>0</v>
      </c>
      <c r="BG50" s="239">
        <f t="shared" si="20"/>
        <v>0</v>
      </c>
      <c r="BH50" s="239">
        <f t="shared" si="20"/>
        <v>0</v>
      </c>
      <c r="BI50" s="239">
        <f t="shared" si="20"/>
        <v>0</v>
      </c>
      <c r="BJ50" s="239">
        <f t="shared" si="20"/>
        <v>0</v>
      </c>
      <c r="BK50" s="239">
        <f t="shared" si="20"/>
        <v>0</v>
      </c>
      <c r="BL50" s="239">
        <f t="shared" si="20"/>
        <v>0</v>
      </c>
      <c r="BM50" s="239">
        <f t="shared" si="20"/>
        <v>0</v>
      </c>
      <c r="BN50" s="239">
        <f t="shared" si="20"/>
        <v>0</v>
      </c>
      <c r="BO50" s="239">
        <f t="shared" si="20"/>
        <v>0</v>
      </c>
      <c r="BP50" s="239">
        <f t="shared" si="20"/>
        <v>0</v>
      </c>
      <c r="BQ50" s="239">
        <f t="shared" si="20"/>
        <v>0</v>
      </c>
      <c r="BR50" s="239">
        <f t="shared" si="20"/>
        <v>0</v>
      </c>
      <c r="BS50" s="239">
        <f t="shared" si="20"/>
        <v>0</v>
      </c>
      <c r="BT50" s="239">
        <f t="shared" si="20"/>
        <v>0</v>
      </c>
      <c r="BU50" s="239">
        <f t="shared" si="20"/>
        <v>0</v>
      </c>
      <c r="BV50" s="239">
        <f t="shared" si="20"/>
        <v>0</v>
      </c>
      <c r="BW50" s="239">
        <f t="shared" si="20"/>
        <v>0</v>
      </c>
      <c r="BX50" s="239">
        <f t="shared" ref="BX50:BZ50" si="21">BX47*BX48/1000</f>
        <v>0</v>
      </c>
      <c r="BY50" s="237">
        <f t="shared" si="21"/>
        <v>0</v>
      </c>
      <c r="BZ50" s="237">
        <f t="shared" si="21"/>
        <v>0</v>
      </c>
      <c r="CA50" s="229"/>
    </row>
    <row r="51" spans="1:79" s="255" customForma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  <c r="CA51" s="229"/>
    </row>
    <row r="52" spans="1:79" s="255" customFormat="1">
      <c r="A52" s="498" t="s">
        <v>76</v>
      </c>
      <c r="B52" s="499"/>
      <c r="C52" s="241">
        <f>SUM(D52:BZ52)</f>
        <v>0</v>
      </c>
      <c r="D52" s="242">
        <f t="shared" ref="D52:BZ52" si="22">D50*D51</f>
        <v>0</v>
      </c>
      <c r="E52" s="242">
        <f t="shared" si="22"/>
        <v>0</v>
      </c>
      <c r="F52" s="238">
        <f t="shared" si="22"/>
        <v>0</v>
      </c>
      <c r="G52" s="239">
        <f t="shared" si="22"/>
        <v>0</v>
      </c>
      <c r="H52" s="239">
        <f t="shared" si="22"/>
        <v>0</v>
      </c>
      <c r="I52" s="239">
        <f t="shared" si="22"/>
        <v>0</v>
      </c>
      <c r="J52" s="239">
        <f t="shared" si="22"/>
        <v>0</v>
      </c>
      <c r="K52" s="239">
        <f t="shared" si="22"/>
        <v>0</v>
      </c>
      <c r="L52" s="239">
        <f t="shared" si="22"/>
        <v>0</v>
      </c>
      <c r="M52" s="239">
        <f t="shared" si="22"/>
        <v>0</v>
      </c>
      <c r="N52" s="239">
        <f t="shared" si="22"/>
        <v>0</v>
      </c>
      <c r="O52" s="239">
        <f t="shared" si="22"/>
        <v>0</v>
      </c>
      <c r="P52" s="239">
        <f t="shared" si="22"/>
        <v>0</v>
      </c>
      <c r="Q52" s="239">
        <f t="shared" si="22"/>
        <v>0</v>
      </c>
      <c r="R52" s="239">
        <f t="shared" si="22"/>
        <v>0</v>
      </c>
      <c r="S52" s="239">
        <f t="shared" si="22"/>
        <v>0</v>
      </c>
      <c r="T52" s="239">
        <f t="shared" si="22"/>
        <v>0</v>
      </c>
      <c r="U52" s="239">
        <f t="shared" si="22"/>
        <v>0</v>
      </c>
      <c r="V52" s="239">
        <f t="shared" si="22"/>
        <v>0</v>
      </c>
      <c r="W52" s="239">
        <f t="shared" si="22"/>
        <v>0</v>
      </c>
      <c r="X52" s="239">
        <f t="shared" si="22"/>
        <v>0</v>
      </c>
      <c r="Y52" s="239">
        <f t="shared" si="22"/>
        <v>0</v>
      </c>
      <c r="Z52" s="239">
        <f t="shared" si="22"/>
        <v>0</v>
      </c>
      <c r="AA52" s="239">
        <f t="shared" si="22"/>
        <v>0</v>
      </c>
      <c r="AB52" s="239">
        <f t="shared" si="22"/>
        <v>0</v>
      </c>
      <c r="AC52" s="239">
        <f t="shared" si="22"/>
        <v>0</v>
      </c>
      <c r="AD52" s="239">
        <f t="shared" si="22"/>
        <v>0</v>
      </c>
      <c r="AE52" s="239">
        <f t="shared" si="22"/>
        <v>0</v>
      </c>
      <c r="AF52" s="239">
        <f t="shared" si="22"/>
        <v>0</v>
      </c>
      <c r="AG52" s="239">
        <f t="shared" si="22"/>
        <v>0</v>
      </c>
      <c r="AH52" s="239">
        <f t="shared" si="22"/>
        <v>0</v>
      </c>
      <c r="AI52" s="239">
        <f t="shared" si="22"/>
        <v>0</v>
      </c>
      <c r="AJ52" s="239">
        <f t="shared" si="22"/>
        <v>0</v>
      </c>
      <c r="AK52" s="239">
        <f t="shared" si="22"/>
        <v>0</v>
      </c>
      <c r="AL52" s="239">
        <f t="shared" si="22"/>
        <v>0</v>
      </c>
      <c r="AM52" s="239">
        <f t="shared" si="22"/>
        <v>0</v>
      </c>
      <c r="AN52" s="239">
        <f t="shared" si="22"/>
        <v>0</v>
      </c>
      <c r="AO52" s="239">
        <f t="shared" si="22"/>
        <v>0</v>
      </c>
      <c r="AP52" s="239">
        <f t="shared" si="22"/>
        <v>0</v>
      </c>
      <c r="AQ52" s="239">
        <f t="shared" si="22"/>
        <v>0</v>
      </c>
      <c r="AR52" s="239">
        <f t="shared" si="22"/>
        <v>0</v>
      </c>
      <c r="AS52" s="239">
        <f t="shared" si="22"/>
        <v>0</v>
      </c>
      <c r="AT52" s="239">
        <f t="shared" si="22"/>
        <v>0</v>
      </c>
      <c r="AU52" s="239">
        <f t="shared" si="22"/>
        <v>0</v>
      </c>
      <c r="AV52" s="239">
        <f t="shared" si="22"/>
        <v>0</v>
      </c>
      <c r="AW52" s="239">
        <f t="shared" si="22"/>
        <v>0</v>
      </c>
      <c r="AX52" s="239">
        <f t="shared" si="22"/>
        <v>0</v>
      </c>
      <c r="AY52" s="239">
        <f t="shared" si="22"/>
        <v>0</v>
      </c>
      <c r="AZ52" s="239">
        <f t="shared" si="22"/>
        <v>0</v>
      </c>
      <c r="BA52" s="239">
        <f t="shared" si="22"/>
        <v>0</v>
      </c>
      <c r="BB52" s="239">
        <f t="shared" si="22"/>
        <v>0</v>
      </c>
      <c r="BC52" s="239">
        <f t="shared" si="22"/>
        <v>0</v>
      </c>
      <c r="BD52" s="239">
        <f t="shared" si="22"/>
        <v>0</v>
      </c>
      <c r="BE52" s="239">
        <f t="shared" si="22"/>
        <v>0</v>
      </c>
      <c r="BF52" s="239">
        <f t="shared" si="22"/>
        <v>0</v>
      </c>
      <c r="BG52" s="239">
        <f t="shared" si="22"/>
        <v>0</v>
      </c>
      <c r="BH52" s="239">
        <f t="shared" si="22"/>
        <v>0</v>
      </c>
      <c r="BI52" s="239">
        <f t="shared" si="22"/>
        <v>0</v>
      </c>
      <c r="BJ52" s="239">
        <f t="shared" si="22"/>
        <v>0</v>
      </c>
      <c r="BK52" s="239">
        <f t="shared" si="22"/>
        <v>0</v>
      </c>
      <c r="BL52" s="239">
        <f t="shared" si="22"/>
        <v>0</v>
      </c>
      <c r="BM52" s="239">
        <f t="shared" si="22"/>
        <v>0</v>
      </c>
      <c r="BN52" s="239">
        <f t="shared" si="22"/>
        <v>0</v>
      </c>
      <c r="BO52" s="239">
        <f t="shared" si="22"/>
        <v>0</v>
      </c>
      <c r="BP52" s="239">
        <f t="shared" si="22"/>
        <v>0</v>
      </c>
      <c r="BQ52" s="239">
        <f t="shared" si="22"/>
        <v>0</v>
      </c>
      <c r="BR52" s="239">
        <f t="shared" si="22"/>
        <v>0</v>
      </c>
      <c r="BS52" s="239">
        <f t="shared" si="22"/>
        <v>0</v>
      </c>
      <c r="BT52" s="239">
        <f t="shared" si="22"/>
        <v>0</v>
      </c>
      <c r="BU52" s="239">
        <f t="shared" si="22"/>
        <v>0</v>
      </c>
      <c r="BV52" s="239">
        <f t="shared" si="22"/>
        <v>0</v>
      </c>
      <c r="BW52" s="239">
        <f t="shared" si="22"/>
        <v>0</v>
      </c>
      <c r="BX52" s="239">
        <f t="shared" si="22"/>
        <v>0</v>
      </c>
      <c r="BY52" s="242">
        <f t="shared" si="22"/>
        <v>0</v>
      </c>
      <c r="BZ52" s="242">
        <f t="shared" si="22"/>
        <v>0</v>
      </c>
      <c r="CA52" s="229"/>
    </row>
    <row r="53" spans="1:79" s="255" customFormat="1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</row>
    <row r="54" spans="1:79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5" customFormat="1" hidden="1">
      <c r="A55" s="501"/>
      <c r="B55" s="502"/>
      <c r="C55" s="235"/>
      <c r="D55" s="235">
        <f t="shared" ref="D55:K55" si="23">SUM(D39:D45)</f>
        <v>0</v>
      </c>
      <c r="E55" s="235">
        <f t="shared" si="23"/>
        <v>0</v>
      </c>
      <c r="F55" s="235">
        <f t="shared" si="23"/>
        <v>1</v>
      </c>
      <c r="G55" s="235">
        <f t="shared" si="23"/>
        <v>1</v>
      </c>
      <c r="H55" s="235">
        <f t="shared" si="23"/>
        <v>0</v>
      </c>
      <c r="I55" s="235">
        <f t="shared" si="23"/>
        <v>0</v>
      </c>
      <c r="J55" s="235">
        <f t="shared" si="23"/>
        <v>68</v>
      </c>
      <c r="K55" s="235">
        <f t="shared" si="23"/>
        <v>0</v>
      </c>
      <c r="L55" s="235">
        <f>SUM(L39:L45)</f>
        <v>5</v>
      </c>
      <c r="M55" s="235">
        <f t="shared" ref="M55:BX55" si="24">SUM(M39:M45)</f>
        <v>0</v>
      </c>
      <c r="N55" s="235">
        <f t="shared" si="24"/>
        <v>5.95</v>
      </c>
      <c r="O55" s="235">
        <f t="shared" si="24"/>
        <v>0</v>
      </c>
      <c r="P55" s="235">
        <f t="shared" si="24"/>
        <v>0</v>
      </c>
      <c r="Q55" s="235">
        <f t="shared" si="24"/>
        <v>0</v>
      </c>
      <c r="R55" s="235">
        <f t="shared" si="24"/>
        <v>0</v>
      </c>
      <c r="S55" s="235">
        <f t="shared" si="24"/>
        <v>0</v>
      </c>
      <c r="T55" s="235">
        <f t="shared" si="24"/>
        <v>0</v>
      </c>
      <c r="U55" s="235">
        <f t="shared" si="24"/>
        <v>0</v>
      </c>
      <c r="V55" s="235">
        <f t="shared" si="24"/>
        <v>0</v>
      </c>
      <c r="W55" s="235">
        <f t="shared" si="24"/>
        <v>0</v>
      </c>
      <c r="X55" s="235">
        <f t="shared" si="24"/>
        <v>0</v>
      </c>
      <c r="Y55" s="235">
        <f t="shared" si="24"/>
        <v>1</v>
      </c>
      <c r="Z55" s="235">
        <f t="shared" si="24"/>
        <v>0</v>
      </c>
      <c r="AA55" s="235">
        <f t="shared" si="24"/>
        <v>0</v>
      </c>
      <c r="AB55" s="235">
        <f t="shared" si="24"/>
        <v>0</v>
      </c>
      <c r="AC55" s="235">
        <f t="shared" si="24"/>
        <v>2.5</v>
      </c>
      <c r="AD55" s="235">
        <f t="shared" si="24"/>
        <v>0</v>
      </c>
      <c r="AE55" s="235">
        <f t="shared" si="24"/>
        <v>0</v>
      </c>
      <c r="AF55" s="235">
        <f t="shared" si="24"/>
        <v>13</v>
      </c>
      <c r="AG55" s="235">
        <f t="shared" si="24"/>
        <v>0</v>
      </c>
      <c r="AH55" s="235">
        <f t="shared" si="24"/>
        <v>0</v>
      </c>
      <c r="AI55" s="235">
        <f t="shared" si="24"/>
        <v>0</v>
      </c>
      <c r="AJ55" s="235">
        <f t="shared" si="24"/>
        <v>0</v>
      </c>
      <c r="AK55" s="235">
        <f t="shared" si="24"/>
        <v>0</v>
      </c>
      <c r="AL55" s="235">
        <f t="shared" si="24"/>
        <v>0</v>
      </c>
      <c r="AM55" s="235">
        <f t="shared" si="24"/>
        <v>0</v>
      </c>
      <c r="AN55" s="235">
        <f t="shared" si="24"/>
        <v>0</v>
      </c>
      <c r="AO55" s="235">
        <f t="shared" si="24"/>
        <v>0</v>
      </c>
      <c r="AP55" s="235">
        <f t="shared" si="24"/>
        <v>0</v>
      </c>
      <c r="AQ55" s="235">
        <f t="shared" si="24"/>
        <v>0</v>
      </c>
      <c r="AR55" s="235">
        <f t="shared" si="24"/>
        <v>0</v>
      </c>
      <c r="AS55" s="235">
        <f t="shared" si="24"/>
        <v>0</v>
      </c>
      <c r="AT55" s="235">
        <f t="shared" si="24"/>
        <v>3</v>
      </c>
      <c r="AU55" s="235">
        <f t="shared" si="24"/>
        <v>0</v>
      </c>
      <c r="AV55" s="235">
        <f t="shared" si="24"/>
        <v>0</v>
      </c>
      <c r="AW55" s="235">
        <f t="shared" si="24"/>
        <v>0</v>
      </c>
      <c r="AX55" s="235">
        <f t="shared" si="24"/>
        <v>5</v>
      </c>
      <c r="AY55" s="235">
        <f t="shared" si="24"/>
        <v>0</v>
      </c>
      <c r="AZ55" s="235">
        <f t="shared" si="24"/>
        <v>0</v>
      </c>
      <c r="BA55" s="235">
        <f t="shared" si="24"/>
        <v>50</v>
      </c>
      <c r="BB55" s="235">
        <f t="shared" si="24"/>
        <v>0</v>
      </c>
      <c r="BC55" s="235">
        <f t="shared" si="24"/>
        <v>0</v>
      </c>
      <c r="BD55" s="235">
        <f t="shared" si="24"/>
        <v>0</v>
      </c>
      <c r="BE55" s="235">
        <f t="shared" si="24"/>
        <v>0</v>
      </c>
      <c r="BF55" s="235">
        <f t="shared" si="24"/>
        <v>0</v>
      </c>
      <c r="BG55" s="235">
        <f t="shared" si="24"/>
        <v>0</v>
      </c>
      <c r="BH55" s="235">
        <f t="shared" si="24"/>
        <v>0</v>
      </c>
      <c r="BI55" s="235">
        <f t="shared" si="24"/>
        <v>0</v>
      </c>
      <c r="BJ55" s="235">
        <f t="shared" si="24"/>
        <v>55</v>
      </c>
      <c r="BK55" s="235">
        <f t="shared" si="24"/>
        <v>11</v>
      </c>
      <c r="BL55" s="235">
        <f t="shared" si="24"/>
        <v>8</v>
      </c>
      <c r="BM55" s="235">
        <f t="shared" si="24"/>
        <v>0</v>
      </c>
      <c r="BN55" s="235">
        <f t="shared" si="24"/>
        <v>0</v>
      </c>
      <c r="BO55" s="235">
        <f t="shared" si="24"/>
        <v>40</v>
      </c>
      <c r="BP55" s="235">
        <f t="shared" si="24"/>
        <v>0</v>
      </c>
      <c r="BQ55" s="235">
        <f t="shared" si="24"/>
        <v>0</v>
      </c>
      <c r="BR55" s="235">
        <f t="shared" si="24"/>
        <v>0</v>
      </c>
      <c r="BS55" s="235">
        <f t="shared" si="24"/>
        <v>0</v>
      </c>
      <c r="BT55" s="235">
        <f t="shared" si="24"/>
        <v>0</v>
      </c>
      <c r="BU55" s="235">
        <f t="shared" si="24"/>
        <v>0</v>
      </c>
      <c r="BV55" s="235">
        <f t="shared" si="24"/>
        <v>90</v>
      </c>
      <c r="BW55" s="235">
        <f t="shared" si="24"/>
        <v>0</v>
      </c>
      <c r="BX55" s="235">
        <f t="shared" si="24"/>
        <v>60</v>
      </c>
      <c r="BY55" s="256">
        <f>SUM(BY35:BY43)</f>
        <v>0</v>
      </c>
      <c r="BZ55" s="256">
        <f>SUM(BZ35:BZ43)</f>
        <v>0</v>
      </c>
      <c r="CA55" s="229"/>
    </row>
    <row r="56" spans="1:79" s="255" customFormat="1" hidden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5">D56</f>
        <v>0</v>
      </c>
      <c r="F56" s="245">
        <f t="shared" si="25"/>
        <v>0</v>
      </c>
      <c r="G56" s="245">
        <f t="shared" si="25"/>
        <v>0</v>
      </c>
      <c r="H56" s="245">
        <f t="shared" si="25"/>
        <v>0</v>
      </c>
      <c r="I56" s="245">
        <f t="shared" si="25"/>
        <v>0</v>
      </c>
      <c r="J56" s="245">
        <f t="shared" si="25"/>
        <v>0</v>
      </c>
      <c r="K56" s="245">
        <f t="shared" si="25"/>
        <v>0</v>
      </c>
      <c r="L56" s="245">
        <f t="shared" si="25"/>
        <v>0</v>
      </c>
      <c r="M56" s="245">
        <f t="shared" si="25"/>
        <v>0</v>
      </c>
      <c r="N56" s="245">
        <f t="shared" si="25"/>
        <v>0</v>
      </c>
      <c r="O56" s="245">
        <f t="shared" si="25"/>
        <v>0</v>
      </c>
      <c r="P56" s="245">
        <f t="shared" si="25"/>
        <v>0</v>
      </c>
      <c r="Q56" s="245">
        <f t="shared" si="25"/>
        <v>0</v>
      </c>
      <c r="R56" s="245">
        <f t="shared" si="25"/>
        <v>0</v>
      </c>
      <c r="S56" s="245">
        <f t="shared" si="25"/>
        <v>0</v>
      </c>
      <c r="T56" s="245">
        <f t="shared" si="25"/>
        <v>0</v>
      </c>
      <c r="U56" s="245">
        <f t="shared" si="25"/>
        <v>0</v>
      </c>
      <c r="V56" s="245">
        <f t="shared" si="25"/>
        <v>0</v>
      </c>
      <c r="W56" s="245">
        <f t="shared" si="25"/>
        <v>0</v>
      </c>
      <c r="X56" s="245">
        <f t="shared" si="25"/>
        <v>0</v>
      </c>
      <c r="Y56" s="245">
        <f t="shared" si="25"/>
        <v>0</v>
      </c>
      <c r="Z56" s="245">
        <f t="shared" si="25"/>
        <v>0</v>
      </c>
      <c r="AA56" s="245">
        <f t="shared" si="25"/>
        <v>0</v>
      </c>
      <c r="AB56" s="245">
        <f t="shared" si="25"/>
        <v>0</v>
      </c>
      <c r="AC56" s="245">
        <f t="shared" si="25"/>
        <v>0</v>
      </c>
      <c r="AD56" s="245">
        <f t="shared" si="25"/>
        <v>0</v>
      </c>
      <c r="AE56" s="245">
        <f t="shared" si="25"/>
        <v>0</v>
      </c>
      <c r="AF56" s="245">
        <f t="shared" si="25"/>
        <v>0</v>
      </c>
      <c r="AG56" s="245">
        <f t="shared" si="25"/>
        <v>0</v>
      </c>
      <c r="AH56" s="245">
        <f t="shared" si="25"/>
        <v>0</v>
      </c>
      <c r="AI56" s="245">
        <f t="shared" si="25"/>
        <v>0</v>
      </c>
      <c r="AJ56" s="245">
        <f t="shared" si="25"/>
        <v>0</v>
      </c>
      <c r="AK56" s="245">
        <f t="shared" si="25"/>
        <v>0</v>
      </c>
      <c r="AL56" s="245">
        <f t="shared" si="25"/>
        <v>0</v>
      </c>
      <c r="AM56" s="245">
        <f t="shared" si="25"/>
        <v>0</v>
      </c>
      <c r="AN56" s="245">
        <f t="shared" si="25"/>
        <v>0</v>
      </c>
      <c r="AO56" s="245">
        <f t="shared" si="25"/>
        <v>0</v>
      </c>
      <c r="AP56" s="245">
        <f t="shared" si="25"/>
        <v>0</v>
      </c>
      <c r="AQ56" s="245">
        <f t="shared" si="25"/>
        <v>0</v>
      </c>
      <c r="AR56" s="245">
        <f t="shared" si="25"/>
        <v>0</v>
      </c>
      <c r="AS56" s="245">
        <f t="shared" si="25"/>
        <v>0</v>
      </c>
      <c r="AT56" s="245">
        <f t="shared" si="25"/>
        <v>0</v>
      </c>
      <c r="AU56" s="245">
        <f t="shared" si="25"/>
        <v>0</v>
      </c>
      <c r="AV56" s="245">
        <f t="shared" si="25"/>
        <v>0</v>
      </c>
      <c r="AW56" s="245">
        <f t="shared" si="25"/>
        <v>0</v>
      </c>
      <c r="AX56" s="245">
        <f t="shared" si="25"/>
        <v>0</v>
      </c>
      <c r="AY56" s="245">
        <f t="shared" si="25"/>
        <v>0</v>
      </c>
      <c r="AZ56" s="245">
        <f t="shared" si="25"/>
        <v>0</v>
      </c>
      <c r="BA56" s="245">
        <f t="shared" si="25"/>
        <v>0</v>
      </c>
      <c r="BB56" s="245">
        <f t="shared" si="25"/>
        <v>0</v>
      </c>
      <c r="BC56" s="245">
        <f t="shared" si="25"/>
        <v>0</v>
      </c>
      <c r="BD56" s="245">
        <f t="shared" si="25"/>
        <v>0</v>
      </c>
      <c r="BE56" s="245">
        <f t="shared" si="25"/>
        <v>0</v>
      </c>
      <c r="BF56" s="245">
        <f t="shared" si="25"/>
        <v>0</v>
      </c>
      <c r="BG56" s="245">
        <f t="shared" si="25"/>
        <v>0</v>
      </c>
      <c r="BH56" s="245">
        <f t="shared" si="25"/>
        <v>0</v>
      </c>
      <c r="BI56" s="245">
        <f t="shared" si="25"/>
        <v>0</v>
      </c>
      <c r="BJ56" s="245">
        <f t="shared" si="25"/>
        <v>0</v>
      </c>
      <c r="BK56" s="245">
        <f t="shared" si="25"/>
        <v>0</v>
      </c>
      <c r="BL56" s="245">
        <f t="shared" si="25"/>
        <v>0</v>
      </c>
      <c r="BM56" s="245">
        <f t="shared" si="25"/>
        <v>0</v>
      </c>
      <c r="BN56" s="245">
        <f t="shared" si="25"/>
        <v>0</v>
      </c>
      <c r="BO56" s="245">
        <f t="shared" si="25"/>
        <v>0</v>
      </c>
      <c r="BP56" s="245">
        <f t="shared" si="25"/>
        <v>0</v>
      </c>
      <c r="BQ56" s="245">
        <f t="shared" ref="BQ56:BZ56" si="26">BP56</f>
        <v>0</v>
      </c>
      <c r="BR56" s="245">
        <f t="shared" si="26"/>
        <v>0</v>
      </c>
      <c r="BS56" s="245">
        <f t="shared" si="26"/>
        <v>0</v>
      </c>
      <c r="BT56" s="245">
        <f t="shared" si="26"/>
        <v>0</v>
      </c>
      <c r="BU56" s="245">
        <f t="shared" si="26"/>
        <v>0</v>
      </c>
      <c r="BV56" s="245">
        <f t="shared" si="26"/>
        <v>0</v>
      </c>
      <c r="BW56" s="245">
        <f t="shared" si="26"/>
        <v>0</v>
      </c>
      <c r="BX56" s="245">
        <f t="shared" si="26"/>
        <v>0</v>
      </c>
      <c r="BY56" s="257">
        <f t="shared" si="26"/>
        <v>0</v>
      </c>
      <c r="BZ56" s="257">
        <f t="shared" si="26"/>
        <v>0</v>
      </c>
      <c r="CA56" s="229"/>
    </row>
    <row r="57" spans="1:79" s="255" customFormat="1" ht="21" hidden="1" thickBo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  <c r="CA57" s="229"/>
    </row>
    <row r="58" spans="1:79" s="255" customFormat="1" hidden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7">H55*H56/1000</f>
        <v>0</v>
      </c>
      <c r="I58" s="247">
        <f t="shared" si="27"/>
        <v>0</v>
      </c>
      <c r="J58" s="248">
        <f t="shared" si="27"/>
        <v>0</v>
      </c>
      <c r="K58" s="248">
        <f>K55*K56</f>
        <v>0</v>
      </c>
      <c r="L58" s="248">
        <f>L55*L56/1000</f>
        <v>0</v>
      </c>
      <c r="M58" s="248">
        <f t="shared" si="27"/>
        <v>0</v>
      </c>
      <c r="N58" s="248">
        <f t="shared" si="27"/>
        <v>0</v>
      </c>
      <c r="O58" s="248">
        <f t="shared" si="27"/>
        <v>0</v>
      </c>
      <c r="P58" s="248">
        <f t="shared" si="27"/>
        <v>0</v>
      </c>
      <c r="Q58" s="248">
        <f>Q55*Q56</f>
        <v>0</v>
      </c>
      <c r="R58" s="248">
        <f t="shared" si="27"/>
        <v>0</v>
      </c>
      <c r="S58" s="248">
        <f>S55*S56</f>
        <v>0</v>
      </c>
      <c r="T58" s="248">
        <f t="shared" si="27"/>
        <v>0</v>
      </c>
      <c r="U58" s="248">
        <f t="shared" si="27"/>
        <v>0</v>
      </c>
      <c r="V58" s="248">
        <f t="shared" si="27"/>
        <v>0</v>
      </c>
      <c r="W58" s="248">
        <f t="shared" si="27"/>
        <v>0</v>
      </c>
      <c r="X58" s="248">
        <f t="shared" si="27"/>
        <v>0</v>
      </c>
      <c r="Y58" s="248">
        <f t="shared" si="27"/>
        <v>0</v>
      </c>
      <c r="Z58" s="248">
        <f t="shared" si="27"/>
        <v>0</v>
      </c>
      <c r="AA58" s="248">
        <f t="shared" si="27"/>
        <v>0</v>
      </c>
      <c r="AB58" s="248">
        <f t="shared" si="27"/>
        <v>0</v>
      </c>
      <c r="AC58" s="248">
        <f t="shared" si="27"/>
        <v>0</v>
      </c>
      <c r="AD58" s="248">
        <f t="shared" si="27"/>
        <v>0</v>
      </c>
      <c r="AE58" s="248">
        <f t="shared" si="27"/>
        <v>0</v>
      </c>
      <c r="AF58" s="248">
        <f t="shared" si="27"/>
        <v>0</v>
      </c>
      <c r="AG58" s="248">
        <f t="shared" si="27"/>
        <v>0</v>
      </c>
      <c r="AH58" s="248">
        <f t="shared" si="27"/>
        <v>0</v>
      </c>
      <c r="AI58" s="248">
        <f t="shared" si="27"/>
        <v>0</v>
      </c>
      <c r="AJ58" s="248">
        <f t="shared" si="27"/>
        <v>0</v>
      </c>
      <c r="AK58" s="248">
        <f t="shared" si="27"/>
        <v>0</v>
      </c>
      <c r="AL58" s="248">
        <f t="shared" si="27"/>
        <v>0</v>
      </c>
      <c r="AM58" s="248">
        <f t="shared" si="27"/>
        <v>0</v>
      </c>
      <c r="AN58" s="248">
        <f t="shared" si="27"/>
        <v>0</v>
      </c>
      <c r="AO58" s="248">
        <f t="shared" si="27"/>
        <v>0</v>
      </c>
      <c r="AP58" s="248">
        <f t="shared" si="27"/>
        <v>0</v>
      </c>
      <c r="AQ58" s="248">
        <f t="shared" si="27"/>
        <v>0</v>
      </c>
      <c r="AR58" s="248">
        <f t="shared" si="27"/>
        <v>0</v>
      </c>
      <c r="AS58" s="248">
        <f t="shared" si="27"/>
        <v>0</v>
      </c>
      <c r="AT58" s="248">
        <f t="shared" si="27"/>
        <v>0</v>
      </c>
      <c r="AU58" s="248">
        <f t="shared" si="27"/>
        <v>0</v>
      </c>
      <c r="AV58" s="248">
        <f t="shared" si="27"/>
        <v>0</v>
      </c>
      <c r="AW58" s="248">
        <f t="shared" si="27"/>
        <v>0</v>
      </c>
      <c r="AX58" s="248">
        <f t="shared" si="27"/>
        <v>0</v>
      </c>
      <c r="AY58" s="248">
        <f t="shared" si="27"/>
        <v>0</v>
      </c>
      <c r="AZ58" s="248">
        <f t="shared" si="27"/>
        <v>0</v>
      </c>
      <c r="BA58" s="248">
        <f t="shared" si="27"/>
        <v>0</v>
      </c>
      <c r="BB58" s="248">
        <f t="shared" si="27"/>
        <v>0</v>
      </c>
      <c r="BC58" s="248">
        <f t="shared" si="27"/>
        <v>0</v>
      </c>
      <c r="BD58" s="248">
        <f t="shared" si="27"/>
        <v>0</v>
      </c>
      <c r="BE58" s="248">
        <f t="shared" si="27"/>
        <v>0</v>
      </c>
      <c r="BF58" s="248">
        <f t="shared" si="27"/>
        <v>0</v>
      </c>
      <c r="BG58" s="248">
        <f t="shared" si="27"/>
        <v>0</v>
      </c>
      <c r="BH58" s="248">
        <f>BH55*BH56</f>
        <v>0</v>
      </c>
      <c r="BI58" s="248">
        <f t="shared" si="27"/>
        <v>0</v>
      </c>
      <c r="BJ58" s="248">
        <f t="shared" si="27"/>
        <v>0</v>
      </c>
      <c r="BK58" s="248">
        <f t="shared" si="27"/>
        <v>0</v>
      </c>
      <c r="BL58" s="248">
        <f t="shared" si="27"/>
        <v>0</v>
      </c>
      <c r="BM58" s="248">
        <f t="shared" si="27"/>
        <v>0</v>
      </c>
      <c r="BN58" s="248">
        <f t="shared" si="27"/>
        <v>0</v>
      </c>
      <c r="BO58" s="248">
        <f t="shared" si="27"/>
        <v>0</v>
      </c>
      <c r="BP58" s="248">
        <f t="shared" si="27"/>
        <v>0</v>
      </c>
      <c r="BQ58" s="248">
        <f t="shared" si="27"/>
        <v>0</v>
      </c>
      <c r="BR58" s="248">
        <f t="shared" si="27"/>
        <v>0</v>
      </c>
      <c r="BS58" s="248">
        <f t="shared" si="27"/>
        <v>0</v>
      </c>
      <c r="BT58" s="248">
        <f t="shared" ref="BT58:BY58" si="28">BT55*BT56/1000</f>
        <v>0</v>
      </c>
      <c r="BU58" s="248">
        <f t="shared" si="28"/>
        <v>0</v>
      </c>
      <c r="BV58" s="248">
        <f t="shared" si="28"/>
        <v>0</v>
      </c>
      <c r="BW58" s="248">
        <f t="shared" si="28"/>
        <v>0</v>
      </c>
      <c r="BX58" s="248">
        <f t="shared" si="28"/>
        <v>0</v>
      </c>
      <c r="BY58" s="248">
        <f t="shared" si="28"/>
        <v>0</v>
      </c>
      <c r="BZ58" s="248">
        <f>BZ55*BZ56</f>
        <v>0</v>
      </c>
      <c r="CA58" s="229"/>
    </row>
    <row r="59" spans="1:79" s="255" customFormat="1" hidden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  <c r="CA59" s="229"/>
    </row>
    <row r="60" spans="1:79" s="255" customFormat="1" hidden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29">E58*E59</f>
        <v>0</v>
      </c>
      <c r="F60" s="238">
        <f>F58*F59</f>
        <v>0</v>
      </c>
      <c r="G60" s="238">
        <f t="shared" si="29"/>
        <v>0</v>
      </c>
      <c r="H60" s="238">
        <f t="shared" si="29"/>
        <v>0</v>
      </c>
      <c r="I60" s="238">
        <f t="shared" si="29"/>
        <v>0</v>
      </c>
      <c r="J60" s="238">
        <f t="shared" si="29"/>
        <v>0</v>
      </c>
      <c r="K60" s="251">
        <f t="shared" si="29"/>
        <v>0</v>
      </c>
      <c r="L60" s="251">
        <f t="shared" si="29"/>
        <v>0</v>
      </c>
      <c r="M60" s="251">
        <f t="shared" si="29"/>
        <v>0</v>
      </c>
      <c r="N60" s="251">
        <f t="shared" si="29"/>
        <v>0</v>
      </c>
      <c r="O60" s="251">
        <f t="shared" si="29"/>
        <v>0</v>
      </c>
      <c r="P60" s="251">
        <f t="shared" si="29"/>
        <v>0</v>
      </c>
      <c r="Q60" s="251">
        <f t="shared" si="29"/>
        <v>0</v>
      </c>
      <c r="R60" s="251">
        <f t="shared" si="29"/>
        <v>0</v>
      </c>
      <c r="S60" s="251">
        <f t="shared" si="29"/>
        <v>0</v>
      </c>
      <c r="T60" s="251">
        <f t="shared" si="29"/>
        <v>0</v>
      </c>
      <c r="U60" s="251">
        <f t="shared" si="29"/>
        <v>0</v>
      </c>
      <c r="V60" s="251">
        <f t="shared" si="29"/>
        <v>0</v>
      </c>
      <c r="W60" s="251">
        <f t="shared" si="29"/>
        <v>0</v>
      </c>
      <c r="X60" s="251">
        <f t="shared" si="29"/>
        <v>0</v>
      </c>
      <c r="Y60" s="251">
        <f t="shared" si="29"/>
        <v>0</v>
      </c>
      <c r="Z60" s="251">
        <f t="shared" si="29"/>
        <v>0</v>
      </c>
      <c r="AA60" s="251">
        <f t="shared" si="29"/>
        <v>0</v>
      </c>
      <c r="AB60" s="251">
        <f t="shared" si="29"/>
        <v>0</v>
      </c>
      <c r="AC60" s="251">
        <f t="shared" si="29"/>
        <v>0</v>
      </c>
      <c r="AD60" s="251">
        <f t="shared" si="29"/>
        <v>0</v>
      </c>
      <c r="AE60" s="251">
        <f t="shared" si="29"/>
        <v>0</v>
      </c>
      <c r="AF60" s="251">
        <f t="shared" si="29"/>
        <v>0</v>
      </c>
      <c r="AG60" s="251">
        <f t="shared" si="29"/>
        <v>0</v>
      </c>
      <c r="AH60" s="251">
        <f t="shared" si="29"/>
        <v>0</v>
      </c>
      <c r="AI60" s="251">
        <f t="shared" si="29"/>
        <v>0</v>
      </c>
      <c r="AJ60" s="251">
        <f t="shared" si="29"/>
        <v>0</v>
      </c>
      <c r="AK60" s="251">
        <f t="shared" si="29"/>
        <v>0</v>
      </c>
      <c r="AL60" s="251">
        <f t="shared" si="29"/>
        <v>0</v>
      </c>
      <c r="AM60" s="251">
        <f t="shared" si="29"/>
        <v>0</v>
      </c>
      <c r="AN60" s="251">
        <f t="shared" si="29"/>
        <v>0</v>
      </c>
      <c r="AO60" s="251">
        <f t="shared" si="29"/>
        <v>0</v>
      </c>
      <c r="AP60" s="251">
        <f t="shared" si="29"/>
        <v>0</v>
      </c>
      <c r="AQ60" s="251">
        <f t="shared" si="29"/>
        <v>0</v>
      </c>
      <c r="AR60" s="251">
        <f t="shared" si="29"/>
        <v>0</v>
      </c>
      <c r="AS60" s="251">
        <f t="shared" si="29"/>
        <v>0</v>
      </c>
      <c r="AT60" s="251">
        <f t="shared" si="29"/>
        <v>0</v>
      </c>
      <c r="AU60" s="251">
        <f t="shared" si="29"/>
        <v>0</v>
      </c>
      <c r="AV60" s="251">
        <f t="shared" si="29"/>
        <v>0</v>
      </c>
      <c r="AW60" s="251">
        <f t="shared" si="29"/>
        <v>0</v>
      </c>
      <c r="AX60" s="251">
        <f t="shared" si="29"/>
        <v>0</v>
      </c>
      <c r="AY60" s="251">
        <f t="shared" si="29"/>
        <v>0</v>
      </c>
      <c r="AZ60" s="251">
        <f t="shared" si="29"/>
        <v>0</v>
      </c>
      <c r="BA60" s="251">
        <f t="shared" si="29"/>
        <v>0</v>
      </c>
      <c r="BB60" s="251">
        <f t="shared" si="29"/>
        <v>0</v>
      </c>
      <c r="BC60" s="251">
        <f t="shared" si="29"/>
        <v>0</v>
      </c>
      <c r="BD60" s="251">
        <f t="shared" si="29"/>
        <v>0</v>
      </c>
      <c r="BE60" s="251">
        <f t="shared" si="29"/>
        <v>0</v>
      </c>
      <c r="BF60" s="251">
        <f t="shared" si="29"/>
        <v>0</v>
      </c>
      <c r="BG60" s="251">
        <f t="shared" si="29"/>
        <v>0</v>
      </c>
      <c r="BH60" s="251">
        <f t="shared" si="29"/>
        <v>0</v>
      </c>
      <c r="BI60" s="251">
        <f t="shared" si="29"/>
        <v>0</v>
      </c>
      <c r="BJ60" s="251">
        <f t="shared" si="29"/>
        <v>0</v>
      </c>
      <c r="BK60" s="251">
        <f t="shared" si="29"/>
        <v>0</v>
      </c>
      <c r="BL60" s="251">
        <f t="shared" si="29"/>
        <v>0</v>
      </c>
      <c r="BM60" s="251">
        <f t="shared" si="29"/>
        <v>0</v>
      </c>
      <c r="BN60" s="251">
        <f t="shared" si="29"/>
        <v>0</v>
      </c>
      <c r="BO60" s="251">
        <f t="shared" si="29"/>
        <v>0</v>
      </c>
      <c r="BP60" s="251">
        <f t="shared" si="29"/>
        <v>0</v>
      </c>
      <c r="BQ60" s="251">
        <f t="shared" ref="BQ60:BW60" si="30">BQ58*BQ59</f>
        <v>0</v>
      </c>
      <c r="BR60" s="251">
        <f t="shared" si="30"/>
        <v>0</v>
      </c>
      <c r="BS60" s="251">
        <f t="shared" si="30"/>
        <v>0</v>
      </c>
      <c r="BT60" s="251">
        <f t="shared" si="30"/>
        <v>0</v>
      </c>
      <c r="BU60" s="251">
        <f t="shared" si="30"/>
        <v>0</v>
      </c>
      <c r="BV60" s="251">
        <f>BV58*BV59</f>
        <v>0</v>
      </c>
      <c r="BW60" s="251">
        <f t="shared" si="30"/>
        <v>0</v>
      </c>
      <c r="BX60" s="251">
        <f>BX58*BX59</f>
        <v>0</v>
      </c>
      <c r="BY60" s="251">
        <f>BY58*BY59</f>
        <v>0</v>
      </c>
      <c r="BZ60" s="251">
        <f>BZ58*BZ59</f>
        <v>0</v>
      </c>
      <c r="CA60" s="229"/>
    </row>
    <row r="61" spans="1:79" s="255" customFormat="1" hidden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1:B11"/>
    <mergeCell ref="A1:BK1"/>
    <mergeCell ref="A2:BK2"/>
    <mergeCell ref="B3:BK3"/>
    <mergeCell ref="C4:BX4"/>
    <mergeCell ref="L5:AB5"/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17.375" style="303" bestFit="1" customWidth="1"/>
    <col min="2" max="2" width="11.25" style="303" customWidth="1"/>
    <col min="3" max="3" width="7.375" style="303" bestFit="1" customWidth="1"/>
    <col min="4" max="6" width="7.375" style="303" hidden="1" customWidth="1"/>
    <col min="7" max="7" width="6.375" style="303" hidden="1" customWidth="1"/>
    <col min="8" max="9" width="8.375" style="303" hidden="1" customWidth="1"/>
    <col min="10" max="11" width="7.375" style="303" hidden="1" customWidth="1"/>
    <col min="12" max="12" width="8.375" style="303" bestFit="1" customWidth="1"/>
    <col min="13" max="13" width="7.375" style="303" hidden="1" customWidth="1"/>
    <col min="14" max="14" width="7.375" style="303" customWidth="1"/>
    <col min="15" max="16" width="8.375" style="303" hidden="1" customWidth="1"/>
    <col min="17" max="17" width="6.375" style="303" hidden="1" customWidth="1"/>
    <col min="18" max="18" width="8.375" style="303" hidden="1" customWidth="1"/>
    <col min="19" max="19" width="7.375" style="303" hidden="1" customWidth="1"/>
    <col min="20" max="21" width="8.375" style="303" hidden="1" customWidth="1"/>
    <col min="22" max="22" width="8.375" style="303" bestFit="1" customWidth="1"/>
    <col min="23" max="23" width="8.375" style="303" hidden="1" customWidth="1"/>
    <col min="24" max="24" width="8.375" style="303" bestFit="1" customWidth="1"/>
    <col min="25" max="25" width="7.375" style="303" bestFit="1" customWidth="1"/>
    <col min="26" max="26" width="8.375" style="303" hidden="1" customWidth="1"/>
    <col min="27" max="28" width="8.625" style="303" bestFit="1" customWidth="1"/>
    <col min="29" max="29" width="8.375" style="303" bestFit="1" customWidth="1"/>
    <col min="30" max="30" width="8.625" style="303" bestFit="1" customWidth="1"/>
    <col min="31" max="37" width="7.375" style="303" hidden="1" customWidth="1"/>
    <col min="38" max="38" width="7.75" style="303" bestFit="1" customWidth="1"/>
    <col min="39" max="41" width="7.375" style="303" hidden="1" customWidth="1"/>
    <col min="42" max="44" width="8.375" style="303" hidden="1" customWidth="1"/>
    <col min="45" max="45" width="7.375" style="303" hidden="1" customWidth="1"/>
    <col min="46" max="46" width="8.375" style="303" bestFit="1" customWidth="1"/>
    <col min="47" max="47" width="7.375" style="303" hidden="1" customWidth="1"/>
    <col min="48" max="48" width="7.375" style="303" bestFit="1" customWidth="1"/>
    <col min="49" max="49" width="8.375" style="303" hidden="1" customWidth="1"/>
    <col min="50" max="50" width="8.375" style="303" bestFit="1" customWidth="1"/>
    <col min="51" max="52" width="8.375" style="303" hidden="1" customWidth="1"/>
    <col min="53" max="53" width="8.375" style="303" bestFit="1" customWidth="1"/>
    <col min="54" max="55" width="8.375" style="303" hidden="1" customWidth="1"/>
    <col min="56" max="56" width="8.625" style="303" bestFit="1" customWidth="1"/>
    <col min="57" max="58" width="8.375" style="303" hidden="1" customWidth="1"/>
    <col min="59" max="59" width="8.375" style="303" bestFit="1" customWidth="1"/>
    <col min="60" max="60" width="7.375" style="303" hidden="1" customWidth="1"/>
    <col min="61" max="61" width="7.375" style="303" bestFit="1" customWidth="1"/>
    <col min="62" max="62" width="7.75" style="303" bestFit="1" customWidth="1"/>
    <col min="63" max="64" width="7.375" style="303" bestFit="1" customWidth="1"/>
    <col min="65" max="65" width="8.375" style="303" bestFit="1" customWidth="1"/>
    <col min="66" max="66" width="8.375" style="303" hidden="1" customWidth="1"/>
    <col min="67" max="67" width="7.375" style="303" customWidth="1"/>
    <col min="68" max="68" width="6.375" style="303" hidden="1" customWidth="1"/>
    <col min="69" max="73" width="8.375" style="303" hidden="1" customWidth="1"/>
    <col min="74" max="74" width="7.75" style="303" bestFit="1" customWidth="1"/>
    <col min="75" max="75" width="7.375" style="303" hidden="1" customWidth="1"/>
    <col min="76" max="76" width="7.75" style="303" bestFit="1" customWidth="1"/>
    <col min="77" max="77" width="8.375" style="303" hidden="1" customWidth="1"/>
    <col min="78" max="78" width="8.625" style="303" bestFit="1" customWidth="1"/>
    <col min="79" max="79" width="7.625" style="303" customWidth="1"/>
    <col min="80" max="16384" width="12.625" style="303"/>
  </cols>
  <sheetData>
    <row r="1" spans="1:79" ht="18.75">
      <c r="A1" s="564" t="str">
        <f>'Автомат. ввод'!N10</f>
        <v>МКОУ " СовхознаяСОШ"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</row>
    <row r="2" spans="1:79" ht="15.75">
      <c r="A2" s="565" t="s">
        <v>65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565"/>
      <c r="BA2" s="565"/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Q2" s="36"/>
      <c r="BR2" s="36"/>
      <c r="BS2" s="36"/>
      <c r="BT2" s="36"/>
      <c r="BU2" s="36"/>
      <c r="BV2" s="36"/>
      <c r="BW2" s="36"/>
    </row>
    <row r="3" spans="1:79" ht="15.75">
      <c r="B3" s="565" t="s">
        <v>66</v>
      </c>
      <c r="C3" s="565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  <c r="AF3" s="565"/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5"/>
      <c r="AU3" s="565"/>
      <c r="AV3" s="565"/>
      <c r="AW3" s="565"/>
      <c r="AX3" s="565"/>
      <c r="AY3" s="565"/>
      <c r="AZ3" s="565"/>
      <c r="BA3" s="565"/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Q3" s="36"/>
      <c r="BR3" s="36"/>
      <c r="BS3" s="36"/>
      <c r="BT3" s="36"/>
      <c r="BU3" s="36"/>
      <c r="BV3" s="36"/>
      <c r="BW3" s="36"/>
    </row>
    <row r="4" spans="1:79" ht="15.75">
      <c r="B4" s="37">
        <v>31</v>
      </c>
      <c r="C4" s="566" t="str">
        <f>ССЫЛКИ!A5</f>
        <v>Март 2021 г.</v>
      </c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566"/>
      <c r="BB4" s="566"/>
      <c r="BC4" s="566"/>
      <c r="BD4" s="566"/>
      <c r="BE4" s="566"/>
      <c r="BF4" s="566"/>
      <c r="BG4" s="566"/>
      <c r="BH4" s="566"/>
      <c r="BI4" s="566"/>
      <c r="BJ4" s="566"/>
      <c r="BK4" s="566"/>
      <c r="BL4" s="566"/>
      <c r="BM4" s="566"/>
      <c r="BN4" s="566"/>
      <c r="BO4" s="566"/>
      <c r="BP4" s="566"/>
      <c r="BQ4" s="566"/>
      <c r="BR4" s="566"/>
      <c r="BS4" s="566"/>
      <c r="BT4" s="566"/>
      <c r="BU4" s="566"/>
      <c r="BV4" s="566"/>
      <c r="BW4" s="566"/>
      <c r="BX4" s="566"/>
    </row>
    <row r="5" spans="1:79" ht="23.25">
      <c r="A5" s="568" t="s">
        <v>395</v>
      </c>
      <c r="B5" s="568"/>
      <c r="C5" s="36"/>
      <c r="D5" s="36"/>
      <c r="E5" s="36"/>
      <c r="F5" s="36"/>
      <c r="G5" s="36"/>
      <c r="H5" s="36"/>
      <c r="I5" s="36"/>
      <c r="J5" s="36"/>
      <c r="K5" s="38"/>
      <c r="L5" s="567" t="str">
        <f>VLOOKUP(B4,Общее_количество_учащихся,2,FALSE)</f>
        <v>Среда</v>
      </c>
      <c r="M5" s="567"/>
      <c r="N5" s="567"/>
      <c r="O5" s="567"/>
      <c r="P5" s="567"/>
      <c r="Q5" s="567"/>
      <c r="R5" s="567"/>
      <c r="S5" s="567"/>
      <c r="T5" s="567"/>
      <c r="U5" s="567"/>
      <c r="V5" s="567"/>
      <c r="W5" s="567"/>
      <c r="X5" s="567"/>
      <c r="Y5" s="567"/>
      <c r="Z5" s="567"/>
      <c r="AA5" s="567"/>
      <c r="AB5" s="567"/>
      <c r="AD5" s="304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551" t="s">
        <v>68</v>
      </c>
      <c r="B6" s="552"/>
      <c r="C6" s="40"/>
      <c r="D6" s="547" t="s">
        <v>69</v>
      </c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  <c r="AH6" s="548"/>
      <c r="AI6" s="548"/>
      <c r="AJ6" s="548"/>
      <c r="AK6" s="548"/>
      <c r="AL6" s="548"/>
      <c r="AM6" s="548"/>
      <c r="AN6" s="548"/>
      <c r="AO6" s="548"/>
      <c r="AP6" s="548"/>
      <c r="AQ6" s="548"/>
      <c r="AR6" s="548"/>
      <c r="AS6" s="548"/>
      <c r="AT6" s="548"/>
      <c r="AU6" s="548"/>
      <c r="AV6" s="548"/>
      <c r="AW6" s="548"/>
      <c r="AX6" s="548"/>
      <c r="AY6" s="548"/>
      <c r="AZ6" s="548"/>
      <c r="BA6" s="548"/>
      <c r="BB6" s="548"/>
      <c r="BC6" s="548"/>
      <c r="BD6" s="548"/>
      <c r="BE6" s="548"/>
      <c r="BF6" s="548"/>
      <c r="BG6" s="548"/>
      <c r="BH6" s="548"/>
      <c r="BI6" s="548"/>
      <c r="BJ6" s="548"/>
      <c r="BK6" s="548"/>
      <c r="BL6" s="548"/>
      <c r="BM6" s="548"/>
      <c r="BN6" s="548"/>
      <c r="BO6" s="548"/>
      <c r="BP6" s="548"/>
      <c r="BQ6" s="548"/>
      <c r="BR6" s="548"/>
      <c r="BS6" s="548"/>
      <c r="BT6" s="548"/>
      <c r="BU6" s="548"/>
      <c r="BV6" s="548"/>
      <c r="BW6" s="548"/>
      <c r="BX6" s="548"/>
    </row>
    <row r="7" spans="1:79" ht="173.45" customHeight="1">
      <c r="A7" s="553"/>
      <c r="B7" s="554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544" t="s">
        <v>143</v>
      </c>
      <c r="B8" s="561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544" t="s">
        <v>110</v>
      </c>
      <c r="B9" s="561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501" t="s">
        <v>83</v>
      </c>
      <c r="B10" s="50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544" t="s">
        <v>114</v>
      </c>
      <c r="B11" s="56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557" t="s">
        <v>61</v>
      </c>
      <c r="B12" s="55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562" t="s">
        <v>98</v>
      </c>
      <c r="B13" s="563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557"/>
      <c r="B14" s="55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555"/>
      <c r="B15" s="55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557"/>
      <c r="B16" s="55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559" t="s">
        <v>74</v>
      </c>
      <c r="B17" s="560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549" t="s">
        <v>74</v>
      </c>
      <c r="B18" s="55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545" t="s">
        <v>75</v>
      </c>
      <c r="B19" s="546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545" t="s">
        <v>64</v>
      </c>
      <c r="B20" s="546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545" t="s">
        <v>76</v>
      </c>
      <c r="B21" s="546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545" t="s">
        <v>77</v>
      </c>
      <c r="B22" s="546"/>
      <c r="C22" s="51" t="e">
        <f>C21/C18</f>
        <v>#DIV/0!</v>
      </c>
    </row>
    <row r="23" spans="1:79" ht="15.75" hidden="1" customHeight="1">
      <c r="B23" s="303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507"/>
      <c r="B28" s="508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509" t="s">
        <v>74</v>
      </c>
      <c r="B29" s="510"/>
      <c r="C29" s="15">
        <f>C30</f>
        <v>0</v>
      </c>
      <c r="D29" s="96">
        <f>C29</f>
        <v>0</v>
      </c>
      <c r="E29" s="96">
        <f t="shared" ref="E29:BP29" si="10">D29</f>
        <v>0</v>
      </c>
      <c r="F29" s="96">
        <f t="shared" si="10"/>
        <v>0</v>
      </c>
      <c r="G29" s="96">
        <f t="shared" si="10"/>
        <v>0</v>
      </c>
      <c r="H29" s="96">
        <f t="shared" si="10"/>
        <v>0</v>
      </c>
      <c r="I29" s="96">
        <f t="shared" si="10"/>
        <v>0</v>
      </c>
      <c r="J29" s="96">
        <f t="shared" si="10"/>
        <v>0</v>
      </c>
      <c r="K29" s="96">
        <f t="shared" si="10"/>
        <v>0</v>
      </c>
      <c r="L29" s="96">
        <f t="shared" si="10"/>
        <v>0</v>
      </c>
      <c r="M29" s="96">
        <f t="shared" si="10"/>
        <v>0</v>
      </c>
      <c r="N29" s="96">
        <f t="shared" si="10"/>
        <v>0</v>
      </c>
      <c r="O29" s="96">
        <f t="shared" si="10"/>
        <v>0</v>
      </c>
      <c r="P29" s="96">
        <f t="shared" si="10"/>
        <v>0</v>
      </c>
      <c r="Q29" s="96">
        <f t="shared" si="10"/>
        <v>0</v>
      </c>
      <c r="R29" s="96">
        <f t="shared" si="10"/>
        <v>0</v>
      </c>
      <c r="S29" s="96">
        <f t="shared" si="10"/>
        <v>0</v>
      </c>
      <c r="T29" s="96">
        <f t="shared" si="10"/>
        <v>0</v>
      </c>
      <c r="U29" s="96">
        <f t="shared" si="10"/>
        <v>0</v>
      </c>
      <c r="V29" s="96">
        <f t="shared" si="10"/>
        <v>0</v>
      </c>
      <c r="W29" s="96">
        <f t="shared" si="10"/>
        <v>0</v>
      </c>
      <c r="X29" s="96">
        <f t="shared" si="10"/>
        <v>0</v>
      </c>
      <c r="Y29" s="96">
        <f t="shared" si="10"/>
        <v>0</v>
      </c>
      <c r="Z29" s="96">
        <f t="shared" si="10"/>
        <v>0</v>
      </c>
      <c r="AA29" s="96">
        <f t="shared" si="10"/>
        <v>0</v>
      </c>
      <c r="AB29" s="96">
        <f t="shared" si="10"/>
        <v>0</v>
      </c>
      <c r="AC29" s="96">
        <f t="shared" si="10"/>
        <v>0</v>
      </c>
      <c r="AD29" s="96">
        <f t="shared" si="10"/>
        <v>0</v>
      </c>
      <c r="AE29" s="96">
        <f t="shared" si="10"/>
        <v>0</v>
      </c>
      <c r="AF29" s="96">
        <f t="shared" si="10"/>
        <v>0</v>
      </c>
      <c r="AG29" s="96">
        <f t="shared" si="10"/>
        <v>0</v>
      </c>
      <c r="AH29" s="96">
        <f t="shared" si="10"/>
        <v>0</v>
      </c>
      <c r="AI29" s="96">
        <f t="shared" si="10"/>
        <v>0</v>
      </c>
      <c r="AJ29" s="96">
        <f t="shared" si="10"/>
        <v>0</v>
      </c>
      <c r="AK29" s="96">
        <f t="shared" si="10"/>
        <v>0</v>
      </c>
      <c r="AL29" s="96">
        <f t="shared" si="10"/>
        <v>0</v>
      </c>
      <c r="AM29" s="96">
        <f t="shared" si="10"/>
        <v>0</v>
      </c>
      <c r="AN29" s="96">
        <f t="shared" si="10"/>
        <v>0</v>
      </c>
      <c r="AO29" s="96">
        <f t="shared" si="10"/>
        <v>0</v>
      </c>
      <c r="AP29" s="96">
        <f t="shared" si="10"/>
        <v>0</v>
      </c>
      <c r="AQ29" s="96">
        <f t="shared" si="10"/>
        <v>0</v>
      </c>
      <c r="AR29" s="96">
        <f t="shared" si="10"/>
        <v>0</v>
      </c>
      <c r="AS29" s="96">
        <f t="shared" si="10"/>
        <v>0</v>
      </c>
      <c r="AT29" s="96">
        <f t="shared" si="10"/>
        <v>0</v>
      </c>
      <c r="AU29" s="96">
        <f t="shared" si="10"/>
        <v>0</v>
      </c>
      <c r="AV29" s="96">
        <f t="shared" si="10"/>
        <v>0</v>
      </c>
      <c r="AW29" s="96">
        <f t="shared" si="10"/>
        <v>0</v>
      </c>
      <c r="AX29" s="96">
        <f t="shared" si="10"/>
        <v>0</v>
      </c>
      <c r="AY29" s="96">
        <f t="shared" si="10"/>
        <v>0</v>
      </c>
      <c r="AZ29" s="96">
        <f t="shared" si="10"/>
        <v>0</v>
      </c>
      <c r="BA29" s="96">
        <f t="shared" si="10"/>
        <v>0</v>
      </c>
      <c r="BB29" s="96">
        <f t="shared" si="10"/>
        <v>0</v>
      </c>
      <c r="BC29" s="96">
        <f t="shared" si="10"/>
        <v>0</v>
      </c>
      <c r="BD29" s="96">
        <f t="shared" si="10"/>
        <v>0</v>
      </c>
      <c r="BE29" s="96">
        <f t="shared" si="10"/>
        <v>0</v>
      </c>
      <c r="BF29" s="96">
        <f t="shared" si="10"/>
        <v>0</v>
      </c>
      <c r="BG29" s="96">
        <f t="shared" si="10"/>
        <v>0</v>
      </c>
      <c r="BH29" s="96">
        <f t="shared" si="10"/>
        <v>0</v>
      </c>
      <c r="BI29" s="96">
        <f t="shared" si="10"/>
        <v>0</v>
      </c>
      <c r="BJ29" s="96">
        <f t="shared" si="10"/>
        <v>0</v>
      </c>
      <c r="BK29" s="96">
        <f t="shared" si="10"/>
        <v>0</v>
      </c>
      <c r="BL29" s="96">
        <f t="shared" si="10"/>
        <v>0</v>
      </c>
      <c r="BM29" s="96">
        <f t="shared" si="10"/>
        <v>0</v>
      </c>
      <c r="BN29" s="96">
        <f t="shared" si="10"/>
        <v>0</v>
      </c>
      <c r="BO29" s="96">
        <f t="shared" si="10"/>
        <v>0</v>
      </c>
      <c r="BP29" s="96">
        <f t="shared" si="10"/>
        <v>0</v>
      </c>
      <c r="BQ29" s="96">
        <f t="shared" ref="BQ29:BZ29" si="11">BP29</f>
        <v>0</v>
      </c>
      <c r="BR29" s="96">
        <f t="shared" si="11"/>
        <v>0</v>
      </c>
      <c r="BS29" s="96">
        <f t="shared" si="11"/>
        <v>0</v>
      </c>
      <c r="BT29" s="96">
        <f t="shared" si="11"/>
        <v>0</v>
      </c>
      <c r="BU29" s="96">
        <f t="shared" si="11"/>
        <v>0</v>
      </c>
      <c r="BV29" s="96">
        <f t="shared" si="11"/>
        <v>0</v>
      </c>
      <c r="BW29" s="96">
        <f t="shared" si="11"/>
        <v>0</v>
      </c>
      <c r="BX29" s="96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505" t="s">
        <v>138</v>
      </c>
      <c r="B30" s="506"/>
      <c r="C30" s="98">
        <f>VLOOKUP(B4,завтрак_общ,3,FALSE)</f>
        <v>0</v>
      </c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2"/>
      <c r="BZ30" s="16"/>
      <c r="CA30" s="1"/>
    </row>
    <row r="31" spans="1:79" ht="174.6" hidden="1" customHeight="1" thickTop="1" thickBot="1">
      <c r="A31" s="511" t="s">
        <v>75</v>
      </c>
      <c r="B31" s="512"/>
      <c r="C31" s="20"/>
      <c r="D31" s="97">
        <f>D28*D29/1000</f>
        <v>0</v>
      </c>
      <c r="E31" s="97">
        <f t="shared" ref="E31:BP31" si="12">E28*E29/1000</f>
        <v>0</v>
      </c>
      <c r="F31" s="97">
        <f t="shared" si="12"/>
        <v>0</v>
      </c>
      <c r="G31" s="97">
        <f t="shared" si="12"/>
        <v>0</v>
      </c>
      <c r="H31" s="97">
        <f t="shared" si="12"/>
        <v>0</v>
      </c>
      <c r="I31" s="97">
        <f t="shared" si="12"/>
        <v>0</v>
      </c>
      <c r="J31" s="97">
        <f t="shared" si="12"/>
        <v>0</v>
      </c>
      <c r="K31" s="110">
        <f>K28*K29</f>
        <v>0</v>
      </c>
      <c r="L31" s="110">
        <f t="shared" si="12"/>
        <v>0</v>
      </c>
      <c r="M31" s="110">
        <f t="shared" si="12"/>
        <v>0</v>
      </c>
      <c r="N31" s="110">
        <f t="shared" si="12"/>
        <v>0</v>
      </c>
      <c r="O31" s="110">
        <f t="shared" si="12"/>
        <v>0</v>
      </c>
      <c r="P31" s="110">
        <f t="shared" si="12"/>
        <v>0</v>
      </c>
      <c r="Q31" s="110">
        <f>Q28*Q29</f>
        <v>0</v>
      </c>
      <c r="R31" s="110">
        <f t="shared" si="12"/>
        <v>0</v>
      </c>
      <c r="S31" s="110">
        <f>S28*S29</f>
        <v>0</v>
      </c>
      <c r="T31" s="110">
        <f t="shared" si="12"/>
        <v>0</v>
      </c>
      <c r="U31" s="110">
        <f t="shared" si="12"/>
        <v>0</v>
      </c>
      <c r="V31" s="110">
        <f t="shared" si="12"/>
        <v>0</v>
      </c>
      <c r="W31" s="110">
        <f t="shared" si="12"/>
        <v>0</v>
      </c>
      <c r="X31" s="110">
        <f t="shared" si="12"/>
        <v>0</v>
      </c>
      <c r="Y31" s="110">
        <f t="shared" si="12"/>
        <v>0</v>
      </c>
      <c r="Z31" s="110">
        <f t="shared" si="12"/>
        <v>0</v>
      </c>
      <c r="AA31" s="110">
        <f t="shared" si="12"/>
        <v>0</v>
      </c>
      <c r="AB31" s="110">
        <f t="shared" si="12"/>
        <v>0</v>
      </c>
      <c r="AC31" s="110">
        <f t="shared" si="12"/>
        <v>0</v>
      </c>
      <c r="AD31" s="110">
        <f>AD28*AD29</f>
        <v>0</v>
      </c>
      <c r="AE31" s="110">
        <f>AE28*AE29</f>
        <v>0</v>
      </c>
      <c r="AF31" s="110">
        <f t="shared" si="12"/>
        <v>0</v>
      </c>
      <c r="AG31" s="110">
        <f t="shared" si="12"/>
        <v>0</v>
      </c>
      <c r="AH31" s="110">
        <f t="shared" si="12"/>
        <v>0</v>
      </c>
      <c r="AI31" s="110">
        <f t="shared" si="12"/>
        <v>0</v>
      </c>
      <c r="AJ31" s="110">
        <f t="shared" si="12"/>
        <v>0</v>
      </c>
      <c r="AK31" s="110">
        <f t="shared" si="12"/>
        <v>0</v>
      </c>
      <c r="AL31" s="110">
        <f t="shared" si="12"/>
        <v>0</v>
      </c>
      <c r="AM31" s="110">
        <f t="shared" si="12"/>
        <v>0</v>
      </c>
      <c r="AN31" s="110">
        <f t="shared" si="12"/>
        <v>0</v>
      </c>
      <c r="AO31" s="110">
        <f t="shared" si="12"/>
        <v>0</v>
      </c>
      <c r="AP31" s="110">
        <f t="shared" si="12"/>
        <v>0</v>
      </c>
      <c r="AQ31" s="110">
        <f t="shared" si="12"/>
        <v>0</v>
      </c>
      <c r="AR31" s="110">
        <f t="shared" si="12"/>
        <v>0</v>
      </c>
      <c r="AS31" s="110">
        <f t="shared" si="12"/>
        <v>0</v>
      </c>
      <c r="AT31" s="110">
        <f t="shared" si="12"/>
        <v>0</v>
      </c>
      <c r="AU31" s="110">
        <f t="shared" si="12"/>
        <v>0</v>
      </c>
      <c r="AV31" s="110">
        <f t="shared" si="12"/>
        <v>0</v>
      </c>
      <c r="AW31" s="110">
        <f t="shared" si="12"/>
        <v>0</v>
      </c>
      <c r="AX31" s="110">
        <f t="shared" si="12"/>
        <v>0</v>
      </c>
      <c r="AY31" s="110">
        <f t="shared" si="12"/>
        <v>0</v>
      </c>
      <c r="AZ31" s="110">
        <f t="shared" si="12"/>
        <v>0</v>
      </c>
      <c r="BA31" s="110">
        <f t="shared" si="12"/>
        <v>0</v>
      </c>
      <c r="BB31" s="110">
        <f t="shared" si="12"/>
        <v>0</v>
      </c>
      <c r="BC31" s="110">
        <f t="shared" si="12"/>
        <v>0</v>
      </c>
      <c r="BD31" s="110">
        <f t="shared" si="12"/>
        <v>0</v>
      </c>
      <c r="BE31" s="110">
        <f t="shared" si="12"/>
        <v>0</v>
      </c>
      <c r="BF31" s="110">
        <f t="shared" si="12"/>
        <v>0</v>
      </c>
      <c r="BG31" s="110">
        <f t="shared" si="12"/>
        <v>0</v>
      </c>
      <c r="BH31" s="110">
        <f>BH28*BH29</f>
        <v>0</v>
      </c>
      <c r="BI31" s="110">
        <f t="shared" si="12"/>
        <v>0</v>
      </c>
      <c r="BJ31" s="110">
        <f t="shared" si="12"/>
        <v>0</v>
      </c>
      <c r="BK31" s="110">
        <f t="shared" si="12"/>
        <v>0</v>
      </c>
      <c r="BL31" s="110">
        <f t="shared" si="12"/>
        <v>0</v>
      </c>
      <c r="BM31" s="110">
        <f t="shared" si="12"/>
        <v>0</v>
      </c>
      <c r="BN31" s="110">
        <f t="shared" si="12"/>
        <v>0</v>
      </c>
      <c r="BO31" s="110">
        <f t="shared" si="12"/>
        <v>0</v>
      </c>
      <c r="BP31" s="110">
        <f t="shared" si="12"/>
        <v>0</v>
      </c>
      <c r="BQ31" s="110">
        <f t="shared" ref="BQ31:BY31" si="13">BQ28*BQ29/1000</f>
        <v>0</v>
      </c>
      <c r="BR31" s="110">
        <f t="shared" si="13"/>
        <v>0</v>
      </c>
      <c r="BS31" s="110">
        <f t="shared" si="13"/>
        <v>0</v>
      </c>
      <c r="BT31" s="110">
        <f t="shared" si="13"/>
        <v>0</v>
      </c>
      <c r="BU31" s="110">
        <f t="shared" si="13"/>
        <v>0</v>
      </c>
      <c r="BV31" s="110">
        <f t="shared" si="13"/>
        <v>0</v>
      </c>
      <c r="BW31" s="110">
        <f t="shared" si="13"/>
        <v>0</v>
      </c>
      <c r="BX31" s="110">
        <f t="shared" si="13"/>
        <v>0</v>
      </c>
      <c r="BY31" s="110">
        <f t="shared" si="13"/>
        <v>0</v>
      </c>
      <c r="BZ31" s="110">
        <f>BZ28*BZ29</f>
        <v>0</v>
      </c>
      <c r="CA31" s="1"/>
    </row>
    <row r="32" spans="1:79" ht="174.6" hidden="1" customHeight="1" thickTop="1">
      <c r="A32" s="511" t="s">
        <v>64</v>
      </c>
      <c r="B32" s="512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511" t="s">
        <v>76</v>
      </c>
      <c r="B33" s="512"/>
      <c r="C33" s="94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1">
        <f t="shared" si="14"/>
        <v>0</v>
      </c>
      <c r="L33" s="111">
        <f t="shared" si="14"/>
        <v>0</v>
      </c>
      <c r="M33" s="111">
        <f t="shared" si="14"/>
        <v>0</v>
      </c>
      <c r="N33" s="111">
        <f t="shared" si="14"/>
        <v>0</v>
      </c>
      <c r="O33" s="111">
        <f t="shared" si="14"/>
        <v>0</v>
      </c>
      <c r="P33" s="111">
        <f t="shared" si="14"/>
        <v>0</v>
      </c>
      <c r="Q33" s="111">
        <f t="shared" si="14"/>
        <v>0</v>
      </c>
      <c r="R33" s="111">
        <f t="shared" si="14"/>
        <v>0</v>
      </c>
      <c r="S33" s="111">
        <f t="shared" si="14"/>
        <v>0</v>
      </c>
      <c r="T33" s="111">
        <f t="shared" si="14"/>
        <v>0</v>
      </c>
      <c r="U33" s="111">
        <f t="shared" si="14"/>
        <v>0</v>
      </c>
      <c r="V33" s="111">
        <f t="shared" si="14"/>
        <v>0</v>
      </c>
      <c r="W33" s="111">
        <f t="shared" si="14"/>
        <v>0</v>
      </c>
      <c r="X33" s="111">
        <f t="shared" si="14"/>
        <v>0</v>
      </c>
      <c r="Y33" s="111">
        <f t="shared" si="14"/>
        <v>0</v>
      </c>
      <c r="Z33" s="111">
        <f t="shared" si="14"/>
        <v>0</v>
      </c>
      <c r="AA33" s="111">
        <f t="shared" si="14"/>
        <v>0</v>
      </c>
      <c r="AB33" s="111">
        <f t="shared" si="14"/>
        <v>0</v>
      </c>
      <c r="AC33" s="111">
        <f t="shared" si="14"/>
        <v>0</v>
      </c>
      <c r="AD33" s="111">
        <f t="shared" si="14"/>
        <v>0</v>
      </c>
      <c r="AE33" s="111">
        <f t="shared" si="14"/>
        <v>0</v>
      </c>
      <c r="AF33" s="111">
        <f t="shared" si="14"/>
        <v>0</v>
      </c>
      <c r="AG33" s="111">
        <f t="shared" si="14"/>
        <v>0</v>
      </c>
      <c r="AH33" s="111">
        <f t="shared" si="14"/>
        <v>0</v>
      </c>
      <c r="AI33" s="111">
        <f t="shared" si="14"/>
        <v>0</v>
      </c>
      <c r="AJ33" s="111">
        <f t="shared" si="14"/>
        <v>0</v>
      </c>
      <c r="AK33" s="111">
        <f t="shared" si="14"/>
        <v>0</v>
      </c>
      <c r="AL33" s="111">
        <f t="shared" si="14"/>
        <v>0</v>
      </c>
      <c r="AM33" s="111">
        <f t="shared" si="14"/>
        <v>0</v>
      </c>
      <c r="AN33" s="111">
        <f t="shared" si="14"/>
        <v>0</v>
      </c>
      <c r="AO33" s="111">
        <f t="shared" si="14"/>
        <v>0</v>
      </c>
      <c r="AP33" s="111">
        <f t="shared" si="14"/>
        <v>0</v>
      </c>
      <c r="AQ33" s="111">
        <f t="shared" si="14"/>
        <v>0</v>
      </c>
      <c r="AR33" s="111">
        <f t="shared" si="14"/>
        <v>0</v>
      </c>
      <c r="AS33" s="111">
        <f t="shared" si="14"/>
        <v>0</v>
      </c>
      <c r="AT33" s="111">
        <f t="shared" si="14"/>
        <v>0</v>
      </c>
      <c r="AU33" s="111">
        <f t="shared" si="14"/>
        <v>0</v>
      </c>
      <c r="AV33" s="111">
        <f t="shared" si="14"/>
        <v>0</v>
      </c>
      <c r="AW33" s="111">
        <f t="shared" si="14"/>
        <v>0</v>
      </c>
      <c r="AX33" s="111">
        <f t="shared" si="14"/>
        <v>0</v>
      </c>
      <c r="AY33" s="111">
        <f t="shared" si="14"/>
        <v>0</v>
      </c>
      <c r="AZ33" s="111">
        <f t="shared" si="14"/>
        <v>0</v>
      </c>
      <c r="BA33" s="111">
        <f t="shared" si="14"/>
        <v>0</v>
      </c>
      <c r="BB33" s="111">
        <f t="shared" si="14"/>
        <v>0</v>
      </c>
      <c r="BC33" s="111">
        <f t="shared" si="14"/>
        <v>0</v>
      </c>
      <c r="BD33" s="111">
        <f t="shared" si="14"/>
        <v>0</v>
      </c>
      <c r="BE33" s="111">
        <f t="shared" si="14"/>
        <v>0</v>
      </c>
      <c r="BF33" s="111">
        <f t="shared" si="14"/>
        <v>0</v>
      </c>
      <c r="BG33" s="111">
        <f t="shared" si="14"/>
        <v>0</v>
      </c>
      <c r="BH33" s="111">
        <f t="shared" si="14"/>
        <v>0</v>
      </c>
      <c r="BI33" s="111">
        <f t="shared" si="14"/>
        <v>0</v>
      </c>
      <c r="BJ33" s="111">
        <f t="shared" si="14"/>
        <v>0</v>
      </c>
      <c r="BK33" s="111">
        <f t="shared" si="14"/>
        <v>0</v>
      </c>
      <c r="BL33" s="111">
        <f t="shared" si="14"/>
        <v>0</v>
      </c>
      <c r="BM33" s="111">
        <f t="shared" si="14"/>
        <v>0</v>
      </c>
      <c r="BN33" s="111">
        <f t="shared" si="14"/>
        <v>0</v>
      </c>
      <c r="BO33" s="111">
        <f t="shared" si="14"/>
        <v>0</v>
      </c>
      <c r="BP33" s="111">
        <f t="shared" si="14"/>
        <v>0</v>
      </c>
      <c r="BQ33" s="111">
        <f t="shared" ref="BQ33:BW33" si="15">BQ31*BQ32</f>
        <v>0</v>
      </c>
      <c r="BR33" s="111">
        <f t="shared" si="15"/>
        <v>0</v>
      </c>
      <c r="BS33" s="111">
        <f t="shared" si="15"/>
        <v>0</v>
      </c>
      <c r="BT33" s="111">
        <f t="shared" si="15"/>
        <v>0</v>
      </c>
      <c r="BU33" s="111">
        <f t="shared" si="15"/>
        <v>0</v>
      </c>
      <c r="BV33" s="111">
        <f>BV31*BV32</f>
        <v>0</v>
      </c>
      <c r="BW33" s="111">
        <f t="shared" si="15"/>
        <v>0</v>
      </c>
      <c r="BX33" s="111">
        <f>BX31*BX32</f>
        <v>0</v>
      </c>
      <c r="BY33" s="111">
        <f>BY31*BY32</f>
        <v>0</v>
      </c>
      <c r="BZ33" s="111">
        <f>BZ31*BZ32</f>
        <v>0</v>
      </c>
      <c r="CA33" s="1"/>
    </row>
    <row r="34" spans="1:79" ht="174.6" hidden="1" customHeight="1">
      <c r="A34" s="511" t="s">
        <v>77</v>
      </c>
      <c r="B34" s="519"/>
      <c r="C34" s="95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5" customFormat="1" ht="24" customHeight="1">
      <c r="A36" s="229"/>
      <c r="B36" s="259" t="s">
        <v>397</v>
      </c>
      <c r="C36" s="230"/>
      <c r="D36" s="230"/>
      <c r="E36" s="230"/>
      <c r="F36" s="230"/>
      <c r="G36" s="609"/>
      <c r="H36" s="609"/>
      <c r="I36" s="609"/>
      <c r="J36" s="609"/>
      <c r="K36" s="609"/>
      <c r="L36" s="609"/>
      <c r="M36" s="609"/>
      <c r="N36" s="609"/>
      <c r="O36" s="609"/>
      <c r="P36" s="609"/>
      <c r="Q36" s="609"/>
      <c r="R36" s="609"/>
      <c r="S36" s="609"/>
      <c r="T36" s="609"/>
      <c r="U36" s="609"/>
      <c r="V36" s="609"/>
      <c r="W36" s="609"/>
      <c r="X36" s="609"/>
      <c r="Y36" s="609"/>
      <c r="Z36" s="609"/>
      <c r="AA36" s="609"/>
      <c r="AB36" s="609"/>
      <c r="AC36" s="229"/>
      <c r="AD36" s="231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32"/>
      <c r="BP36" s="229"/>
      <c r="BQ36" s="230"/>
      <c r="BR36" s="230"/>
      <c r="BS36" s="230"/>
      <c r="BT36" s="230"/>
      <c r="BU36" s="229"/>
      <c r="BV36" s="230"/>
      <c r="BW36" s="230"/>
      <c r="BX36" s="229"/>
      <c r="BY36" s="229"/>
      <c r="BZ36" s="229"/>
      <c r="CA36" s="229"/>
    </row>
    <row r="37" spans="1:79" s="255" customFormat="1" ht="15" customHeight="1">
      <c r="A37" s="513" t="s">
        <v>68</v>
      </c>
      <c r="B37" s="514"/>
      <c r="C37" s="233"/>
      <c r="D37" s="517" t="s">
        <v>69</v>
      </c>
      <c r="E37" s="518"/>
      <c r="F37" s="518"/>
      <c r="G37" s="518"/>
      <c r="H37" s="518"/>
      <c r="I37" s="518"/>
      <c r="J37" s="518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8"/>
      <c r="AK37" s="518"/>
      <c r="AL37" s="518"/>
      <c r="AM37" s="518"/>
      <c r="AN37" s="518"/>
      <c r="AO37" s="518"/>
      <c r="AP37" s="518"/>
      <c r="AQ37" s="518"/>
      <c r="AR37" s="518"/>
      <c r="AS37" s="518"/>
      <c r="AT37" s="518"/>
      <c r="AU37" s="518"/>
      <c r="AV37" s="518"/>
      <c r="AW37" s="518"/>
      <c r="AX37" s="518"/>
      <c r="AY37" s="518"/>
      <c r="AZ37" s="518"/>
      <c r="BA37" s="518"/>
      <c r="BB37" s="518"/>
      <c r="BC37" s="518"/>
      <c r="BD37" s="518"/>
      <c r="BE37" s="518"/>
      <c r="BF37" s="518"/>
      <c r="BG37" s="518"/>
      <c r="BH37" s="518"/>
      <c r="BI37" s="518"/>
      <c r="BJ37" s="518"/>
      <c r="BK37" s="518"/>
      <c r="BL37" s="518"/>
      <c r="BM37" s="518"/>
      <c r="BN37" s="518"/>
      <c r="BO37" s="518"/>
      <c r="BP37" s="518"/>
      <c r="BQ37" s="518"/>
      <c r="BR37" s="518"/>
      <c r="BS37" s="518"/>
      <c r="BT37" s="518"/>
      <c r="BU37" s="518"/>
      <c r="BV37" s="518"/>
      <c r="BW37" s="518"/>
      <c r="BX37" s="518"/>
      <c r="BY37" s="229"/>
      <c r="BZ37" s="229"/>
      <c r="CA37" s="229"/>
    </row>
    <row r="38" spans="1:79" s="255" customFormat="1" ht="159.75" customHeight="1">
      <c r="A38" s="515"/>
      <c r="B38" s="516"/>
      <c r="C38" s="233"/>
      <c r="D38" s="234" t="str">
        <f>ССЫЛКИ!B2</f>
        <v>Вермишель</v>
      </c>
      <c r="E38" s="234" t="str">
        <f>ССЫЛКИ!C2</f>
        <v>Люля полуфаб-т (шт)</v>
      </c>
      <c r="F38" s="234" t="str">
        <f>ССЫЛКИ!D2</f>
        <v>Котлета говяжья полуф-т (шт)</v>
      </c>
      <c r="G38" s="234" t="str">
        <f>ССЫЛКИ!E2</f>
        <v>Какао (Фунтик) (шт)</v>
      </c>
      <c r="H38" s="234" t="str">
        <f>ССЫЛКИ!F2</f>
        <v>Какао порошок</v>
      </c>
      <c r="I38" s="234" t="str">
        <f>ССЫЛКИ!G2</f>
        <v>Кисель фруктовый</v>
      </c>
      <c r="J38" s="234" t="str">
        <f>ССЫЛКИ!H2</f>
        <v>Макароны</v>
      </c>
      <c r="K38" s="234" t="str">
        <f>ССЫЛКИ!I2</f>
        <v>Тефтели полуф-т (шт)</v>
      </c>
      <c r="L38" s="234" t="str">
        <f>ССЫЛКИ!J2</f>
        <v>Масло растительное</v>
      </c>
      <c r="M38" s="234" t="str">
        <f>ССЫЛКИ!K2</f>
        <v>Сахар</v>
      </c>
      <c r="N38" s="234" t="str">
        <f>ССЫЛКИ!L2</f>
        <v>Соль иодир.</v>
      </c>
      <c r="O38" s="234" t="str">
        <f>ССЫЛКИ!M2</f>
        <v>Сухофрукты</v>
      </c>
      <c r="P38" s="234" t="str">
        <f>ССЫЛКИ!N2</f>
        <v>Чай</v>
      </c>
      <c r="Q38" s="234" t="str">
        <f>ССЫЛКИ!O2</f>
        <v>Яйцо куриное (штук)</v>
      </c>
      <c r="R38" s="234" t="str">
        <f>ССЫЛКИ!P2</f>
        <v>Вафли</v>
      </c>
      <c r="S38" s="234" t="str">
        <f>ССЫЛКИ!Q2</f>
        <v>Кексы бездрожжевые (шт)</v>
      </c>
      <c r="T38" s="234" t="str">
        <f>ССЫЛКИ!R2</f>
        <v>Печенье</v>
      </c>
      <c r="U38" s="234" t="str">
        <f>ССЫЛКИ!S2</f>
        <v>Пряники</v>
      </c>
      <c r="V38" s="234" t="str">
        <f>ССЫЛКИ!T2</f>
        <v>Горошек зеленый 0,7 кг.</v>
      </c>
      <c r="W38" s="234" t="str">
        <f>ССЫЛКИ!U2</f>
        <v>Кукуруза консервы</v>
      </c>
      <c r="X38" s="234" t="str">
        <f>ССЫЛКИ!V2</f>
        <v>Огурцы маринованые</v>
      </c>
      <c r="Y38" s="234" t="str">
        <f>ССЫЛКИ!W2</f>
        <v>Мука высшего сорт</v>
      </c>
      <c r="Z38" s="234" t="str">
        <f>ССЫЛКИ!X2</f>
        <v>Повидло</v>
      </c>
      <c r="AA38" s="234" t="str">
        <f>ССЫЛКИ!Y2</f>
        <v>Сок фруктовый светлый</v>
      </c>
      <c r="AB38" s="234" t="str">
        <f>ССЫЛКИ!Z2</f>
        <v>Сок фруктовый с мякотью</v>
      </c>
      <c r="AC38" s="234" t="str">
        <f>ССЫЛКИ!AA2</f>
        <v>Томатная паста</v>
      </c>
      <c r="AD38" s="234" t="str">
        <f>ССЫЛКИ!AB2</f>
        <v>Котлета рыбная полуф-т (шт)</v>
      </c>
      <c r="AE38" s="234" t="str">
        <f>ССЫЛКИ!AC2</f>
        <v>Фрикадельки рыбные  полуф-т (шт)</v>
      </c>
      <c r="AF38" s="234" t="str">
        <f>ССЫЛКИ!AD2</f>
        <v>Крупа гороховая</v>
      </c>
      <c r="AG38" s="234" t="str">
        <f>ССЫЛКИ!AE2</f>
        <v>Крупа гречневая</v>
      </c>
      <c r="AH38" s="234" t="str">
        <f>ССЫЛКИ!AF2</f>
        <v>Крупа кукурузная</v>
      </c>
      <c r="AI38" s="234" t="str">
        <f>ССЫЛКИ!AG2</f>
        <v>Крупа манная</v>
      </c>
      <c r="AJ38" s="234" t="str">
        <f>ССЫЛКИ!AH2</f>
        <v>Крупа овсяная</v>
      </c>
      <c r="AK38" s="234" t="str">
        <f>ССЫЛКИ!AI2</f>
        <v>Крупа перловая</v>
      </c>
      <c r="AL38" s="234" t="str">
        <f>ССЫЛКИ!AJ2</f>
        <v>Крупа пшеничная</v>
      </c>
      <c r="AM38" s="234" t="str">
        <f>ССЫЛКИ!AK2</f>
        <v>Крупа пшено шлифованное</v>
      </c>
      <c r="AN38" s="234" t="str">
        <f>ССЫЛКИ!AL2</f>
        <v>Крупа рисовая</v>
      </c>
      <c r="AO38" s="234" t="str">
        <f>ССЫЛКИ!AM2</f>
        <v>Крупа ячневая</v>
      </c>
      <c r="AP38" s="234" t="str">
        <f>ССЫЛКИ!AN2</f>
        <v>Чечевица</v>
      </c>
      <c r="AQ38" s="234" t="str">
        <f>ССЫЛКИ!AO2</f>
        <v>Курага сушеная</v>
      </c>
      <c r="AR38" s="234" t="str">
        <f>ССЫЛКИ!AP2</f>
        <v>Йогурт</v>
      </c>
      <c r="AS38" s="234" t="str">
        <f>ССЫЛКИ!AQ2</f>
        <v>Кефир</v>
      </c>
      <c r="AT38" s="234" t="str">
        <f>ССЫЛКИ!AR2</f>
        <v>Масло сливочное</v>
      </c>
      <c r="AU38" s="234" t="str">
        <f>ССЫЛКИ!AS2</f>
        <v>Молоко разливное</v>
      </c>
      <c r="AV38" s="234" t="str">
        <f>ССЫЛКИ!AT2</f>
        <v>Молоко вупаковке пастер</v>
      </c>
      <c r="AW38" s="234" t="str">
        <f>ССЫЛКИ!AU2</f>
        <v>Сгущенное молоко</v>
      </c>
      <c r="AX38" s="234" t="str">
        <f>ССЫЛКИ!AV2</f>
        <v>Сметана</v>
      </c>
      <c r="AY38" s="234" t="str">
        <f>ССЫЛКИ!AW2</f>
        <v>Сыр Российский</v>
      </c>
      <c r="AZ38" s="234" t="str">
        <f>ССЫЛКИ!AX2</f>
        <v>Творог</v>
      </c>
      <c r="BA38" s="234" t="str">
        <f>ССЫЛКИ!AY2</f>
        <v>Куры охлажденные</v>
      </c>
      <c r="BB38" s="234" t="str">
        <f>ССЫЛКИ!AZ2</f>
        <v>Мясо говядины в/с</v>
      </c>
      <c r="BC38" s="234" t="str">
        <f>ССЫЛКИ!BA2</f>
        <v>Фарш говяжий</v>
      </c>
      <c r="BD38" s="234" t="str">
        <f>ССЫЛКИ!BB2</f>
        <v>Сосиски</v>
      </c>
      <c r="BE38" s="234" t="str">
        <f>ССЫЛКИ!BC2</f>
        <v>Рыба свежая</v>
      </c>
      <c r="BF38" s="234" t="str">
        <f>ССЫЛКИ!BD2</f>
        <v>Рыба мороженая</v>
      </c>
      <c r="BG38" s="234" t="str">
        <f>ССЫЛКИ!BE2</f>
        <v xml:space="preserve">Зелень разная </v>
      </c>
      <c r="BH38" s="234" t="str">
        <f>ССЫЛКИ!BF2</f>
        <v>Котлета куриная полуфаб-т (шт)</v>
      </c>
      <c r="BI38" s="234" t="str">
        <f>ССЫЛКИ!BG2</f>
        <v>Капуста</v>
      </c>
      <c r="BJ38" s="234" t="str">
        <f>ССЫЛКИ!BH2</f>
        <v>Картофель</v>
      </c>
      <c r="BK38" s="234" t="str">
        <f>ССЫЛКИ!BI2</f>
        <v>Лук репчатый</v>
      </c>
      <c r="BL38" s="234" t="str">
        <f>ССЫЛКИ!BJ2</f>
        <v>Морковь</v>
      </c>
      <c r="BM38" s="234" t="str">
        <f>ССЫЛКИ!BK2</f>
        <v>Огурцы свежие</v>
      </c>
      <c r="BN38" s="234" t="str">
        <f>ССЫЛКИ!BL2</f>
        <v>Помидоры свежие</v>
      </c>
      <c r="BO38" s="234" t="str">
        <f>ССЫЛКИ!BM2</f>
        <v>Свекла столовая</v>
      </c>
      <c r="BP38" s="234" t="str">
        <f>ССЫЛКИ!BN2</f>
        <v>Вареники полуфаб-т (шт)</v>
      </c>
      <c r="BQ38" s="234" t="str">
        <f>ССЫЛКИ!BO2</f>
        <v>Апельсины</v>
      </c>
      <c r="BR38" s="234" t="str">
        <f>ССЫЛКИ!BP2</f>
        <v>Бананы</v>
      </c>
      <c r="BS38" s="234" t="str">
        <f>ССЫЛКИ!BQ2</f>
        <v>Груши</v>
      </c>
      <c r="BT38" s="234" t="str">
        <f>ССЫЛКИ!BR2</f>
        <v>Лимон (кг.)</v>
      </c>
      <c r="BU38" s="234" t="str">
        <f>ССЫЛКИ!BS2</f>
        <v>Мандарины</v>
      </c>
      <c r="BV38" s="234" t="str">
        <f>ССЫЛКИ!BT2</f>
        <v>Яблоки</v>
      </c>
      <c r="BW38" s="234" t="str">
        <f>ССЫЛКИ!BU2</f>
        <v>Сырник полуф-т (шт)</v>
      </c>
      <c r="BX38" s="234" t="str">
        <f>ССЫЛКИ!BV2</f>
        <v>Хлеб</v>
      </c>
      <c r="BY38" s="234" t="str">
        <f>ССЫЛКИ!BW2</f>
        <v>Изюм</v>
      </c>
      <c r="BZ38" s="234" t="str">
        <f>ССЫЛКИ!BX2</f>
        <v>Зефир в шоколаде (шт.)</v>
      </c>
      <c r="CA38" s="229"/>
    </row>
    <row r="39" spans="1:79" s="255" customFormat="1">
      <c r="A39" s="533" t="s">
        <v>101</v>
      </c>
      <c r="B39" s="534"/>
      <c r="C39" s="235"/>
      <c r="D39" s="235"/>
      <c r="E39" s="235"/>
      <c r="F39" s="235"/>
      <c r="G39" s="235"/>
      <c r="H39" s="235"/>
      <c r="I39" s="235"/>
      <c r="J39" s="235"/>
      <c r="K39" s="235"/>
      <c r="L39" s="235">
        <v>3</v>
      </c>
      <c r="M39" s="235"/>
      <c r="N39" s="235">
        <v>2.6</v>
      </c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>
        <v>4</v>
      </c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>
        <v>42</v>
      </c>
      <c r="BB39" s="235"/>
      <c r="BC39" s="235"/>
      <c r="BD39" s="235"/>
      <c r="BE39" s="235"/>
      <c r="BF39" s="235"/>
      <c r="BG39" s="235">
        <v>1</v>
      </c>
      <c r="BH39" s="235"/>
      <c r="BI39" s="235"/>
      <c r="BJ39" s="235">
        <v>50</v>
      </c>
      <c r="BK39" s="235">
        <v>6</v>
      </c>
      <c r="BL39" s="235">
        <v>7</v>
      </c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56"/>
      <c r="BZ39" s="256"/>
    </row>
    <row r="40" spans="1:79" s="255" customFormat="1">
      <c r="A40" s="501" t="s">
        <v>102</v>
      </c>
      <c r="B40" s="502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>
        <v>1.5</v>
      </c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>
        <v>30</v>
      </c>
      <c r="AM40" s="235"/>
      <c r="AN40" s="235"/>
      <c r="AO40" s="235"/>
      <c r="AP40" s="235"/>
      <c r="AQ40" s="235"/>
      <c r="AR40" s="235"/>
      <c r="AS40" s="235"/>
      <c r="AT40" s="235">
        <v>4</v>
      </c>
      <c r="AU40" s="235"/>
      <c r="AV40" s="235"/>
      <c r="AW40" s="235"/>
      <c r="AX40" s="235"/>
      <c r="AY40" s="235"/>
      <c r="AZ40" s="235"/>
      <c r="BA40" s="235"/>
      <c r="BB40" s="235"/>
      <c r="BC40" s="235"/>
      <c r="BD40" s="235">
        <v>53</v>
      </c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56"/>
      <c r="BZ40" s="256"/>
    </row>
    <row r="41" spans="1:79" s="255" customFormat="1">
      <c r="A41" s="501" t="s">
        <v>103</v>
      </c>
      <c r="B41" s="502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>
        <v>1.45</v>
      </c>
      <c r="O41" s="235"/>
      <c r="P41" s="235"/>
      <c r="Q41" s="235"/>
      <c r="R41" s="235"/>
      <c r="S41" s="235"/>
      <c r="T41" s="235"/>
      <c r="U41" s="235"/>
      <c r="V41" s="235">
        <v>7</v>
      </c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>
        <v>5</v>
      </c>
      <c r="AY41" s="235"/>
      <c r="AZ41" s="235"/>
      <c r="BA41" s="235"/>
      <c r="BB41" s="235"/>
      <c r="BC41" s="235"/>
      <c r="BD41" s="235"/>
      <c r="BE41" s="235"/>
      <c r="BF41" s="235">
        <v>0</v>
      </c>
      <c r="BG41" s="235"/>
      <c r="BH41" s="235"/>
      <c r="BI41" s="235">
        <v>30</v>
      </c>
      <c r="BJ41" s="235"/>
      <c r="BK41" s="235"/>
      <c r="BL41" s="235">
        <v>14</v>
      </c>
      <c r="BM41" s="235">
        <v>10</v>
      </c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56"/>
      <c r="BZ41" s="256"/>
    </row>
    <row r="42" spans="1:79" s="255" customFormat="1">
      <c r="A42" s="501" t="s">
        <v>61</v>
      </c>
      <c r="B42" s="502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>
        <v>0</v>
      </c>
      <c r="BX42" s="235">
        <v>60</v>
      </c>
      <c r="BY42" s="256"/>
      <c r="BZ42" s="256"/>
    </row>
    <row r="43" spans="1:79" s="255" customFormat="1">
      <c r="A43" s="501" t="s">
        <v>93</v>
      </c>
      <c r="B43" s="502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>
        <v>200</v>
      </c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56"/>
      <c r="BZ43" s="256"/>
    </row>
    <row r="44" spans="1:79" s="255" customFormat="1">
      <c r="A44" s="501" t="s">
        <v>146</v>
      </c>
      <c r="B44" s="502"/>
      <c r="C44" s="235"/>
      <c r="D44" s="235"/>
      <c r="E44" s="235"/>
      <c r="F44" s="235"/>
      <c r="G44" s="235"/>
      <c r="H44" s="235"/>
      <c r="I44" s="235"/>
      <c r="J44" s="235"/>
      <c r="K44" s="235"/>
      <c r="L44" s="235">
        <v>1.8</v>
      </c>
      <c r="M44" s="235"/>
      <c r="N44" s="235">
        <v>1</v>
      </c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>
        <v>1</v>
      </c>
      <c r="Z44" s="235"/>
      <c r="AA44" s="235"/>
      <c r="AB44" s="235"/>
      <c r="AC44" s="235">
        <v>2.5</v>
      </c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>
        <v>2</v>
      </c>
      <c r="BL44" s="235">
        <v>1</v>
      </c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56">
        <v>0</v>
      </c>
      <c r="BZ44" s="256"/>
    </row>
    <row r="45" spans="1:79" s="255" customFormat="1">
      <c r="A45" s="544" t="s">
        <v>114</v>
      </c>
      <c r="B45" s="5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>
        <v>1</v>
      </c>
    </row>
    <row r="46" spans="1:79" s="255" customFormat="1">
      <c r="A46" s="300"/>
      <c r="B46" s="301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56"/>
      <c r="BZ46" s="256"/>
      <c r="CA46" s="229"/>
    </row>
    <row r="47" spans="1:79" s="255" customFormat="1" ht="174.6" hidden="1" customHeight="1">
      <c r="A47" s="501"/>
      <c r="B47" s="502"/>
      <c r="C47" s="235"/>
      <c r="D47" s="235">
        <f t="shared" ref="D47:BO47" si="16">SUM(D39:D45)</f>
        <v>0</v>
      </c>
      <c r="E47" s="235">
        <f t="shared" si="16"/>
        <v>0</v>
      </c>
      <c r="F47" s="235">
        <f t="shared" si="16"/>
        <v>0</v>
      </c>
      <c r="G47" s="235">
        <f t="shared" si="16"/>
        <v>0</v>
      </c>
      <c r="H47" s="235">
        <f t="shared" si="16"/>
        <v>0</v>
      </c>
      <c r="I47" s="235">
        <f t="shared" si="16"/>
        <v>0</v>
      </c>
      <c r="J47" s="235">
        <f t="shared" si="16"/>
        <v>0</v>
      </c>
      <c r="K47" s="235">
        <f t="shared" si="16"/>
        <v>0</v>
      </c>
      <c r="L47" s="235">
        <f t="shared" si="16"/>
        <v>4.8</v>
      </c>
      <c r="M47" s="235">
        <f t="shared" si="16"/>
        <v>0</v>
      </c>
      <c r="N47" s="235">
        <f t="shared" si="16"/>
        <v>6.55</v>
      </c>
      <c r="O47" s="235">
        <f t="shared" si="16"/>
        <v>0</v>
      </c>
      <c r="P47" s="235">
        <f t="shared" si="16"/>
        <v>0</v>
      </c>
      <c r="Q47" s="235">
        <f t="shared" si="16"/>
        <v>0</v>
      </c>
      <c r="R47" s="235">
        <f t="shared" si="16"/>
        <v>0</v>
      </c>
      <c r="S47" s="235">
        <f t="shared" si="16"/>
        <v>0</v>
      </c>
      <c r="T47" s="235">
        <f t="shared" si="16"/>
        <v>0</v>
      </c>
      <c r="U47" s="235">
        <f t="shared" si="16"/>
        <v>0</v>
      </c>
      <c r="V47" s="235">
        <f t="shared" si="16"/>
        <v>7</v>
      </c>
      <c r="W47" s="235">
        <f t="shared" si="16"/>
        <v>0</v>
      </c>
      <c r="X47" s="235">
        <f t="shared" si="16"/>
        <v>0</v>
      </c>
      <c r="Y47" s="235">
        <f t="shared" si="16"/>
        <v>1</v>
      </c>
      <c r="Z47" s="235">
        <f t="shared" si="16"/>
        <v>0</v>
      </c>
      <c r="AA47" s="235">
        <f t="shared" si="16"/>
        <v>0</v>
      </c>
      <c r="AB47" s="235">
        <f t="shared" si="16"/>
        <v>200</v>
      </c>
      <c r="AC47" s="235">
        <f t="shared" si="16"/>
        <v>6.5</v>
      </c>
      <c r="AD47" s="235">
        <f t="shared" si="16"/>
        <v>0</v>
      </c>
      <c r="AE47" s="235">
        <f t="shared" si="16"/>
        <v>0</v>
      </c>
      <c r="AF47" s="235">
        <f t="shared" si="16"/>
        <v>0</v>
      </c>
      <c r="AG47" s="235">
        <f t="shared" si="16"/>
        <v>0</v>
      </c>
      <c r="AH47" s="235">
        <f t="shared" si="16"/>
        <v>0</v>
      </c>
      <c r="AI47" s="235">
        <f t="shared" si="16"/>
        <v>0</v>
      </c>
      <c r="AJ47" s="235">
        <f t="shared" si="16"/>
        <v>0</v>
      </c>
      <c r="AK47" s="235">
        <f t="shared" si="16"/>
        <v>0</v>
      </c>
      <c r="AL47" s="235">
        <f t="shared" si="16"/>
        <v>30</v>
      </c>
      <c r="AM47" s="235">
        <f t="shared" si="16"/>
        <v>0</v>
      </c>
      <c r="AN47" s="235">
        <f t="shared" si="16"/>
        <v>0</v>
      </c>
      <c r="AO47" s="235">
        <f t="shared" si="16"/>
        <v>0</v>
      </c>
      <c r="AP47" s="235">
        <f t="shared" si="16"/>
        <v>0</v>
      </c>
      <c r="AQ47" s="235">
        <f t="shared" si="16"/>
        <v>0</v>
      </c>
      <c r="AR47" s="235">
        <f t="shared" si="16"/>
        <v>0</v>
      </c>
      <c r="AS47" s="235">
        <f t="shared" si="16"/>
        <v>0</v>
      </c>
      <c r="AT47" s="235">
        <f t="shared" si="16"/>
        <v>4</v>
      </c>
      <c r="AU47" s="235">
        <f t="shared" si="16"/>
        <v>0</v>
      </c>
      <c r="AV47" s="235">
        <f t="shared" si="16"/>
        <v>0</v>
      </c>
      <c r="AW47" s="235">
        <f t="shared" si="16"/>
        <v>0</v>
      </c>
      <c r="AX47" s="235">
        <f t="shared" si="16"/>
        <v>5</v>
      </c>
      <c r="AY47" s="235">
        <f t="shared" si="16"/>
        <v>0</v>
      </c>
      <c r="AZ47" s="235">
        <f t="shared" si="16"/>
        <v>0</v>
      </c>
      <c r="BA47" s="235">
        <f t="shared" si="16"/>
        <v>42</v>
      </c>
      <c r="BB47" s="235">
        <f t="shared" si="16"/>
        <v>0</v>
      </c>
      <c r="BC47" s="235">
        <f t="shared" si="16"/>
        <v>0</v>
      </c>
      <c r="BD47" s="235">
        <f t="shared" si="16"/>
        <v>53</v>
      </c>
      <c r="BE47" s="235">
        <f t="shared" si="16"/>
        <v>0</v>
      </c>
      <c r="BF47" s="235">
        <f t="shared" si="16"/>
        <v>0</v>
      </c>
      <c r="BG47" s="235">
        <f t="shared" si="16"/>
        <v>1</v>
      </c>
      <c r="BH47" s="235">
        <f t="shared" si="16"/>
        <v>0</v>
      </c>
      <c r="BI47" s="235">
        <f t="shared" si="16"/>
        <v>30</v>
      </c>
      <c r="BJ47" s="235">
        <f t="shared" si="16"/>
        <v>50</v>
      </c>
      <c r="BK47" s="235">
        <f t="shared" si="16"/>
        <v>8</v>
      </c>
      <c r="BL47" s="235">
        <f t="shared" si="16"/>
        <v>22</v>
      </c>
      <c r="BM47" s="235">
        <f t="shared" si="16"/>
        <v>10</v>
      </c>
      <c r="BN47" s="235">
        <f t="shared" si="16"/>
        <v>0</v>
      </c>
      <c r="BO47" s="235">
        <f t="shared" si="16"/>
        <v>0</v>
      </c>
      <c r="BP47" s="235">
        <f t="shared" ref="BP47:BZ47" si="17">SUM(BP39:BP45)</f>
        <v>0</v>
      </c>
      <c r="BQ47" s="235">
        <f t="shared" si="17"/>
        <v>0</v>
      </c>
      <c r="BR47" s="235">
        <f t="shared" si="17"/>
        <v>0</v>
      </c>
      <c r="BS47" s="235">
        <f t="shared" si="17"/>
        <v>0</v>
      </c>
      <c r="BT47" s="235">
        <f t="shared" si="17"/>
        <v>0</v>
      </c>
      <c r="BU47" s="235">
        <f t="shared" si="17"/>
        <v>0</v>
      </c>
      <c r="BV47" s="235">
        <f t="shared" si="17"/>
        <v>0</v>
      </c>
      <c r="BW47" s="235">
        <f t="shared" si="17"/>
        <v>0</v>
      </c>
      <c r="BX47" s="235">
        <f t="shared" si="17"/>
        <v>60</v>
      </c>
      <c r="BY47" s="256">
        <f t="shared" si="17"/>
        <v>0</v>
      </c>
      <c r="BZ47" s="256">
        <f t="shared" si="17"/>
        <v>1</v>
      </c>
      <c r="CA47" s="229"/>
    </row>
    <row r="48" spans="1:79" s="255" customFormat="1" ht="174.6" hidden="1" customHeight="1">
      <c r="A48" s="503" t="s">
        <v>74</v>
      </c>
      <c r="B48" s="504"/>
      <c r="C48" s="235">
        <f>C49</f>
        <v>0</v>
      </c>
      <c r="D48" s="235">
        <f t="shared" ref="D48:BO48" si="18">C48</f>
        <v>0</v>
      </c>
      <c r="E48" s="235">
        <f t="shared" si="18"/>
        <v>0</v>
      </c>
      <c r="F48" s="235">
        <f t="shared" si="18"/>
        <v>0</v>
      </c>
      <c r="G48" s="235">
        <f t="shared" si="18"/>
        <v>0</v>
      </c>
      <c r="H48" s="235">
        <f t="shared" si="18"/>
        <v>0</v>
      </c>
      <c r="I48" s="235">
        <f t="shared" si="18"/>
        <v>0</v>
      </c>
      <c r="J48" s="235">
        <f t="shared" si="18"/>
        <v>0</v>
      </c>
      <c r="K48" s="235">
        <f t="shared" si="18"/>
        <v>0</v>
      </c>
      <c r="L48" s="235">
        <f t="shared" si="18"/>
        <v>0</v>
      </c>
      <c r="M48" s="235">
        <f t="shared" si="18"/>
        <v>0</v>
      </c>
      <c r="N48" s="235">
        <f t="shared" si="18"/>
        <v>0</v>
      </c>
      <c r="O48" s="235">
        <f t="shared" si="18"/>
        <v>0</v>
      </c>
      <c r="P48" s="235">
        <f t="shared" si="18"/>
        <v>0</v>
      </c>
      <c r="Q48" s="235">
        <f t="shared" si="18"/>
        <v>0</v>
      </c>
      <c r="R48" s="235">
        <f t="shared" si="18"/>
        <v>0</v>
      </c>
      <c r="S48" s="235">
        <f t="shared" si="18"/>
        <v>0</v>
      </c>
      <c r="T48" s="235">
        <f t="shared" si="18"/>
        <v>0</v>
      </c>
      <c r="U48" s="235">
        <f t="shared" si="18"/>
        <v>0</v>
      </c>
      <c r="V48" s="235">
        <f t="shared" si="18"/>
        <v>0</v>
      </c>
      <c r="W48" s="235">
        <f t="shared" si="18"/>
        <v>0</v>
      </c>
      <c r="X48" s="235">
        <f t="shared" si="18"/>
        <v>0</v>
      </c>
      <c r="Y48" s="235">
        <f t="shared" si="18"/>
        <v>0</v>
      </c>
      <c r="Z48" s="235">
        <f t="shared" si="18"/>
        <v>0</v>
      </c>
      <c r="AA48" s="235">
        <f t="shared" si="18"/>
        <v>0</v>
      </c>
      <c r="AB48" s="235">
        <f t="shared" si="18"/>
        <v>0</v>
      </c>
      <c r="AC48" s="235">
        <f t="shared" si="18"/>
        <v>0</v>
      </c>
      <c r="AD48" s="235">
        <f t="shared" si="18"/>
        <v>0</v>
      </c>
      <c r="AE48" s="235">
        <f t="shared" si="18"/>
        <v>0</v>
      </c>
      <c r="AF48" s="235">
        <f t="shared" si="18"/>
        <v>0</v>
      </c>
      <c r="AG48" s="235">
        <f t="shared" si="18"/>
        <v>0</v>
      </c>
      <c r="AH48" s="235">
        <f t="shared" si="18"/>
        <v>0</v>
      </c>
      <c r="AI48" s="235">
        <f t="shared" si="18"/>
        <v>0</v>
      </c>
      <c r="AJ48" s="235">
        <f t="shared" si="18"/>
        <v>0</v>
      </c>
      <c r="AK48" s="235">
        <f t="shared" si="18"/>
        <v>0</v>
      </c>
      <c r="AL48" s="235">
        <f t="shared" si="18"/>
        <v>0</v>
      </c>
      <c r="AM48" s="235">
        <f t="shared" si="18"/>
        <v>0</v>
      </c>
      <c r="AN48" s="235">
        <f t="shared" si="18"/>
        <v>0</v>
      </c>
      <c r="AO48" s="235">
        <f t="shared" si="18"/>
        <v>0</v>
      </c>
      <c r="AP48" s="235">
        <f t="shared" si="18"/>
        <v>0</v>
      </c>
      <c r="AQ48" s="235">
        <f t="shared" si="18"/>
        <v>0</v>
      </c>
      <c r="AR48" s="235">
        <f t="shared" si="18"/>
        <v>0</v>
      </c>
      <c r="AS48" s="235">
        <f t="shared" si="18"/>
        <v>0</v>
      </c>
      <c r="AT48" s="235">
        <f t="shared" si="18"/>
        <v>0</v>
      </c>
      <c r="AU48" s="235">
        <f t="shared" si="18"/>
        <v>0</v>
      </c>
      <c r="AV48" s="235">
        <f t="shared" si="18"/>
        <v>0</v>
      </c>
      <c r="AW48" s="235">
        <f t="shared" si="18"/>
        <v>0</v>
      </c>
      <c r="AX48" s="235">
        <f t="shared" si="18"/>
        <v>0</v>
      </c>
      <c r="AY48" s="235">
        <f t="shared" si="18"/>
        <v>0</v>
      </c>
      <c r="AZ48" s="235">
        <f t="shared" si="18"/>
        <v>0</v>
      </c>
      <c r="BA48" s="235">
        <f t="shared" si="18"/>
        <v>0</v>
      </c>
      <c r="BB48" s="235">
        <f t="shared" si="18"/>
        <v>0</v>
      </c>
      <c r="BC48" s="235">
        <f t="shared" si="18"/>
        <v>0</v>
      </c>
      <c r="BD48" s="235">
        <f t="shared" si="18"/>
        <v>0</v>
      </c>
      <c r="BE48" s="235">
        <f t="shared" si="18"/>
        <v>0</v>
      </c>
      <c r="BF48" s="235">
        <f t="shared" si="18"/>
        <v>0</v>
      </c>
      <c r="BG48" s="235">
        <f t="shared" si="18"/>
        <v>0</v>
      </c>
      <c r="BH48" s="235">
        <f t="shared" si="18"/>
        <v>0</v>
      </c>
      <c r="BI48" s="235">
        <f t="shared" si="18"/>
        <v>0</v>
      </c>
      <c r="BJ48" s="235">
        <f t="shared" si="18"/>
        <v>0</v>
      </c>
      <c r="BK48" s="235">
        <f t="shared" si="18"/>
        <v>0</v>
      </c>
      <c r="BL48" s="235">
        <f t="shared" si="18"/>
        <v>0</v>
      </c>
      <c r="BM48" s="235">
        <f t="shared" si="18"/>
        <v>0</v>
      </c>
      <c r="BN48" s="235">
        <f t="shared" si="18"/>
        <v>0</v>
      </c>
      <c r="BO48" s="235">
        <f t="shared" si="18"/>
        <v>0</v>
      </c>
      <c r="BP48" s="235">
        <f t="shared" ref="BP48:BZ48" si="19">BO48</f>
        <v>0</v>
      </c>
      <c r="BQ48" s="235">
        <f t="shared" si="19"/>
        <v>0</v>
      </c>
      <c r="BR48" s="235">
        <f t="shared" si="19"/>
        <v>0</v>
      </c>
      <c r="BS48" s="235">
        <f t="shared" si="19"/>
        <v>0</v>
      </c>
      <c r="BT48" s="235">
        <f t="shared" si="19"/>
        <v>0</v>
      </c>
      <c r="BU48" s="235">
        <f t="shared" si="19"/>
        <v>0</v>
      </c>
      <c r="BV48" s="235">
        <f t="shared" si="19"/>
        <v>0</v>
      </c>
      <c r="BW48" s="235">
        <f t="shared" si="19"/>
        <v>0</v>
      </c>
      <c r="BX48" s="235">
        <f t="shared" si="19"/>
        <v>0</v>
      </c>
      <c r="BY48" s="257">
        <f t="shared" si="19"/>
        <v>0</v>
      </c>
      <c r="BZ48" s="257">
        <f t="shared" si="19"/>
        <v>0</v>
      </c>
      <c r="CA48" s="229"/>
    </row>
    <row r="49" spans="1:79" s="255" customFormat="1" ht="20.25" thickBot="1">
      <c r="A49" s="498" t="s">
        <v>74</v>
      </c>
      <c r="B49" s="499"/>
      <c r="C49" s="254">
        <f>VLOOKUP(B4,Фактически_присутствующих,3,FALSE)</f>
        <v>0</v>
      </c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56"/>
      <c r="BZ49" s="256"/>
      <c r="CA49" s="229"/>
    </row>
    <row r="50" spans="1:79" s="255" customFormat="1" ht="15.75" thickTop="1">
      <c r="A50" s="498" t="s">
        <v>75</v>
      </c>
      <c r="B50" s="499"/>
      <c r="C50" s="236"/>
      <c r="D50" s="237">
        <f>D47*D48/1000</f>
        <v>0</v>
      </c>
      <c r="E50" s="237">
        <f>E47*E48</f>
        <v>0</v>
      </c>
      <c r="F50" s="238">
        <f>F47*F48</f>
        <v>0</v>
      </c>
      <c r="G50" s="239">
        <f>G47*G48</f>
        <v>0</v>
      </c>
      <c r="H50" s="239">
        <f>H47*H48/1000</f>
        <v>0</v>
      </c>
      <c r="I50" s="239">
        <f>I47*I48/1000</f>
        <v>0</v>
      </c>
      <c r="J50" s="239">
        <f>J47*J48/1000</f>
        <v>0</v>
      </c>
      <c r="K50" s="239">
        <f>K47*K48</f>
        <v>0</v>
      </c>
      <c r="L50" s="239">
        <f t="shared" ref="L50:BW50" si="20">L47*L48/1000</f>
        <v>0</v>
      </c>
      <c r="M50" s="239">
        <f t="shared" si="20"/>
        <v>0</v>
      </c>
      <c r="N50" s="239">
        <f t="shared" si="20"/>
        <v>0</v>
      </c>
      <c r="O50" s="239">
        <f t="shared" si="20"/>
        <v>0</v>
      </c>
      <c r="P50" s="239">
        <f t="shared" si="20"/>
        <v>0</v>
      </c>
      <c r="Q50" s="239">
        <f t="shared" si="20"/>
        <v>0</v>
      </c>
      <c r="R50" s="239">
        <f t="shared" si="20"/>
        <v>0</v>
      </c>
      <c r="S50" s="239">
        <f t="shared" si="20"/>
        <v>0</v>
      </c>
      <c r="T50" s="239">
        <f t="shared" si="20"/>
        <v>0</v>
      </c>
      <c r="U50" s="239">
        <f t="shared" si="20"/>
        <v>0</v>
      </c>
      <c r="V50" s="239">
        <f t="shared" si="20"/>
        <v>0</v>
      </c>
      <c r="W50" s="239">
        <f t="shared" si="20"/>
        <v>0</v>
      </c>
      <c r="X50" s="239">
        <f t="shared" si="20"/>
        <v>0</v>
      </c>
      <c r="Y50" s="239">
        <f t="shared" si="20"/>
        <v>0</v>
      </c>
      <c r="Z50" s="239">
        <f t="shared" si="20"/>
        <v>0</v>
      </c>
      <c r="AA50" s="239">
        <f t="shared" si="20"/>
        <v>0</v>
      </c>
      <c r="AB50" s="239">
        <f t="shared" si="20"/>
        <v>0</v>
      </c>
      <c r="AC50" s="239">
        <f t="shared" si="20"/>
        <v>0</v>
      </c>
      <c r="AD50" s="239">
        <f>AD47*AD48</f>
        <v>0</v>
      </c>
      <c r="AE50" s="239">
        <f t="shared" si="20"/>
        <v>0</v>
      </c>
      <c r="AF50" s="239">
        <f t="shared" si="20"/>
        <v>0</v>
      </c>
      <c r="AG50" s="239">
        <f t="shared" si="20"/>
        <v>0</v>
      </c>
      <c r="AH50" s="239">
        <f t="shared" si="20"/>
        <v>0</v>
      </c>
      <c r="AI50" s="239">
        <f t="shared" si="20"/>
        <v>0</v>
      </c>
      <c r="AJ50" s="239">
        <f t="shared" si="20"/>
        <v>0</v>
      </c>
      <c r="AK50" s="239">
        <f t="shared" si="20"/>
        <v>0</v>
      </c>
      <c r="AL50" s="239">
        <f t="shared" si="20"/>
        <v>0</v>
      </c>
      <c r="AM50" s="239">
        <f t="shared" si="20"/>
        <v>0</v>
      </c>
      <c r="AN50" s="239">
        <f t="shared" si="20"/>
        <v>0</v>
      </c>
      <c r="AO50" s="239">
        <f t="shared" si="20"/>
        <v>0</v>
      </c>
      <c r="AP50" s="239">
        <f t="shared" si="20"/>
        <v>0</v>
      </c>
      <c r="AQ50" s="239">
        <f t="shared" si="20"/>
        <v>0</v>
      </c>
      <c r="AR50" s="239">
        <f t="shared" si="20"/>
        <v>0</v>
      </c>
      <c r="AS50" s="239">
        <f t="shared" si="20"/>
        <v>0</v>
      </c>
      <c r="AT50" s="239">
        <f t="shared" si="20"/>
        <v>0</v>
      </c>
      <c r="AU50" s="239">
        <f t="shared" si="20"/>
        <v>0</v>
      </c>
      <c r="AV50" s="239">
        <f t="shared" si="20"/>
        <v>0</v>
      </c>
      <c r="AW50" s="239">
        <f t="shared" si="20"/>
        <v>0</v>
      </c>
      <c r="AX50" s="239">
        <f t="shared" si="20"/>
        <v>0</v>
      </c>
      <c r="AY50" s="239">
        <f t="shared" si="20"/>
        <v>0</v>
      </c>
      <c r="AZ50" s="239">
        <f t="shared" si="20"/>
        <v>0</v>
      </c>
      <c r="BA50" s="239">
        <f t="shared" si="20"/>
        <v>0</v>
      </c>
      <c r="BB50" s="239">
        <f t="shared" si="20"/>
        <v>0</v>
      </c>
      <c r="BC50" s="239">
        <f t="shared" si="20"/>
        <v>0</v>
      </c>
      <c r="BD50" s="239">
        <f t="shared" si="20"/>
        <v>0</v>
      </c>
      <c r="BE50" s="239">
        <f t="shared" si="20"/>
        <v>0</v>
      </c>
      <c r="BF50" s="239">
        <f t="shared" si="20"/>
        <v>0</v>
      </c>
      <c r="BG50" s="239">
        <f t="shared" si="20"/>
        <v>0</v>
      </c>
      <c r="BH50" s="239">
        <f t="shared" si="20"/>
        <v>0</v>
      </c>
      <c r="BI50" s="239">
        <f t="shared" si="20"/>
        <v>0</v>
      </c>
      <c r="BJ50" s="239">
        <f t="shared" si="20"/>
        <v>0</v>
      </c>
      <c r="BK50" s="239">
        <f t="shared" si="20"/>
        <v>0</v>
      </c>
      <c r="BL50" s="239">
        <f t="shared" si="20"/>
        <v>0</v>
      </c>
      <c r="BM50" s="239">
        <f t="shared" si="20"/>
        <v>0</v>
      </c>
      <c r="BN50" s="239">
        <f t="shared" si="20"/>
        <v>0</v>
      </c>
      <c r="BO50" s="239">
        <f t="shared" si="20"/>
        <v>0</v>
      </c>
      <c r="BP50" s="239">
        <f t="shared" si="20"/>
        <v>0</v>
      </c>
      <c r="BQ50" s="239">
        <f t="shared" si="20"/>
        <v>0</v>
      </c>
      <c r="BR50" s="239">
        <f t="shared" si="20"/>
        <v>0</v>
      </c>
      <c r="BS50" s="239">
        <f t="shared" si="20"/>
        <v>0</v>
      </c>
      <c r="BT50" s="239">
        <f t="shared" si="20"/>
        <v>0</v>
      </c>
      <c r="BU50" s="239">
        <f t="shared" si="20"/>
        <v>0</v>
      </c>
      <c r="BV50" s="239">
        <f t="shared" si="20"/>
        <v>0</v>
      </c>
      <c r="BW50" s="239">
        <f t="shared" si="20"/>
        <v>0</v>
      </c>
      <c r="BX50" s="239">
        <f t="shared" ref="BX50:BY50" si="21">BX47*BX48/1000</f>
        <v>0</v>
      </c>
      <c r="BY50" s="237">
        <f t="shared" si="21"/>
        <v>0</v>
      </c>
      <c r="BZ50" s="237">
        <f>BZ47*BZ48</f>
        <v>0</v>
      </c>
      <c r="CA50" s="229"/>
    </row>
    <row r="51" spans="1:79" s="255" customFormat="1">
      <c r="A51" s="498" t="s">
        <v>64</v>
      </c>
      <c r="B51" s="499"/>
      <c r="C51" s="236"/>
      <c r="D51" s="240">
        <f>ССЫЛКИ!B3</f>
        <v>85</v>
      </c>
      <c r="E51" s="240">
        <f>ССЫЛКИ!C3</f>
        <v>21</v>
      </c>
      <c r="F51" s="240">
        <f>ССЫЛКИ!D3</f>
        <v>21</v>
      </c>
      <c r="G51" s="240">
        <f>ССЫЛКИ!E3</f>
        <v>6</v>
      </c>
      <c r="H51" s="240">
        <f>ССЫЛКИ!F3</f>
        <v>400</v>
      </c>
      <c r="I51" s="240">
        <f>ССЫЛКИ!G3</f>
        <v>140</v>
      </c>
      <c r="J51" s="240">
        <f>ССЫЛКИ!H3</f>
        <v>85</v>
      </c>
      <c r="K51" s="240">
        <f>ССЫЛКИ!I3</f>
        <v>21</v>
      </c>
      <c r="L51" s="240">
        <f>ССЫЛКИ!J3</f>
        <v>140</v>
      </c>
      <c r="M51" s="240">
        <f>ССЫЛКИ!K3</f>
        <v>56</v>
      </c>
      <c r="N51" s="240">
        <f>ССЫЛКИ!L3</f>
        <v>10</v>
      </c>
      <c r="O51" s="240">
        <f>ССЫЛКИ!M3</f>
        <v>240</v>
      </c>
      <c r="P51" s="240">
        <f>ССЫЛКИ!N3</f>
        <v>700</v>
      </c>
      <c r="Q51" s="240">
        <f>ССЫЛКИ!O3</f>
        <v>8</v>
      </c>
      <c r="R51" s="240">
        <f>ССЫЛКИ!P3</f>
        <v>160</v>
      </c>
      <c r="S51" s="240">
        <f>ССЫЛКИ!Q3</f>
        <v>10</v>
      </c>
      <c r="T51" s="240">
        <f>ССЫЛКИ!R3</f>
        <v>150</v>
      </c>
      <c r="U51" s="240">
        <f>ССЫЛКИ!S3</f>
        <v>110</v>
      </c>
      <c r="V51" s="240">
        <f>ССЫЛКИ!T3</f>
        <v>130</v>
      </c>
      <c r="W51" s="240">
        <f>ССЫЛКИ!U3</f>
        <v>150</v>
      </c>
      <c r="X51" s="240">
        <f>ССЫЛКИ!V3</f>
        <v>150</v>
      </c>
      <c r="Y51" s="240">
        <f>ССЫЛКИ!W3</f>
        <v>40</v>
      </c>
      <c r="Z51" s="240">
        <f>ССЫЛКИ!X3</f>
        <v>150</v>
      </c>
      <c r="AA51" s="240">
        <f>ССЫЛКИ!Y3</f>
        <v>60</v>
      </c>
      <c r="AB51" s="240">
        <f>ССЫЛКИ!Z3</f>
        <v>70</v>
      </c>
      <c r="AC51" s="240">
        <f>ССЫЛКИ!AA3</f>
        <v>165</v>
      </c>
      <c r="AD51" s="240">
        <f>ССЫЛКИ!AB3</f>
        <v>21</v>
      </c>
      <c r="AE51" s="240">
        <f>ССЫЛКИ!AC3</f>
        <v>10.5</v>
      </c>
      <c r="AF51" s="240">
        <f>ССЫЛКИ!AD3</f>
        <v>55</v>
      </c>
      <c r="AG51" s="240">
        <f>ССЫЛКИ!AE3</f>
        <v>90</v>
      </c>
      <c r="AH51" s="240">
        <f>ССЫЛКИ!AF3</f>
        <v>45</v>
      </c>
      <c r="AI51" s="240">
        <f>ССЫЛКИ!AG3</f>
        <v>45</v>
      </c>
      <c r="AJ51" s="240">
        <f>ССЫЛКИ!AH3</f>
        <v>52</v>
      </c>
      <c r="AK51" s="240">
        <f>ССЫЛКИ!AI3</f>
        <v>50</v>
      </c>
      <c r="AL51" s="240">
        <f>ССЫЛКИ!AJ3</f>
        <v>55</v>
      </c>
      <c r="AM51" s="240">
        <f>ССЫЛКИ!AK3</f>
        <v>60</v>
      </c>
      <c r="AN51" s="240">
        <f>ССЫЛКИ!AL3</f>
        <v>60</v>
      </c>
      <c r="AO51" s="240">
        <f>ССЫЛКИ!AM3</f>
        <v>50</v>
      </c>
      <c r="AP51" s="240">
        <f>ССЫЛКИ!AN3</f>
        <v>110</v>
      </c>
      <c r="AQ51" s="240">
        <f>ССЫЛКИ!AO3</f>
        <v>270</v>
      </c>
      <c r="AR51" s="240">
        <f>ССЫЛКИ!AP3</f>
        <v>200</v>
      </c>
      <c r="AS51" s="240">
        <f>ССЫЛКИ!AQ3</f>
        <v>80</v>
      </c>
      <c r="AT51" s="240">
        <f>ССЫЛКИ!AR3</f>
        <v>600</v>
      </c>
      <c r="AU51" s="240">
        <f>ССЫЛКИ!AS3</f>
        <v>60</v>
      </c>
      <c r="AV51" s="240">
        <f>ССЫЛКИ!AT3</f>
        <v>75</v>
      </c>
      <c r="AW51" s="240">
        <f>ССЫЛКИ!AU3</f>
        <v>250</v>
      </c>
      <c r="AX51" s="240">
        <f>ССЫЛКИ!AV3</f>
        <v>274</v>
      </c>
      <c r="AY51" s="240">
        <f>ССЫЛКИ!AW3</f>
        <v>450</v>
      </c>
      <c r="AZ51" s="240">
        <f>ССЫЛКИ!AX3</f>
        <v>325</v>
      </c>
      <c r="BA51" s="240">
        <f>ССЫЛКИ!AY3</f>
        <v>180</v>
      </c>
      <c r="BB51" s="240">
        <f>ССЫЛКИ!AZ3</f>
        <v>320</v>
      </c>
      <c r="BC51" s="240">
        <f>ССЫЛКИ!BA3</f>
        <v>350</v>
      </c>
      <c r="BD51" s="240">
        <f>ССЫЛКИ!BB3</f>
        <v>300</v>
      </c>
      <c r="BE51" s="240">
        <f>ССЫЛКИ!BC3</f>
        <v>120</v>
      </c>
      <c r="BF51" s="240">
        <f>ССЫЛКИ!BD3</f>
        <v>220</v>
      </c>
      <c r="BG51" s="240">
        <f>ССЫЛКИ!BE3</f>
        <v>300</v>
      </c>
      <c r="BH51" s="240">
        <f>ССЫЛКИ!BF3</f>
        <v>21</v>
      </c>
      <c r="BI51" s="240">
        <f>ССЫЛКИ!BG3</f>
        <v>21</v>
      </c>
      <c r="BJ51" s="240">
        <f>ССЫЛКИ!BH3</f>
        <v>35</v>
      </c>
      <c r="BK51" s="240">
        <f>ССЫЛКИ!BI3</f>
        <v>22</v>
      </c>
      <c r="BL51" s="240">
        <f>ССЫЛКИ!BJ3</f>
        <v>32</v>
      </c>
      <c r="BM51" s="240">
        <f>ССЫЛКИ!BK3</f>
        <v>140</v>
      </c>
      <c r="BN51" s="240">
        <f>ССЫЛКИ!BL3</f>
        <v>140</v>
      </c>
      <c r="BO51" s="240">
        <f>ССЫЛКИ!BM3</f>
        <v>30</v>
      </c>
      <c r="BP51" s="240">
        <f>ССЫЛКИ!BN3</f>
        <v>4.2</v>
      </c>
      <c r="BQ51" s="240">
        <f>ССЫЛКИ!BO3</f>
        <v>160</v>
      </c>
      <c r="BR51" s="240">
        <f>ССЫЛКИ!BP3</f>
        <v>100</v>
      </c>
      <c r="BS51" s="240">
        <f>ССЫЛКИ!BQ3</f>
        <v>150</v>
      </c>
      <c r="BT51" s="240">
        <f>ССЫЛКИ!BR3</f>
        <v>160</v>
      </c>
      <c r="BU51" s="240">
        <f>ССЫЛКИ!BS3</f>
        <v>100</v>
      </c>
      <c r="BV51" s="240">
        <f>ССЫЛКИ!BT3</f>
        <v>90</v>
      </c>
      <c r="BW51" s="240">
        <f>ССЫЛКИ!BU3</f>
        <v>21</v>
      </c>
      <c r="BX51" s="240">
        <f>ССЫЛКИ!BV3</f>
        <v>40</v>
      </c>
      <c r="BY51" s="240">
        <f>ССЫЛКИ!BW3</f>
        <v>210</v>
      </c>
      <c r="BZ51" s="240">
        <f>ССЫЛКИ!BX3</f>
        <v>8</v>
      </c>
      <c r="CA51" s="229"/>
    </row>
    <row r="52" spans="1:79" s="255" customFormat="1">
      <c r="A52" s="498" t="s">
        <v>76</v>
      </c>
      <c r="B52" s="499"/>
      <c r="C52" s="241">
        <f>SUM(D52:BZ52)</f>
        <v>0</v>
      </c>
      <c r="D52" s="242">
        <f t="shared" ref="D52:BZ52" si="22">D50*D51</f>
        <v>0</v>
      </c>
      <c r="E52" s="242">
        <f t="shared" si="22"/>
        <v>0</v>
      </c>
      <c r="F52" s="238">
        <f t="shared" si="22"/>
        <v>0</v>
      </c>
      <c r="G52" s="239">
        <f t="shared" si="22"/>
        <v>0</v>
      </c>
      <c r="H52" s="239">
        <f t="shared" si="22"/>
        <v>0</v>
      </c>
      <c r="I52" s="239">
        <f t="shared" si="22"/>
        <v>0</v>
      </c>
      <c r="J52" s="239">
        <f t="shared" si="22"/>
        <v>0</v>
      </c>
      <c r="K52" s="239">
        <f t="shared" si="22"/>
        <v>0</v>
      </c>
      <c r="L52" s="239">
        <f t="shared" si="22"/>
        <v>0</v>
      </c>
      <c r="M52" s="239">
        <f t="shared" si="22"/>
        <v>0</v>
      </c>
      <c r="N52" s="239">
        <f t="shared" si="22"/>
        <v>0</v>
      </c>
      <c r="O52" s="239">
        <f t="shared" si="22"/>
        <v>0</v>
      </c>
      <c r="P52" s="239">
        <f t="shared" si="22"/>
        <v>0</v>
      </c>
      <c r="Q52" s="239">
        <f t="shared" si="22"/>
        <v>0</v>
      </c>
      <c r="R52" s="239">
        <f t="shared" si="22"/>
        <v>0</v>
      </c>
      <c r="S52" s="239">
        <f t="shared" si="22"/>
        <v>0</v>
      </c>
      <c r="T52" s="239">
        <f t="shared" si="22"/>
        <v>0</v>
      </c>
      <c r="U52" s="239">
        <f t="shared" si="22"/>
        <v>0</v>
      </c>
      <c r="V52" s="239">
        <f t="shared" si="22"/>
        <v>0</v>
      </c>
      <c r="W52" s="239">
        <f t="shared" si="22"/>
        <v>0</v>
      </c>
      <c r="X52" s="239">
        <f t="shared" si="22"/>
        <v>0</v>
      </c>
      <c r="Y52" s="239">
        <f t="shared" si="22"/>
        <v>0</v>
      </c>
      <c r="Z52" s="239">
        <f t="shared" si="22"/>
        <v>0</v>
      </c>
      <c r="AA52" s="239">
        <f t="shared" si="22"/>
        <v>0</v>
      </c>
      <c r="AB52" s="239">
        <f t="shared" si="22"/>
        <v>0</v>
      </c>
      <c r="AC52" s="239">
        <f t="shared" si="22"/>
        <v>0</v>
      </c>
      <c r="AD52" s="239">
        <f t="shared" si="22"/>
        <v>0</v>
      </c>
      <c r="AE52" s="239">
        <f t="shared" si="22"/>
        <v>0</v>
      </c>
      <c r="AF52" s="239">
        <f t="shared" si="22"/>
        <v>0</v>
      </c>
      <c r="AG52" s="239">
        <f t="shared" si="22"/>
        <v>0</v>
      </c>
      <c r="AH52" s="239">
        <f t="shared" si="22"/>
        <v>0</v>
      </c>
      <c r="AI52" s="239">
        <f t="shared" si="22"/>
        <v>0</v>
      </c>
      <c r="AJ52" s="239">
        <f t="shared" si="22"/>
        <v>0</v>
      </c>
      <c r="AK52" s="239">
        <f t="shared" si="22"/>
        <v>0</v>
      </c>
      <c r="AL52" s="239">
        <f t="shared" si="22"/>
        <v>0</v>
      </c>
      <c r="AM52" s="239">
        <f t="shared" si="22"/>
        <v>0</v>
      </c>
      <c r="AN52" s="239">
        <f t="shared" si="22"/>
        <v>0</v>
      </c>
      <c r="AO52" s="239">
        <f t="shared" si="22"/>
        <v>0</v>
      </c>
      <c r="AP52" s="239">
        <f t="shared" si="22"/>
        <v>0</v>
      </c>
      <c r="AQ52" s="239">
        <f t="shared" si="22"/>
        <v>0</v>
      </c>
      <c r="AR52" s="239">
        <f t="shared" si="22"/>
        <v>0</v>
      </c>
      <c r="AS52" s="239">
        <f t="shared" si="22"/>
        <v>0</v>
      </c>
      <c r="AT52" s="239">
        <f t="shared" si="22"/>
        <v>0</v>
      </c>
      <c r="AU52" s="239">
        <f t="shared" si="22"/>
        <v>0</v>
      </c>
      <c r="AV52" s="239">
        <f t="shared" si="22"/>
        <v>0</v>
      </c>
      <c r="AW52" s="239">
        <f t="shared" si="22"/>
        <v>0</v>
      </c>
      <c r="AX52" s="239">
        <f t="shared" si="22"/>
        <v>0</v>
      </c>
      <c r="AY52" s="239">
        <f t="shared" si="22"/>
        <v>0</v>
      </c>
      <c r="AZ52" s="239">
        <f t="shared" si="22"/>
        <v>0</v>
      </c>
      <c r="BA52" s="239">
        <f t="shared" si="22"/>
        <v>0</v>
      </c>
      <c r="BB52" s="239">
        <f t="shared" si="22"/>
        <v>0</v>
      </c>
      <c r="BC52" s="239">
        <f t="shared" si="22"/>
        <v>0</v>
      </c>
      <c r="BD52" s="239">
        <f t="shared" si="22"/>
        <v>0</v>
      </c>
      <c r="BE52" s="239">
        <f t="shared" si="22"/>
        <v>0</v>
      </c>
      <c r="BF52" s="239">
        <f t="shared" si="22"/>
        <v>0</v>
      </c>
      <c r="BG52" s="239">
        <f t="shared" si="22"/>
        <v>0</v>
      </c>
      <c r="BH52" s="239">
        <f t="shared" si="22"/>
        <v>0</v>
      </c>
      <c r="BI52" s="239">
        <f t="shared" si="22"/>
        <v>0</v>
      </c>
      <c r="BJ52" s="239">
        <f t="shared" si="22"/>
        <v>0</v>
      </c>
      <c r="BK52" s="239">
        <f t="shared" si="22"/>
        <v>0</v>
      </c>
      <c r="BL52" s="239">
        <f t="shared" si="22"/>
        <v>0</v>
      </c>
      <c r="BM52" s="239">
        <f t="shared" si="22"/>
        <v>0</v>
      </c>
      <c r="BN52" s="239">
        <f t="shared" si="22"/>
        <v>0</v>
      </c>
      <c r="BO52" s="239">
        <f t="shared" si="22"/>
        <v>0</v>
      </c>
      <c r="BP52" s="239">
        <f t="shared" si="22"/>
        <v>0</v>
      </c>
      <c r="BQ52" s="239">
        <f t="shared" si="22"/>
        <v>0</v>
      </c>
      <c r="BR52" s="239">
        <f t="shared" si="22"/>
        <v>0</v>
      </c>
      <c r="BS52" s="239">
        <f t="shared" si="22"/>
        <v>0</v>
      </c>
      <c r="BT52" s="239">
        <f t="shared" si="22"/>
        <v>0</v>
      </c>
      <c r="BU52" s="239">
        <f t="shared" si="22"/>
        <v>0</v>
      </c>
      <c r="BV52" s="239">
        <f t="shared" si="22"/>
        <v>0</v>
      </c>
      <c r="BW52" s="239">
        <f t="shared" si="22"/>
        <v>0</v>
      </c>
      <c r="BX52" s="239">
        <f t="shared" si="22"/>
        <v>0</v>
      </c>
      <c r="BY52" s="242">
        <f t="shared" si="22"/>
        <v>0</v>
      </c>
      <c r="BZ52" s="242">
        <f t="shared" si="22"/>
        <v>0</v>
      </c>
      <c r="CA52" s="229"/>
    </row>
    <row r="53" spans="1:79" s="255" customFormat="1" ht="15.75" customHeight="1">
      <c r="A53" s="498" t="s">
        <v>77</v>
      </c>
      <c r="B53" s="499"/>
      <c r="C53" s="243" t="e">
        <f>C52/C49</f>
        <v>#DIV/0!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</row>
    <row r="54" spans="1:79" ht="13.9" hidden="1" customHeight="1">
      <c r="A54" s="1"/>
      <c r="B54" s="232" t="s">
        <v>397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5" customFormat="1" hidden="1">
      <c r="A55" s="501"/>
      <c r="B55" s="502"/>
      <c r="C55" s="235"/>
      <c r="D55" s="235">
        <f t="shared" ref="D55:K55" si="23">SUM(D39:D45)</f>
        <v>0</v>
      </c>
      <c r="E55" s="235">
        <f t="shared" si="23"/>
        <v>0</v>
      </c>
      <c r="F55" s="235">
        <f t="shared" si="23"/>
        <v>0</v>
      </c>
      <c r="G55" s="235">
        <f t="shared" si="23"/>
        <v>0</v>
      </c>
      <c r="H55" s="235">
        <f t="shared" si="23"/>
        <v>0</v>
      </c>
      <c r="I55" s="235">
        <f t="shared" si="23"/>
        <v>0</v>
      </c>
      <c r="J55" s="235">
        <f t="shared" si="23"/>
        <v>0</v>
      </c>
      <c r="K55" s="235">
        <f t="shared" si="23"/>
        <v>0</v>
      </c>
      <c r="L55" s="235">
        <f>SUM(L39:L45)</f>
        <v>4.8</v>
      </c>
      <c r="M55" s="235">
        <f t="shared" ref="M55:BW55" si="24">SUM(M39:M45)</f>
        <v>0</v>
      </c>
      <c r="N55" s="235">
        <f t="shared" si="24"/>
        <v>6.55</v>
      </c>
      <c r="O55" s="235">
        <f t="shared" si="24"/>
        <v>0</v>
      </c>
      <c r="P55" s="235">
        <f t="shared" si="24"/>
        <v>0</v>
      </c>
      <c r="Q55" s="235">
        <f t="shared" si="24"/>
        <v>0</v>
      </c>
      <c r="R55" s="235">
        <f t="shared" si="24"/>
        <v>0</v>
      </c>
      <c r="S55" s="235">
        <f t="shared" si="24"/>
        <v>0</v>
      </c>
      <c r="T55" s="235">
        <f t="shared" si="24"/>
        <v>0</v>
      </c>
      <c r="U55" s="235">
        <f t="shared" si="24"/>
        <v>0</v>
      </c>
      <c r="V55" s="235">
        <f t="shared" si="24"/>
        <v>7</v>
      </c>
      <c r="W55" s="235">
        <f t="shared" si="24"/>
        <v>0</v>
      </c>
      <c r="X55" s="235">
        <f t="shared" si="24"/>
        <v>0</v>
      </c>
      <c r="Y55" s="235">
        <f t="shared" si="24"/>
        <v>1</v>
      </c>
      <c r="Z55" s="235">
        <f t="shared" si="24"/>
        <v>0</v>
      </c>
      <c r="AA55" s="235">
        <f t="shared" si="24"/>
        <v>0</v>
      </c>
      <c r="AB55" s="235">
        <f t="shared" si="24"/>
        <v>200</v>
      </c>
      <c r="AC55" s="235">
        <f t="shared" si="24"/>
        <v>6.5</v>
      </c>
      <c r="AD55" s="235">
        <f>SUM(AD39:AD45)</f>
        <v>0</v>
      </c>
      <c r="AE55" s="235">
        <f t="shared" si="24"/>
        <v>0</v>
      </c>
      <c r="AF55" s="235">
        <f t="shared" si="24"/>
        <v>0</v>
      </c>
      <c r="AG55" s="235">
        <f t="shared" si="24"/>
        <v>0</v>
      </c>
      <c r="AH55" s="235">
        <f t="shared" si="24"/>
        <v>0</v>
      </c>
      <c r="AI55" s="235">
        <f t="shared" si="24"/>
        <v>0</v>
      </c>
      <c r="AJ55" s="235">
        <f t="shared" si="24"/>
        <v>0</v>
      </c>
      <c r="AK55" s="235">
        <f t="shared" si="24"/>
        <v>0</v>
      </c>
      <c r="AL55" s="235">
        <f t="shared" si="24"/>
        <v>30</v>
      </c>
      <c r="AM55" s="235">
        <f t="shared" si="24"/>
        <v>0</v>
      </c>
      <c r="AN55" s="235">
        <f t="shared" si="24"/>
        <v>0</v>
      </c>
      <c r="AO55" s="235">
        <f t="shared" si="24"/>
        <v>0</v>
      </c>
      <c r="AP55" s="235">
        <f t="shared" si="24"/>
        <v>0</v>
      </c>
      <c r="AQ55" s="235">
        <f t="shared" si="24"/>
        <v>0</v>
      </c>
      <c r="AR55" s="235">
        <f t="shared" si="24"/>
        <v>0</v>
      </c>
      <c r="AS55" s="235">
        <f t="shared" si="24"/>
        <v>0</v>
      </c>
      <c r="AT55" s="235">
        <f t="shared" si="24"/>
        <v>4</v>
      </c>
      <c r="AU55" s="235">
        <f t="shared" si="24"/>
        <v>0</v>
      </c>
      <c r="AV55" s="235">
        <f t="shared" si="24"/>
        <v>0</v>
      </c>
      <c r="AW55" s="235">
        <f t="shared" si="24"/>
        <v>0</v>
      </c>
      <c r="AX55" s="235">
        <f t="shared" si="24"/>
        <v>5</v>
      </c>
      <c r="AY55" s="235">
        <f t="shared" si="24"/>
        <v>0</v>
      </c>
      <c r="AZ55" s="235">
        <f t="shared" si="24"/>
        <v>0</v>
      </c>
      <c r="BA55" s="235">
        <f t="shared" si="24"/>
        <v>42</v>
      </c>
      <c r="BB55" s="235">
        <f t="shared" si="24"/>
        <v>0</v>
      </c>
      <c r="BC55" s="235">
        <f t="shared" si="24"/>
        <v>0</v>
      </c>
      <c r="BD55" s="235">
        <f t="shared" si="24"/>
        <v>53</v>
      </c>
      <c r="BE55" s="235">
        <f t="shared" si="24"/>
        <v>0</v>
      </c>
      <c r="BF55" s="235">
        <f t="shared" si="24"/>
        <v>0</v>
      </c>
      <c r="BG55" s="235">
        <f t="shared" si="24"/>
        <v>1</v>
      </c>
      <c r="BH55" s="235">
        <f t="shared" si="24"/>
        <v>0</v>
      </c>
      <c r="BI55" s="235">
        <f t="shared" si="24"/>
        <v>30</v>
      </c>
      <c r="BJ55" s="235">
        <f t="shared" si="24"/>
        <v>50</v>
      </c>
      <c r="BK55" s="235">
        <f t="shared" si="24"/>
        <v>8</v>
      </c>
      <c r="BL55" s="235">
        <f t="shared" si="24"/>
        <v>22</v>
      </c>
      <c r="BM55" s="235">
        <f t="shared" si="24"/>
        <v>10</v>
      </c>
      <c r="BN55" s="235">
        <f t="shared" si="24"/>
        <v>0</v>
      </c>
      <c r="BO55" s="235">
        <f t="shared" si="24"/>
        <v>0</v>
      </c>
      <c r="BP55" s="235">
        <f t="shared" si="24"/>
        <v>0</v>
      </c>
      <c r="BQ55" s="235">
        <f t="shared" si="24"/>
        <v>0</v>
      </c>
      <c r="BR55" s="235">
        <f t="shared" si="24"/>
        <v>0</v>
      </c>
      <c r="BS55" s="235">
        <f t="shared" si="24"/>
        <v>0</v>
      </c>
      <c r="BT55" s="235">
        <f t="shared" si="24"/>
        <v>0</v>
      </c>
      <c r="BU55" s="235">
        <f t="shared" si="24"/>
        <v>0</v>
      </c>
      <c r="BV55" s="235">
        <f t="shared" si="24"/>
        <v>0</v>
      </c>
      <c r="BW55" s="235">
        <f t="shared" si="24"/>
        <v>0</v>
      </c>
      <c r="BX55" s="235">
        <f>SUM(BX39:BX45)</f>
        <v>60</v>
      </c>
      <c r="BY55" s="256">
        <f>SUM(BY35:BY43)</f>
        <v>0</v>
      </c>
      <c r="BZ55" s="256">
        <f>SUM(BZ39:BZ45)</f>
        <v>1</v>
      </c>
      <c r="CA55" s="229"/>
    </row>
    <row r="56" spans="1:79" s="255" customFormat="1" hidden="1">
      <c r="A56" s="503" t="s">
        <v>74</v>
      </c>
      <c r="B56" s="504"/>
      <c r="C56" s="235">
        <f>C57</f>
        <v>0</v>
      </c>
      <c r="D56" s="245">
        <f>C56</f>
        <v>0</v>
      </c>
      <c r="E56" s="245">
        <f t="shared" ref="E56:BP56" si="25">D56</f>
        <v>0</v>
      </c>
      <c r="F56" s="245">
        <f t="shared" si="25"/>
        <v>0</v>
      </c>
      <c r="G56" s="245">
        <f t="shared" si="25"/>
        <v>0</v>
      </c>
      <c r="H56" s="245">
        <f t="shared" si="25"/>
        <v>0</v>
      </c>
      <c r="I56" s="245">
        <f t="shared" si="25"/>
        <v>0</v>
      </c>
      <c r="J56" s="245">
        <f t="shared" si="25"/>
        <v>0</v>
      </c>
      <c r="K56" s="245">
        <f t="shared" si="25"/>
        <v>0</v>
      </c>
      <c r="L56" s="245">
        <f t="shared" si="25"/>
        <v>0</v>
      </c>
      <c r="M56" s="245">
        <f t="shared" si="25"/>
        <v>0</v>
      </c>
      <c r="N56" s="245">
        <f t="shared" si="25"/>
        <v>0</v>
      </c>
      <c r="O56" s="245">
        <f t="shared" si="25"/>
        <v>0</v>
      </c>
      <c r="P56" s="245">
        <f t="shared" si="25"/>
        <v>0</v>
      </c>
      <c r="Q56" s="245">
        <f t="shared" si="25"/>
        <v>0</v>
      </c>
      <c r="R56" s="245">
        <f t="shared" si="25"/>
        <v>0</v>
      </c>
      <c r="S56" s="245">
        <f t="shared" si="25"/>
        <v>0</v>
      </c>
      <c r="T56" s="245">
        <f t="shared" si="25"/>
        <v>0</v>
      </c>
      <c r="U56" s="245">
        <f t="shared" si="25"/>
        <v>0</v>
      </c>
      <c r="V56" s="245">
        <f t="shared" si="25"/>
        <v>0</v>
      </c>
      <c r="W56" s="245">
        <f t="shared" si="25"/>
        <v>0</v>
      </c>
      <c r="X56" s="245">
        <f t="shared" si="25"/>
        <v>0</v>
      </c>
      <c r="Y56" s="245">
        <f t="shared" si="25"/>
        <v>0</v>
      </c>
      <c r="Z56" s="245">
        <f t="shared" si="25"/>
        <v>0</v>
      </c>
      <c r="AA56" s="245">
        <f t="shared" si="25"/>
        <v>0</v>
      </c>
      <c r="AB56" s="245">
        <f t="shared" si="25"/>
        <v>0</v>
      </c>
      <c r="AC56" s="245">
        <f t="shared" si="25"/>
        <v>0</v>
      </c>
      <c r="AD56" s="245">
        <f t="shared" si="25"/>
        <v>0</v>
      </c>
      <c r="AE56" s="245">
        <f t="shared" si="25"/>
        <v>0</v>
      </c>
      <c r="AF56" s="245">
        <f t="shared" si="25"/>
        <v>0</v>
      </c>
      <c r="AG56" s="245">
        <f t="shared" si="25"/>
        <v>0</v>
      </c>
      <c r="AH56" s="245">
        <f t="shared" si="25"/>
        <v>0</v>
      </c>
      <c r="AI56" s="245">
        <f t="shared" si="25"/>
        <v>0</v>
      </c>
      <c r="AJ56" s="245">
        <f t="shared" si="25"/>
        <v>0</v>
      </c>
      <c r="AK56" s="245">
        <f t="shared" si="25"/>
        <v>0</v>
      </c>
      <c r="AL56" s="245">
        <f t="shared" si="25"/>
        <v>0</v>
      </c>
      <c r="AM56" s="245">
        <f t="shared" si="25"/>
        <v>0</v>
      </c>
      <c r="AN56" s="245">
        <f t="shared" si="25"/>
        <v>0</v>
      </c>
      <c r="AO56" s="245">
        <f t="shared" si="25"/>
        <v>0</v>
      </c>
      <c r="AP56" s="245">
        <f t="shared" si="25"/>
        <v>0</v>
      </c>
      <c r="AQ56" s="245">
        <f t="shared" si="25"/>
        <v>0</v>
      </c>
      <c r="AR56" s="245">
        <f t="shared" si="25"/>
        <v>0</v>
      </c>
      <c r="AS56" s="245">
        <f t="shared" si="25"/>
        <v>0</v>
      </c>
      <c r="AT56" s="245">
        <f t="shared" si="25"/>
        <v>0</v>
      </c>
      <c r="AU56" s="245">
        <f t="shared" si="25"/>
        <v>0</v>
      </c>
      <c r="AV56" s="245">
        <f t="shared" si="25"/>
        <v>0</v>
      </c>
      <c r="AW56" s="245">
        <f t="shared" si="25"/>
        <v>0</v>
      </c>
      <c r="AX56" s="245">
        <f t="shared" si="25"/>
        <v>0</v>
      </c>
      <c r="AY56" s="245">
        <f t="shared" si="25"/>
        <v>0</v>
      </c>
      <c r="AZ56" s="245">
        <f t="shared" si="25"/>
        <v>0</v>
      </c>
      <c r="BA56" s="245">
        <f t="shared" si="25"/>
        <v>0</v>
      </c>
      <c r="BB56" s="245">
        <f t="shared" si="25"/>
        <v>0</v>
      </c>
      <c r="BC56" s="245">
        <f t="shared" si="25"/>
        <v>0</v>
      </c>
      <c r="BD56" s="245">
        <f t="shared" si="25"/>
        <v>0</v>
      </c>
      <c r="BE56" s="245">
        <f t="shared" si="25"/>
        <v>0</v>
      </c>
      <c r="BF56" s="245">
        <f t="shared" si="25"/>
        <v>0</v>
      </c>
      <c r="BG56" s="245">
        <f t="shared" si="25"/>
        <v>0</v>
      </c>
      <c r="BH56" s="245">
        <f t="shared" si="25"/>
        <v>0</v>
      </c>
      <c r="BI56" s="245">
        <f t="shared" si="25"/>
        <v>0</v>
      </c>
      <c r="BJ56" s="245">
        <f t="shared" si="25"/>
        <v>0</v>
      </c>
      <c r="BK56" s="245">
        <f t="shared" si="25"/>
        <v>0</v>
      </c>
      <c r="BL56" s="245">
        <f t="shared" si="25"/>
        <v>0</v>
      </c>
      <c r="BM56" s="245">
        <f t="shared" si="25"/>
        <v>0</v>
      </c>
      <c r="BN56" s="245">
        <f t="shared" si="25"/>
        <v>0</v>
      </c>
      <c r="BO56" s="245">
        <f t="shared" si="25"/>
        <v>0</v>
      </c>
      <c r="BP56" s="245">
        <f t="shared" si="25"/>
        <v>0</v>
      </c>
      <c r="BQ56" s="245">
        <f t="shared" ref="BQ56:BZ56" si="26">BP56</f>
        <v>0</v>
      </c>
      <c r="BR56" s="245">
        <f t="shared" si="26"/>
        <v>0</v>
      </c>
      <c r="BS56" s="245">
        <f t="shared" si="26"/>
        <v>0</v>
      </c>
      <c r="BT56" s="245">
        <f t="shared" si="26"/>
        <v>0</v>
      </c>
      <c r="BU56" s="245">
        <f t="shared" si="26"/>
        <v>0</v>
      </c>
      <c r="BV56" s="245">
        <f t="shared" si="26"/>
        <v>0</v>
      </c>
      <c r="BW56" s="245">
        <f t="shared" si="26"/>
        <v>0</v>
      </c>
      <c r="BX56" s="245">
        <f t="shared" si="26"/>
        <v>0</v>
      </c>
      <c r="BY56" s="257">
        <f t="shared" si="26"/>
        <v>0</v>
      </c>
      <c r="BZ56" s="257">
        <f t="shared" si="26"/>
        <v>0</v>
      </c>
      <c r="CA56" s="229"/>
    </row>
    <row r="57" spans="1:79" s="255" customFormat="1" ht="21" hidden="1" thickBot="1">
      <c r="A57" s="505" t="s">
        <v>138</v>
      </c>
      <c r="B57" s="506"/>
      <c r="C57" s="98">
        <f>VLOOKUP(B4,Общее_количество_учащихся,3,FALSE)</f>
        <v>0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58"/>
      <c r="BZ57" s="256"/>
      <c r="CA57" s="229"/>
    </row>
    <row r="58" spans="1:79" s="255" customFormat="1" hidden="1">
      <c r="A58" s="498" t="s">
        <v>75</v>
      </c>
      <c r="B58" s="499"/>
      <c r="C58" s="236"/>
      <c r="D58" s="247">
        <f>D55*D56/1000</f>
        <v>0</v>
      </c>
      <c r="E58" s="247">
        <f>E55*E56</f>
        <v>0</v>
      </c>
      <c r="F58" s="247">
        <f>F55*F56</f>
        <v>0</v>
      </c>
      <c r="G58" s="247">
        <f>G55*G56</f>
        <v>0</v>
      </c>
      <c r="H58" s="247">
        <f t="shared" ref="H58:BS58" si="27">H55*H56/1000</f>
        <v>0</v>
      </c>
      <c r="I58" s="247">
        <f t="shared" si="27"/>
        <v>0</v>
      </c>
      <c r="J58" s="248">
        <f t="shared" si="27"/>
        <v>0</v>
      </c>
      <c r="K58" s="248">
        <f>K55*K56</f>
        <v>0</v>
      </c>
      <c r="L58" s="248">
        <f>L55*L56/1000</f>
        <v>0</v>
      </c>
      <c r="M58" s="248">
        <f t="shared" si="27"/>
        <v>0</v>
      </c>
      <c r="N58" s="248">
        <f t="shared" si="27"/>
        <v>0</v>
      </c>
      <c r="O58" s="248">
        <f t="shared" si="27"/>
        <v>0</v>
      </c>
      <c r="P58" s="248">
        <f t="shared" si="27"/>
        <v>0</v>
      </c>
      <c r="Q58" s="248">
        <f>Q55*Q56</f>
        <v>0</v>
      </c>
      <c r="R58" s="248">
        <f t="shared" si="27"/>
        <v>0</v>
      </c>
      <c r="S58" s="248">
        <f>S55*S56</f>
        <v>0</v>
      </c>
      <c r="T58" s="248">
        <f t="shared" si="27"/>
        <v>0</v>
      </c>
      <c r="U58" s="248">
        <f t="shared" si="27"/>
        <v>0</v>
      </c>
      <c r="V58" s="248">
        <f t="shared" si="27"/>
        <v>0</v>
      </c>
      <c r="W58" s="248">
        <f t="shared" si="27"/>
        <v>0</v>
      </c>
      <c r="X58" s="248">
        <f t="shared" si="27"/>
        <v>0</v>
      </c>
      <c r="Y58" s="248">
        <f t="shared" si="27"/>
        <v>0</v>
      </c>
      <c r="Z58" s="248">
        <f t="shared" si="27"/>
        <v>0</v>
      </c>
      <c r="AA58" s="248">
        <f t="shared" si="27"/>
        <v>0</v>
      </c>
      <c r="AB58" s="248">
        <f t="shared" si="27"/>
        <v>0</v>
      </c>
      <c r="AC58" s="248">
        <f t="shared" si="27"/>
        <v>0</v>
      </c>
      <c r="AD58" s="248">
        <f>AD55*AD56</f>
        <v>0</v>
      </c>
      <c r="AE58" s="248">
        <f t="shared" si="27"/>
        <v>0</v>
      </c>
      <c r="AF58" s="248">
        <f t="shared" si="27"/>
        <v>0</v>
      </c>
      <c r="AG58" s="248">
        <f t="shared" si="27"/>
        <v>0</v>
      </c>
      <c r="AH58" s="248">
        <f t="shared" si="27"/>
        <v>0</v>
      </c>
      <c r="AI58" s="248">
        <f t="shared" si="27"/>
        <v>0</v>
      </c>
      <c r="AJ58" s="248">
        <f t="shared" si="27"/>
        <v>0</v>
      </c>
      <c r="AK58" s="248">
        <f t="shared" si="27"/>
        <v>0</v>
      </c>
      <c r="AL58" s="248">
        <f t="shared" si="27"/>
        <v>0</v>
      </c>
      <c r="AM58" s="248">
        <f t="shared" si="27"/>
        <v>0</v>
      </c>
      <c r="AN58" s="248">
        <f t="shared" si="27"/>
        <v>0</v>
      </c>
      <c r="AO58" s="248">
        <f t="shared" si="27"/>
        <v>0</v>
      </c>
      <c r="AP58" s="248">
        <f t="shared" si="27"/>
        <v>0</v>
      </c>
      <c r="AQ58" s="248">
        <f t="shared" si="27"/>
        <v>0</v>
      </c>
      <c r="AR58" s="248">
        <f t="shared" si="27"/>
        <v>0</v>
      </c>
      <c r="AS58" s="248">
        <f t="shared" si="27"/>
        <v>0</v>
      </c>
      <c r="AT58" s="248">
        <f t="shared" si="27"/>
        <v>0</v>
      </c>
      <c r="AU58" s="248">
        <f t="shared" si="27"/>
        <v>0</v>
      </c>
      <c r="AV58" s="248">
        <f t="shared" si="27"/>
        <v>0</v>
      </c>
      <c r="AW58" s="248">
        <f t="shared" si="27"/>
        <v>0</v>
      </c>
      <c r="AX58" s="248">
        <f t="shared" si="27"/>
        <v>0</v>
      </c>
      <c r="AY58" s="248">
        <f t="shared" si="27"/>
        <v>0</v>
      </c>
      <c r="AZ58" s="248">
        <f t="shared" si="27"/>
        <v>0</v>
      </c>
      <c r="BA58" s="248">
        <f t="shared" si="27"/>
        <v>0</v>
      </c>
      <c r="BB58" s="248">
        <f t="shared" si="27"/>
        <v>0</v>
      </c>
      <c r="BC58" s="248">
        <f t="shared" si="27"/>
        <v>0</v>
      </c>
      <c r="BD58" s="248">
        <f t="shared" si="27"/>
        <v>0</v>
      </c>
      <c r="BE58" s="248">
        <f t="shared" si="27"/>
        <v>0</v>
      </c>
      <c r="BF58" s="248">
        <f t="shared" si="27"/>
        <v>0</v>
      </c>
      <c r="BG58" s="248">
        <f t="shared" si="27"/>
        <v>0</v>
      </c>
      <c r="BH58" s="248">
        <f>BH55*BH56</f>
        <v>0</v>
      </c>
      <c r="BI58" s="248">
        <f t="shared" si="27"/>
        <v>0</v>
      </c>
      <c r="BJ58" s="248">
        <f t="shared" si="27"/>
        <v>0</v>
      </c>
      <c r="BK58" s="248">
        <f t="shared" si="27"/>
        <v>0</v>
      </c>
      <c r="BL58" s="248">
        <f t="shared" si="27"/>
        <v>0</v>
      </c>
      <c r="BM58" s="248">
        <f t="shared" si="27"/>
        <v>0</v>
      </c>
      <c r="BN58" s="248">
        <f t="shared" si="27"/>
        <v>0</v>
      </c>
      <c r="BO58" s="248">
        <f t="shared" si="27"/>
        <v>0</v>
      </c>
      <c r="BP58" s="248">
        <f t="shared" si="27"/>
        <v>0</v>
      </c>
      <c r="BQ58" s="248">
        <f t="shared" si="27"/>
        <v>0</v>
      </c>
      <c r="BR58" s="248">
        <f t="shared" si="27"/>
        <v>0</v>
      </c>
      <c r="BS58" s="248">
        <f t="shared" si="27"/>
        <v>0</v>
      </c>
      <c r="BT58" s="248">
        <f t="shared" ref="BT58:BY58" si="28">BT55*BT56/1000</f>
        <v>0</v>
      </c>
      <c r="BU58" s="248">
        <f t="shared" si="28"/>
        <v>0</v>
      </c>
      <c r="BV58" s="248">
        <f t="shared" si="28"/>
        <v>0</v>
      </c>
      <c r="BW58" s="248">
        <f t="shared" si="28"/>
        <v>0</v>
      </c>
      <c r="BX58" s="248">
        <f t="shared" si="28"/>
        <v>0</v>
      </c>
      <c r="BY58" s="248">
        <f t="shared" si="28"/>
        <v>0</v>
      </c>
      <c r="BZ58" s="248">
        <f>BZ55*BZ56</f>
        <v>0</v>
      </c>
      <c r="CA58" s="229"/>
    </row>
    <row r="59" spans="1:79" s="255" customFormat="1" hidden="1">
      <c r="A59" s="498" t="s">
        <v>64</v>
      </c>
      <c r="B59" s="499"/>
      <c r="C59" s="236"/>
      <c r="D59" s="240">
        <f>ССЫЛКИ!B3</f>
        <v>85</v>
      </c>
      <c r="E59" s="240">
        <f>ССЫЛКИ!C3</f>
        <v>21</v>
      </c>
      <c r="F59" s="240">
        <f>ССЫЛКИ!D3</f>
        <v>21</v>
      </c>
      <c r="G59" s="240">
        <f>ССЫЛКИ!E3</f>
        <v>6</v>
      </c>
      <c r="H59" s="240">
        <f>ССЫЛКИ!F3</f>
        <v>400</v>
      </c>
      <c r="I59" s="240">
        <f>ССЫЛКИ!G3</f>
        <v>140</v>
      </c>
      <c r="J59" s="240">
        <f>ССЫЛКИ!H3</f>
        <v>85</v>
      </c>
      <c r="K59" s="240">
        <f>ССЫЛКИ!I3</f>
        <v>21</v>
      </c>
      <c r="L59" s="240">
        <f>ССЫЛКИ!J3</f>
        <v>140</v>
      </c>
      <c r="M59" s="240">
        <f>ССЫЛКИ!K3</f>
        <v>56</v>
      </c>
      <c r="N59" s="240">
        <f>ССЫЛКИ!L3</f>
        <v>10</v>
      </c>
      <c r="O59" s="240">
        <f>ССЫЛКИ!M3</f>
        <v>240</v>
      </c>
      <c r="P59" s="240">
        <f>ССЫЛКИ!N3</f>
        <v>700</v>
      </c>
      <c r="Q59" s="240">
        <f>ССЫЛКИ!O3</f>
        <v>8</v>
      </c>
      <c r="R59" s="240">
        <f>ССЫЛКИ!P3</f>
        <v>160</v>
      </c>
      <c r="S59" s="240">
        <f>ССЫЛКИ!Q3</f>
        <v>10</v>
      </c>
      <c r="T59" s="240">
        <f>ССЫЛКИ!R3</f>
        <v>150</v>
      </c>
      <c r="U59" s="240">
        <f>ССЫЛКИ!S3</f>
        <v>110</v>
      </c>
      <c r="V59" s="240">
        <f>ССЫЛКИ!T3</f>
        <v>130</v>
      </c>
      <c r="W59" s="240">
        <f>ССЫЛКИ!U3</f>
        <v>150</v>
      </c>
      <c r="X59" s="240">
        <f>ССЫЛКИ!V3</f>
        <v>150</v>
      </c>
      <c r="Y59" s="240">
        <f>ССЫЛКИ!W3</f>
        <v>40</v>
      </c>
      <c r="Z59" s="240">
        <f>ССЫЛКИ!X3</f>
        <v>150</v>
      </c>
      <c r="AA59" s="240">
        <f>ССЫЛКИ!Y3</f>
        <v>60</v>
      </c>
      <c r="AB59" s="240">
        <f>ССЫЛКИ!Z3</f>
        <v>70</v>
      </c>
      <c r="AC59" s="240">
        <f>ССЫЛКИ!AA3</f>
        <v>165</v>
      </c>
      <c r="AD59" s="240">
        <f>ССЫЛКИ!AB3</f>
        <v>21</v>
      </c>
      <c r="AE59" s="240">
        <f>ССЫЛКИ!AC3</f>
        <v>10.5</v>
      </c>
      <c r="AF59" s="240">
        <f>ССЫЛКИ!AD3</f>
        <v>55</v>
      </c>
      <c r="AG59" s="240">
        <f>ССЫЛКИ!AE3</f>
        <v>90</v>
      </c>
      <c r="AH59" s="240">
        <f>ССЫЛКИ!AF3</f>
        <v>45</v>
      </c>
      <c r="AI59" s="240">
        <f>ССЫЛКИ!AG3</f>
        <v>45</v>
      </c>
      <c r="AJ59" s="240">
        <f>ССЫЛКИ!AH3</f>
        <v>52</v>
      </c>
      <c r="AK59" s="240">
        <f>ССЫЛКИ!AI3</f>
        <v>50</v>
      </c>
      <c r="AL59" s="240">
        <f>ССЫЛКИ!AJ3</f>
        <v>55</v>
      </c>
      <c r="AM59" s="240">
        <f>ССЫЛКИ!AK3</f>
        <v>60</v>
      </c>
      <c r="AN59" s="240">
        <f>ССЫЛКИ!AL3</f>
        <v>60</v>
      </c>
      <c r="AO59" s="240">
        <f>ССЫЛКИ!AM3</f>
        <v>50</v>
      </c>
      <c r="AP59" s="240">
        <f>ССЫЛКИ!AN3</f>
        <v>110</v>
      </c>
      <c r="AQ59" s="240">
        <f>ССЫЛКИ!AO3</f>
        <v>270</v>
      </c>
      <c r="AR59" s="240">
        <f>ССЫЛКИ!AP3</f>
        <v>200</v>
      </c>
      <c r="AS59" s="240">
        <f>ССЫЛКИ!AQ3</f>
        <v>80</v>
      </c>
      <c r="AT59" s="240">
        <f>ССЫЛКИ!AR3</f>
        <v>600</v>
      </c>
      <c r="AU59" s="240">
        <f>ССЫЛКИ!AS3</f>
        <v>60</v>
      </c>
      <c r="AV59" s="240">
        <f>ССЫЛКИ!AT3</f>
        <v>75</v>
      </c>
      <c r="AW59" s="240">
        <f>ССЫЛКИ!AU3</f>
        <v>250</v>
      </c>
      <c r="AX59" s="240">
        <f>ССЫЛКИ!AV3</f>
        <v>274</v>
      </c>
      <c r="AY59" s="240">
        <f>ССЫЛКИ!AW3</f>
        <v>450</v>
      </c>
      <c r="AZ59" s="240">
        <f>ССЫЛКИ!AX3</f>
        <v>325</v>
      </c>
      <c r="BA59" s="240">
        <f>ССЫЛКИ!AY3</f>
        <v>180</v>
      </c>
      <c r="BB59" s="240">
        <f>ССЫЛКИ!AZ3</f>
        <v>320</v>
      </c>
      <c r="BC59" s="240">
        <f>ССЫЛКИ!BA3</f>
        <v>350</v>
      </c>
      <c r="BD59" s="240">
        <f>ССЫЛКИ!BB3</f>
        <v>300</v>
      </c>
      <c r="BE59" s="240">
        <f>ССЫЛКИ!BC3</f>
        <v>120</v>
      </c>
      <c r="BF59" s="240">
        <f>ССЫЛКИ!BD3</f>
        <v>220</v>
      </c>
      <c r="BG59" s="240">
        <f>ССЫЛКИ!BE3</f>
        <v>300</v>
      </c>
      <c r="BH59" s="240">
        <f>ССЫЛКИ!BF3</f>
        <v>21</v>
      </c>
      <c r="BI59" s="240">
        <f>ССЫЛКИ!BG3</f>
        <v>21</v>
      </c>
      <c r="BJ59" s="240">
        <f>ССЫЛКИ!BH3</f>
        <v>35</v>
      </c>
      <c r="BK59" s="240">
        <f>ССЫЛКИ!BI3</f>
        <v>22</v>
      </c>
      <c r="BL59" s="240">
        <f>ССЫЛКИ!BJ3</f>
        <v>32</v>
      </c>
      <c r="BM59" s="240">
        <f>ССЫЛКИ!BK3</f>
        <v>140</v>
      </c>
      <c r="BN59" s="240">
        <f>ССЫЛКИ!BL3</f>
        <v>140</v>
      </c>
      <c r="BO59" s="240">
        <f>ССЫЛКИ!BM3</f>
        <v>30</v>
      </c>
      <c r="BP59" s="240">
        <f>ССЫЛКИ!BN3</f>
        <v>4.2</v>
      </c>
      <c r="BQ59" s="240">
        <f>ССЫЛКИ!BO3</f>
        <v>160</v>
      </c>
      <c r="BR59" s="240">
        <f>ССЫЛКИ!BP3</f>
        <v>100</v>
      </c>
      <c r="BS59" s="240">
        <f>ССЫЛКИ!BQ3</f>
        <v>150</v>
      </c>
      <c r="BT59" s="240">
        <f>ССЫЛКИ!BR3</f>
        <v>160</v>
      </c>
      <c r="BU59" s="240">
        <f>ССЫЛКИ!BS3</f>
        <v>100</v>
      </c>
      <c r="BV59" s="240">
        <f>ССЫЛКИ!BT3</f>
        <v>90</v>
      </c>
      <c r="BW59" s="240">
        <f>ССЫЛКИ!BU3</f>
        <v>21</v>
      </c>
      <c r="BX59" s="240">
        <f>ССЫЛКИ!BV3</f>
        <v>40</v>
      </c>
      <c r="BY59" s="240">
        <f>ССЫЛКИ!BW3</f>
        <v>210</v>
      </c>
      <c r="BZ59" s="240">
        <f>ССЫЛКИ!BX3</f>
        <v>8</v>
      </c>
      <c r="CA59" s="229"/>
    </row>
    <row r="60" spans="1:79" s="255" customFormat="1" hidden="1">
      <c r="A60" s="498" t="s">
        <v>76</v>
      </c>
      <c r="B60" s="499"/>
      <c r="C60" s="249">
        <f>SUM(D60:BZ60)</f>
        <v>0</v>
      </c>
      <c r="D60" s="242">
        <f>D58*D59</f>
        <v>0</v>
      </c>
      <c r="E60" s="242">
        <f t="shared" ref="E60:BP60" si="29">E58*E59</f>
        <v>0</v>
      </c>
      <c r="F60" s="238">
        <f>F58*F59</f>
        <v>0</v>
      </c>
      <c r="G60" s="238">
        <f t="shared" si="29"/>
        <v>0</v>
      </c>
      <c r="H60" s="238">
        <f t="shared" si="29"/>
        <v>0</v>
      </c>
      <c r="I60" s="238">
        <f t="shared" si="29"/>
        <v>0</v>
      </c>
      <c r="J60" s="238">
        <f t="shared" si="29"/>
        <v>0</v>
      </c>
      <c r="K60" s="251">
        <f t="shared" si="29"/>
        <v>0</v>
      </c>
      <c r="L60" s="251">
        <f t="shared" si="29"/>
        <v>0</v>
      </c>
      <c r="M60" s="251">
        <f t="shared" si="29"/>
        <v>0</v>
      </c>
      <c r="N60" s="251">
        <f t="shared" si="29"/>
        <v>0</v>
      </c>
      <c r="O60" s="251">
        <f t="shared" si="29"/>
        <v>0</v>
      </c>
      <c r="P60" s="251">
        <f t="shared" si="29"/>
        <v>0</v>
      </c>
      <c r="Q60" s="251">
        <f t="shared" si="29"/>
        <v>0</v>
      </c>
      <c r="R60" s="251">
        <f t="shared" si="29"/>
        <v>0</v>
      </c>
      <c r="S60" s="251">
        <f t="shared" si="29"/>
        <v>0</v>
      </c>
      <c r="T60" s="251">
        <f t="shared" si="29"/>
        <v>0</v>
      </c>
      <c r="U60" s="251">
        <f t="shared" si="29"/>
        <v>0</v>
      </c>
      <c r="V60" s="251">
        <f t="shared" si="29"/>
        <v>0</v>
      </c>
      <c r="W60" s="251">
        <f t="shared" si="29"/>
        <v>0</v>
      </c>
      <c r="X60" s="251">
        <f t="shared" si="29"/>
        <v>0</v>
      </c>
      <c r="Y60" s="251">
        <f t="shared" si="29"/>
        <v>0</v>
      </c>
      <c r="Z60" s="251">
        <f t="shared" si="29"/>
        <v>0</v>
      </c>
      <c r="AA60" s="251">
        <f t="shared" si="29"/>
        <v>0</v>
      </c>
      <c r="AB60" s="251">
        <f t="shared" si="29"/>
        <v>0</v>
      </c>
      <c r="AC60" s="251">
        <f t="shared" si="29"/>
        <v>0</v>
      </c>
      <c r="AD60" s="251">
        <f t="shared" si="29"/>
        <v>0</v>
      </c>
      <c r="AE60" s="251">
        <f t="shared" si="29"/>
        <v>0</v>
      </c>
      <c r="AF60" s="251">
        <f t="shared" si="29"/>
        <v>0</v>
      </c>
      <c r="AG60" s="251">
        <f t="shared" si="29"/>
        <v>0</v>
      </c>
      <c r="AH60" s="251">
        <f t="shared" si="29"/>
        <v>0</v>
      </c>
      <c r="AI60" s="251">
        <f t="shared" si="29"/>
        <v>0</v>
      </c>
      <c r="AJ60" s="251">
        <f t="shared" si="29"/>
        <v>0</v>
      </c>
      <c r="AK60" s="251">
        <f t="shared" si="29"/>
        <v>0</v>
      </c>
      <c r="AL60" s="251">
        <f t="shared" si="29"/>
        <v>0</v>
      </c>
      <c r="AM60" s="251">
        <f t="shared" si="29"/>
        <v>0</v>
      </c>
      <c r="AN60" s="251">
        <f t="shared" si="29"/>
        <v>0</v>
      </c>
      <c r="AO60" s="251">
        <f t="shared" si="29"/>
        <v>0</v>
      </c>
      <c r="AP60" s="251">
        <f t="shared" si="29"/>
        <v>0</v>
      </c>
      <c r="AQ60" s="251">
        <f t="shared" si="29"/>
        <v>0</v>
      </c>
      <c r="AR60" s="251">
        <f t="shared" si="29"/>
        <v>0</v>
      </c>
      <c r="AS60" s="251">
        <f t="shared" si="29"/>
        <v>0</v>
      </c>
      <c r="AT60" s="251">
        <f t="shared" si="29"/>
        <v>0</v>
      </c>
      <c r="AU60" s="251">
        <f t="shared" si="29"/>
        <v>0</v>
      </c>
      <c r="AV60" s="251">
        <f t="shared" si="29"/>
        <v>0</v>
      </c>
      <c r="AW60" s="251">
        <f t="shared" si="29"/>
        <v>0</v>
      </c>
      <c r="AX60" s="251">
        <f t="shared" si="29"/>
        <v>0</v>
      </c>
      <c r="AY60" s="251">
        <f t="shared" si="29"/>
        <v>0</v>
      </c>
      <c r="AZ60" s="251">
        <f t="shared" si="29"/>
        <v>0</v>
      </c>
      <c r="BA60" s="251">
        <f t="shared" si="29"/>
        <v>0</v>
      </c>
      <c r="BB60" s="251">
        <f t="shared" si="29"/>
        <v>0</v>
      </c>
      <c r="BC60" s="251">
        <f t="shared" si="29"/>
        <v>0</v>
      </c>
      <c r="BD60" s="251">
        <f t="shared" si="29"/>
        <v>0</v>
      </c>
      <c r="BE60" s="251">
        <f t="shared" si="29"/>
        <v>0</v>
      </c>
      <c r="BF60" s="251">
        <f t="shared" si="29"/>
        <v>0</v>
      </c>
      <c r="BG60" s="251">
        <f t="shared" si="29"/>
        <v>0</v>
      </c>
      <c r="BH60" s="251">
        <f t="shared" si="29"/>
        <v>0</v>
      </c>
      <c r="BI60" s="251">
        <f t="shared" si="29"/>
        <v>0</v>
      </c>
      <c r="BJ60" s="251">
        <f t="shared" si="29"/>
        <v>0</v>
      </c>
      <c r="BK60" s="251">
        <f t="shared" si="29"/>
        <v>0</v>
      </c>
      <c r="BL60" s="251">
        <f t="shared" si="29"/>
        <v>0</v>
      </c>
      <c r="BM60" s="251">
        <f t="shared" si="29"/>
        <v>0</v>
      </c>
      <c r="BN60" s="251">
        <f t="shared" si="29"/>
        <v>0</v>
      </c>
      <c r="BO60" s="251">
        <f t="shared" si="29"/>
        <v>0</v>
      </c>
      <c r="BP60" s="251">
        <f t="shared" si="29"/>
        <v>0</v>
      </c>
      <c r="BQ60" s="251">
        <f t="shared" ref="BQ60:BW60" si="30">BQ58*BQ59</f>
        <v>0</v>
      </c>
      <c r="BR60" s="251">
        <f t="shared" si="30"/>
        <v>0</v>
      </c>
      <c r="BS60" s="251">
        <f t="shared" si="30"/>
        <v>0</v>
      </c>
      <c r="BT60" s="251">
        <f t="shared" si="30"/>
        <v>0</v>
      </c>
      <c r="BU60" s="251">
        <f t="shared" si="30"/>
        <v>0</v>
      </c>
      <c r="BV60" s="251">
        <f>BV58*BV59</f>
        <v>0</v>
      </c>
      <c r="BW60" s="251">
        <f t="shared" si="30"/>
        <v>0</v>
      </c>
      <c r="BX60" s="251">
        <f>BX58*BX59</f>
        <v>0</v>
      </c>
      <c r="BY60" s="251">
        <f>BY58*BY59</f>
        <v>0</v>
      </c>
      <c r="BZ60" s="251">
        <f>BZ58*BZ59</f>
        <v>0</v>
      </c>
      <c r="CA60" s="229"/>
    </row>
    <row r="61" spans="1:79" s="255" customFormat="1" hidden="1">
      <c r="A61" s="498" t="s">
        <v>77</v>
      </c>
      <c r="B61" s="500"/>
      <c r="C61" s="250" t="e">
        <f>C60/C57</f>
        <v>#DIV/0!</v>
      </c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</row>
    <row r="62" spans="1:79" ht="13.9" hidden="1" customHeight="1">
      <c r="A62" s="1"/>
      <c r="B62" s="1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1:BK1"/>
    <mergeCell ref="A2:BK2"/>
    <mergeCell ref="B3:BK3"/>
    <mergeCell ref="C4:BX4"/>
    <mergeCell ref="L5:AB5"/>
    <mergeCell ref="A5: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8:B18"/>
    <mergeCell ref="A19:B19"/>
    <mergeCell ref="A20:B20"/>
    <mergeCell ref="A21:B21"/>
    <mergeCell ref="A22:B22"/>
    <mergeCell ref="A33:B33"/>
    <mergeCell ref="A34:B34"/>
    <mergeCell ref="A28:B28"/>
    <mergeCell ref="A29:B29"/>
    <mergeCell ref="A30:B30"/>
    <mergeCell ref="A31:B31"/>
    <mergeCell ref="A32:B32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36">
    <tabColor rgb="FF00B050"/>
    <pageSetUpPr fitToPage="1"/>
  </sheetPr>
  <dimension ref="A1:BY77"/>
  <sheetViews>
    <sheetView showZeros="0" topLeftCell="A16" zoomScale="70" zoomScaleNormal="70" workbookViewId="0">
      <selection activeCell="K84" sqref="K84"/>
    </sheetView>
  </sheetViews>
  <sheetFormatPr defaultColWidth="12.625" defaultRowHeight="14.25"/>
  <cols>
    <col min="1" max="1" width="10" style="134" bestFit="1" customWidth="1"/>
    <col min="2" max="2" width="7.375" style="92" bestFit="1" customWidth="1"/>
    <col min="3" max="5" width="9.375" style="92" bestFit="1" customWidth="1"/>
    <col min="6" max="6" width="7" style="92" bestFit="1" customWidth="1"/>
    <col min="7" max="7" width="7.375" style="92" bestFit="1" customWidth="1"/>
    <col min="8" max="8" width="8.375" style="92" bestFit="1" customWidth="1"/>
    <col min="9" max="9" width="9.375" style="92" bestFit="1" customWidth="1"/>
    <col min="10" max="11" width="7.375" style="92" bestFit="1" customWidth="1"/>
    <col min="12" max="12" width="10" style="92" bestFit="1" customWidth="1"/>
    <col min="13" max="13" width="7.375" style="92" bestFit="1" customWidth="1"/>
    <col min="14" max="14" width="7" style="92" bestFit="1" customWidth="1"/>
    <col min="15" max="15" width="9.375" style="92" bestFit="1" customWidth="1"/>
    <col min="16" max="16" width="8.5" style="92" bestFit="1" customWidth="1"/>
    <col min="17" max="17" width="9.375" style="92" bestFit="1" customWidth="1"/>
    <col min="18" max="18" width="8.5" style="92" bestFit="1" customWidth="1"/>
    <col min="19" max="21" width="8.375" style="92" bestFit="1" customWidth="1"/>
    <col min="22" max="22" width="7.375" style="92" bestFit="1" customWidth="1"/>
    <col min="23" max="23" width="6.375" style="92" bestFit="1" customWidth="1"/>
    <col min="24" max="24" width="7.375" style="92" bestFit="1" customWidth="1"/>
    <col min="25" max="26" width="8.375" style="92" bestFit="1" customWidth="1"/>
    <col min="27" max="27" width="7.375" style="92" bestFit="1" customWidth="1"/>
    <col min="28" max="29" width="9.375" style="92" bestFit="1" customWidth="1"/>
    <col min="30" max="30" width="7.375" style="92" bestFit="1" customWidth="1"/>
    <col min="31" max="31" width="8.375" style="92" bestFit="1" customWidth="1"/>
    <col min="32" max="32" width="7.375" style="92" bestFit="1" customWidth="1"/>
    <col min="33" max="34" width="6" style="92" bestFit="1" customWidth="1"/>
    <col min="35" max="36" width="7.375" style="92" bestFit="1" customWidth="1"/>
    <col min="37" max="37" width="6" style="92" bestFit="1" customWidth="1"/>
    <col min="38" max="38" width="8.375" style="92" bestFit="1" customWidth="1"/>
    <col min="39" max="39" width="6.25" style="92" customWidth="1"/>
    <col min="40" max="40" width="7" style="92" bestFit="1" customWidth="1"/>
    <col min="41" max="41" width="7.375" style="92" bestFit="1" customWidth="1"/>
    <col min="42" max="43" width="8.375" style="92" bestFit="1" customWidth="1"/>
    <col min="44" max="44" width="7.375" style="92" bestFit="1" customWidth="1"/>
    <col min="45" max="45" width="6" style="92" bestFit="1" customWidth="1"/>
    <col min="46" max="46" width="8.375" style="92" bestFit="1" customWidth="1"/>
    <col min="47" max="49" width="7.375" style="92" bestFit="1" customWidth="1"/>
    <col min="50" max="50" width="7" style="92" bestFit="1" customWidth="1"/>
    <col min="51" max="51" width="8.375" style="92" bestFit="1" customWidth="1"/>
    <col min="52" max="53" width="7" style="92" bestFit="1" customWidth="1"/>
    <col min="54" max="54" width="8.375" style="92" bestFit="1" customWidth="1"/>
    <col min="55" max="57" width="7" style="92" bestFit="1" customWidth="1"/>
    <col min="58" max="58" width="9.375" style="92" bestFit="1" customWidth="1"/>
    <col min="59" max="59" width="7.375" style="92" bestFit="1" customWidth="1"/>
    <col min="60" max="60" width="8.375" style="92" bestFit="1" customWidth="1"/>
    <col min="61" max="61" width="7.375" style="92" bestFit="1" customWidth="1"/>
    <col min="62" max="62" width="8.375" style="92" bestFit="1" customWidth="1"/>
    <col min="63" max="63" width="7.375" style="92" bestFit="1" customWidth="1"/>
    <col min="64" max="64" width="7" style="92" bestFit="1" customWidth="1"/>
    <col min="65" max="65" width="8.375" style="92" bestFit="1" customWidth="1"/>
    <col min="66" max="66" width="10.375" style="92" bestFit="1" customWidth="1"/>
    <col min="67" max="69" width="8.375" style="92" bestFit="1" customWidth="1"/>
    <col min="70" max="70" width="7" style="92" bestFit="1" customWidth="1"/>
    <col min="71" max="72" width="8.375" style="92" bestFit="1" customWidth="1"/>
    <col min="73" max="73" width="9.375" style="92" bestFit="1" customWidth="1"/>
    <col min="74" max="74" width="8.375" style="92" bestFit="1" customWidth="1"/>
    <col min="75" max="75" width="7.375" style="92" bestFit="1" customWidth="1"/>
    <col min="76" max="77" width="9.375" style="92" bestFit="1" customWidth="1"/>
    <col min="78" max="16384" width="12.625" style="92"/>
  </cols>
  <sheetData>
    <row r="1" spans="1:77" ht="61.9" customHeight="1">
      <c r="A1" s="653" t="s">
        <v>428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4"/>
      <c r="AH1" s="654"/>
      <c r="AI1" s="654"/>
      <c r="AJ1" s="654"/>
      <c r="AK1" s="654"/>
      <c r="AL1" s="654"/>
      <c r="AM1" s="654"/>
      <c r="AN1" s="654"/>
      <c r="AO1" s="654"/>
      <c r="AP1" s="654"/>
      <c r="AQ1" s="654"/>
      <c r="AR1" s="654"/>
      <c r="AS1" s="654"/>
      <c r="AT1" s="654"/>
      <c r="AU1" s="654"/>
      <c r="AV1" s="654"/>
      <c r="AW1" s="654"/>
      <c r="AX1" s="654"/>
      <c r="AY1" s="654"/>
      <c r="AZ1" s="654"/>
      <c r="BA1" s="654"/>
      <c r="BB1" s="654"/>
      <c r="BC1" s="654"/>
      <c r="BD1" s="654"/>
      <c r="BE1" s="654"/>
      <c r="BF1" s="654"/>
      <c r="BG1" s="654"/>
      <c r="BH1" s="654"/>
    </row>
    <row r="2" spans="1:77" ht="24" customHeight="1">
      <c r="A2" s="655" t="str">
        <f>'Автомат. ввод'!N10</f>
        <v>МКОУ " СовхознаяСОШ"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6"/>
      <c r="AH2" s="656"/>
      <c r="AI2" s="656"/>
      <c r="AJ2" s="656"/>
      <c r="AK2" s="656"/>
      <c r="AL2" s="656"/>
      <c r="AM2" s="656"/>
      <c r="AN2" s="656"/>
      <c r="AO2" s="656"/>
      <c r="AP2" s="656"/>
      <c r="AQ2" s="656"/>
      <c r="AR2" s="656"/>
      <c r="AS2" s="656"/>
      <c r="AT2" s="656"/>
      <c r="AU2" s="656"/>
      <c r="AV2" s="656"/>
      <c r="AW2" s="656"/>
      <c r="AX2" s="656"/>
      <c r="AY2" s="656"/>
      <c r="AZ2" s="656"/>
      <c r="BA2" s="656"/>
      <c r="BB2" s="656"/>
      <c r="BC2" s="656"/>
      <c r="BD2" s="656"/>
      <c r="BE2" s="656"/>
      <c r="BF2" s="656"/>
      <c r="BG2" s="656"/>
      <c r="BH2" s="656"/>
    </row>
    <row r="3" spans="1:77" ht="144.75">
      <c r="A3" s="56" t="s">
        <v>121</v>
      </c>
      <c r="B3" s="82" t="str">
        <f>ССЫЛКИ!B2</f>
        <v>Вермишель</v>
      </c>
      <c r="C3" s="308" t="str">
        <f>ССЫЛКИ!C2</f>
        <v>Люля полуфаб-т (шт)</v>
      </c>
      <c r="D3" s="309" t="str">
        <f>ССЫЛКИ!D2</f>
        <v>Котлета говяжья полуф-т (шт)</v>
      </c>
      <c r="E3" s="310" t="str">
        <f>ССЫЛКИ!E2</f>
        <v>Какао (Фунтик) (шт)</v>
      </c>
      <c r="F3" s="310" t="str">
        <f>ССЫЛКИ!F2</f>
        <v>Какао порошок</v>
      </c>
      <c r="G3" s="310" t="str">
        <f>ССЫЛКИ!G2</f>
        <v>Кисель фруктовый</v>
      </c>
      <c r="H3" s="310" t="str">
        <f>ССЫЛКИ!H2</f>
        <v>Макароны</v>
      </c>
      <c r="I3" s="310" t="str">
        <f>ССЫЛКИ!I2</f>
        <v>Тефтели полуф-т (шт)</v>
      </c>
      <c r="J3" s="310" t="str">
        <f>ССЫЛКИ!J2</f>
        <v>Масло растительное</v>
      </c>
      <c r="K3" s="310" t="str">
        <f>ССЫЛКИ!K2</f>
        <v>Сахар</v>
      </c>
      <c r="L3" s="310" t="str">
        <f>ССЫЛКИ!L2</f>
        <v>Соль иодир.</v>
      </c>
      <c r="M3" s="310" t="str">
        <f>ССЫЛКИ!M2</f>
        <v>Сухофрукты</v>
      </c>
      <c r="N3" s="310" t="str">
        <f>ССЫЛКИ!N2</f>
        <v>Чай</v>
      </c>
      <c r="O3" s="310" t="str">
        <f>ССЫЛКИ!O2</f>
        <v>Яйцо куриное (штук)</v>
      </c>
      <c r="P3" s="310" t="str">
        <f>ССЫЛКИ!P2</f>
        <v>Вафли</v>
      </c>
      <c r="Q3" s="310" t="str">
        <f>ССЫЛКИ!Q2</f>
        <v>Кексы бездрожжевые (шт)</v>
      </c>
      <c r="R3" s="310" t="str">
        <f>ССЫЛКИ!R2</f>
        <v>Печенье</v>
      </c>
      <c r="S3" s="310" t="str">
        <f>ССЫЛКИ!S2</f>
        <v>Пряники</v>
      </c>
      <c r="T3" s="310" t="str">
        <f>ССЫЛКИ!T2</f>
        <v>Горошек зеленый 0,7 кг.</v>
      </c>
      <c r="U3" s="310" t="str">
        <f>ССЫЛКИ!U2</f>
        <v>Кукуруза консервы</v>
      </c>
      <c r="V3" s="310" t="str">
        <f>ССЫЛКИ!V2</f>
        <v>Огурцы маринованые</v>
      </c>
      <c r="W3" s="310" t="str">
        <f>ССЫЛКИ!W2</f>
        <v>Мука высшего сорт</v>
      </c>
      <c r="X3" s="310" t="str">
        <f>ССЫЛКИ!X2</f>
        <v>Повидло</v>
      </c>
      <c r="Y3" s="310" t="str">
        <f>ССЫЛКИ!Y2</f>
        <v>Сок фруктовый светлый</v>
      </c>
      <c r="Z3" s="310" t="str">
        <f>ССЫЛКИ!Z2</f>
        <v>Сок фруктовый с мякотью</v>
      </c>
      <c r="AA3" s="310" t="str">
        <f>ССЫЛКИ!AA2</f>
        <v>Томатная паста</v>
      </c>
      <c r="AB3" s="310" t="str">
        <f>ССЫЛКИ!AB2</f>
        <v>Котлета рыбная полуф-т (шт)</v>
      </c>
      <c r="AC3" s="310" t="str">
        <f>ССЫЛКИ!AC2</f>
        <v>Фрикадельки рыбные  полуф-т (шт)</v>
      </c>
      <c r="AD3" s="310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10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122</v>
      </c>
    </row>
    <row r="4" spans="1:77" ht="15">
      <c r="A4" s="123">
        <v>44256</v>
      </c>
      <c r="B4" s="114">
        <f>'01'!D31+'01'!D58</f>
        <v>0</v>
      </c>
      <c r="C4" s="114">
        <f>'01'!E31+'01'!E58</f>
        <v>42</v>
      </c>
      <c r="D4" s="114">
        <f>'01'!F31+'01'!F58</f>
        <v>0</v>
      </c>
      <c r="E4" s="114">
        <f>'01'!G31+'01'!G58</f>
        <v>0</v>
      </c>
      <c r="F4" s="114">
        <f>'01'!H31+'01'!H58</f>
        <v>0</v>
      </c>
      <c r="G4" s="114">
        <f>'01'!I31+'01'!I58</f>
        <v>0</v>
      </c>
      <c r="H4" s="114">
        <f>'01'!J31+'01'!J58</f>
        <v>0</v>
      </c>
      <c r="I4" s="114">
        <f>'01'!K31+'01'!K58</f>
        <v>0</v>
      </c>
      <c r="J4" s="114">
        <f>'01'!L31+'01'!L58</f>
        <v>0.2268</v>
      </c>
      <c r="K4" s="114">
        <f>'01'!M31+'01'!M58</f>
        <v>0.2848</v>
      </c>
      <c r="L4" s="114">
        <f>'01'!N31+'01'!N58</f>
        <v>0.54922000000000004</v>
      </c>
      <c r="M4" s="114">
        <f>'01'!O31+'01'!O58</f>
        <v>0</v>
      </c>
      <c r="N4" s="114">
        <f>'01'!P31+'01'!P58</f>
        <v>0</v>
      </c>
      <c r="O4" s="114">
        <f>'01'!Q31+'01'!Q58</f>
        <v>0</v>
      </c>
      <c r="P4" s="114">
        <f>'01'!R31+'01'!R58</f>
        <v>0</v>
      </c>
      <c r="Q4" s="114">
        <f>'01'!S31+'01'!S58</f>
        <v>0</v>
      </c>
      <c r="R4" s="114">
        <f>'01'!T31+'01'!T58</f>
        <v>4.2720000000000002</v>
      </c>
      <c r="S4" s="114">
        <f>'01'!U31+'01'!U58</f>
        <v>0</v>
      </c>
      <c r="T4" s="114">
        <f>'01'!V31+'01'!V58</f>
        <v>0</v>
      </c>
      <c r="U4" s="114">
        <f>'01'!W31+'01'!W58</f>
        <v>0</v>
      </c>
      <c r="V4" s="114">
        <f>'01'!X31+'01'!X58</f>
        <v>0</v>
      </c>
      <c r="W4" s="114">
        <f>'01'!Y31+'01'!Y58</f>
        <v>4.2000000000000003E-2</v>
      </c>
      <c r="X4" s="114">
        <f>'01'!Z31+'01'!Z58</f>
        <v>0</v>
      </c>
      <c r="Y4" s="114">
        <f>'01'!AA31+'01'!AA58</f>
        <v>0</v>
      </c>
      <c r="Z4" s="114">
        <f>'01'!AB31+'01'!AB58</f>
        <v>8.4</v>
      </c>
      <c r="AA4" s="114">
        <f>'01'!AC31+'01'!AC58</f>
        <v>0.315</v>
      </c>
      <c r="AB4" s="114">
        <f>'01'!AD31+'01'!AD58</f>
        <v>0</v>
      </c>
      <c r="AC4" s="114">
        <f>'01'!AE31+'01'!AE58</f>
        <v>0</v>
      </c>
      <c r="AD4" s="114">
        <f>'01'!AF31+'01'!AF58</f>
        <v>0</v>
      </c>
      <c r="AE4" s="114">
        <f>'01'!AG31+'01'!AG58</f>
        <v>2.4359999999999999</v>
      </c>
      <c r="AF4" s="114">
        <f>'01'!AH31+'01'!AH58</f>
        <v>0</v>
      </c>
      <c r="AG4" s="114">
        <f>'01'!AI31+'01'!AI58</f>
        <v>0</v>
      </c>
      <c r="AH4" s="114">
        <f>'01'!AJ31+'01'!AJ58</f>
        <v>0</v>
      </c>
      <c r="AI4" s="114">
        <f>'01'!AK31+'01'!AK58</f>
        <v>0</v>
      </c>
      <c r="AJ4" s="114">
        <f>'01'!AL31+'01'!AL58</f>
        <v>0</v>
      </c>
      <c r="AK4" s="114">
        <f>'01'!AM31+'01'!AM58</f>
        <v>0</v>
      </c>
      <c r="AL4" s="114">
        <f>'01'!AN31+'01'!AN58</f>
        <v>0.80100000000000005</v>
      </c>
      <c r="AM4" s="114">
        <f>'01'!AO31+'01'!AO58</f>
        <v>0</v>
      </c>
      <c r="AN4" s="114">
        <f>'01'!AP31+'01'!AP58</f>
        <v>0</v>
      </c>
      <c r="AO4" s="114">
        <f>'01'!AQ31+'01'!AQ58</f>
        <v>0</v>
      </c>
      <c r="AP4" s="114">
        <f>'01'!AR31+'01'!AR58</f>
        <v>10.234999999999999</v>
      </c>
      <c r="AQ4" s="114">
        <f>'01'!AS31+'01'!AS58</f>
        <v>8.9</v>
      </c>
      <c r="AR4" s="114">
        <f>'01'!AT31+'01'!AT58</f>
        <v>0.74399999999999999</v>
      </c>
      <c r="AS4" s="114">
        <f>'01'!AU31+'01'!AU58</f>
        <v>0</v>
      </c>
      <c r="AT4" s="114">
        <f>'01'!AV31+'01'!AV58</f>
        <v>10.502000000000001</v>
      </c>
      <c r="AU4" s="114">
        <f>'01'!AW31+'01'!AW58</f>
        <v>0</v>
      </c>
      <c r="AV4" s="114">
        <f>'01'!AX31+'01'!AX58</f>
        <v>0.252</v>
      </c>
      <c r="AW4" s="114">
        <f>'01'!AY31+'01'!AY58</f>
        <v>1.4239999999999999</v>
      </c>
      <c r="AX4" s="114">
        <f>'01'!AZ31+'01'!AZ58</f>
        <v>0</v>
      </c>
      <c r="AY4" s="114">
        <f>'01'!BA31+'01'!BA58</f>
        <v>2.1</v>
      </c>
      <c r="AZ4" s="114">
        <f>'01'!BB31+'01'!BB58</f>
        <v>0</v>
      </c>
      <c r="BA4" s="114">
        <f>'01'!BC31+'01'!BC58</f>
        <v>0</v>
      </c>
      <c r="BB4" s="114">
        <f>'01'!BD31+'01'!BD58</f>
        <v>0</v>
      </c>
      <c r="BC4" s="114">
        <f>'01'!BE31+'01'!BE58</f>
        <v>0</v>
      </c>
      <c r="BD4" s="114">
        <f>'01'!BF31+'01'!BF58</f>
        <v>0</v>
      </c>
      <c r="BE4" s="114">
        <f>'01'!BG31+'01'!BG58</f>
        <v>0</v>
      </c>
      <c r="BF4" s="114">
        <f>'01'!BH31+'01'!BH58</f>
        <v>0</v>
      </c>
      <c r="BG4" s="114">
        <f>'01'!BI31+'01'!BI58</f>
        <v>0.84</v>
      </c>
      <c r="BH4" s="114">
        <f>'01'!BJ31+'01'!BJ58</f>
        <v>1.47</v>
      </c>
      <c r="BI4" s="114">
        <f>'01'!BK31+'01'!BK58</f>
        <v>0.42</v>
      </c>
      <c r="BJ4" s="114">
        <f>'01'!BL31+'01'!BL58</f>
        <v>0.46200000000000002</v>
      </c>
      <c r="BK4" s="114">
        <f>'01'!BM31+'01'!BM58</f>
        <v>0</v>
      </c>
      <c r="BL4" s="114">
        <f>'01'!BN31+'01'!BN58</f>
        <v>0</v>
      </c>
      <c r="BM4" s="114">
        <f>'01'!BO31+'01'!BO58</f>
        <v>0.58799999999999997</v>
      </c>
      <c r="BN4" s="114">
        <f>'01'!BP31+'01'!BP58</f>
        <v>0</v>
      </c>
      <c r="BO4" s="114">
        <f>'01'!BQ31+'01'!BQ58</f>
        <v>0</v>
      </c>
      <c r="BP4" s="114">
        <f>'01'!BR31+'01'!BR58</f>
        <v>0</v>
      </c>
      <c r="BQ4" s="114">
        <f>'01'!BS31+'01'!BS58</f>
        <v>0</v>
      </c>
      <c r="BR4" s="114">
        <f>'01'!BT31+'01'!BT58</f>
        <v>0</v>
      </c>
      <c r="BS4" s="114">
        <f>'01'!BU31+'01'!BU58</f>
        <v>0</v>
      </c>
      <c r="BT4" s="114">
        <f>'01'!BV31+'01'!BV58</f>
        <v>0</v>
      </c>
      <c r="BU4" s="114">
        <f>'01'!BW31+'01'!BW58</f>
        <v>0</v>
      </c>
      <c r="BV4" s="114">
        <f>'01'!BX31+'01'!BX58</f>
        <v>7.8599999999999994</v>
      </c>
      <c r="BW4" s="114">
        <f>'01'!BY31+'01'!BY58</f>
        <v>0</v>
      </c>
      <c r="BX4" s="114">
        <f>'01'!BZ31+'01'!BZ58</f>
        <v>0</v>
      </c>
      <c r="BY4" s="57">
        <f>'01'!C33+'01'!C60</f>
        <v>7991</v>
      </c>
    </row>
    <row r="5" spans="1:77" ht="15">
      <c r="A5" s="123">
        <v>44257</v>
      </c>
      <c r="B5" s="114">
        <f>'02'!D31+'02'!D58</f>
        <v>0</v>
      </c>
      <c r="C5" s="114">
        <f>'02'!E31+'02'!E58</f>
        <v>0</v>
      </c>
      <c r="D5" s="114">
        <f>'02'!F31+'02'!F58</f>
        <v>43</v>
      </c>
      <c r="E5" s="114">
        <f>'02'!G31+'02'!G58</f>
        <v>43</v>
      </c>
      <c r="F5" s="114">
        <f>'02'!H31+'02'!H58</f>
        <v>0</v>
      </c>
      <c r="G5" s="114">
        <f>'02'!I31+'02'!I58</f>
        <v>0</v>
      </c>
      <c r="H5" s="114">
        <f>'02'!J31+'02'!J58</f>
        <v>2.9239999999999999</v>
      </c>
      <c r="I5" s="114">
        <f>'02'!K31+'02'!K58</f>
        <v>90</v>
      </c>
      <c r="J5" s="114">
        <f>'02'!L31+'02'!L58</f>
        <v>0.39500000000000002</v>
      </c>
      <c r="K5" s="114">
        <f>'02'!M31+'02'!M58</f>
        <v>0</v>
      </c>
      <c r="L5" s="114">
        <f>'02'!N31+'02'!N58</f>
        <v>0.25585000000000002</v>
      </c>
      <c r="M5" s="114">
        <f>'02'!O31+'02'!O58</f>
        <v>0</v>
      </c>
      <c r="N5" s="114">
        <f>'02'!P31+'02'!P58</f>
        <v>0</v>
      </c>
      <c r="O5" s="114">
        <f>'02'!Q31+'02'!Q58</f>
        <v>0</v>
      </c>
      <c r="P5" s="114">
        <f>'02'!R31+'02'!R58</f>
        <v>0</v>
      </c>
      <c r="Q5" s="114">
        <f>'02'!S31+'02'!S58</f>
        <v>0</v>
      </c>
      <c r="R5" s="114">
        <f>'02'!T31+'02'!T58</f>
        <v>0</v>
      </c>
      <c r="S5" s="114">
        <f>'02'!U31+'02'!U58</f>
        <v>0</v>
      </c>
      <c r="T5" s="114">
        <f>'02'!V31+'02'!V58</f>
        <v>2.7</v>
      </c>
      <c r="U5" s="114">
        <f>'02'!W31+'02'!W58</f>
        <v>0</v>
      </c>
      <c r="V5" s="114">
        <f>'02'!X31+'02'!X58</f>
        <v>0.72</v>
      </c>
      <c r="W5" s="114">
        <f>'02'!Y31+'02'!Y58</f>
        <v>4.2999999999999997E-2</v>
      </c>
      <c r="X5" s="114">
        <f>'02'!Z31+'02'!Z58</f>
        <v>0</v>
      </c>
      <c r="Y5" s="114">
        <f>'02'!AA31+'02'!AA58</f>
        <v>0</v>
      </c>
      <c r="Z5" s="114">
        <f>'02'!AB31+'02'!AB58</f>
        <v>18</v>
      </c>
      <c r="AA5" s="114">
        <f>'02'!AC31+'02'!AC58</f>
        <v>0.1075</v>
      </c>
      <c r="AB5" s="114">
        <f>'02'!AD31+'02'!AD58</f>
        <v>0</v>
      </c>
      <c r="AC5" s="114">
        <f>'02'!AE31+'02'!AE58</f>
        <v>0</v>
      </c>
      <c r="AD5" s="114">
        <f>'02'!AF31+'02'!AF58</f>
        <v>0.55900000000000005</v>
      </c>
      <c r="AE5" s="114">
        <f>'02'!AG31+'02'!AG58</f>
        <v>5.22</v>
      </c>
      <c r="AF5" s="114">
        <f>'02'!AH31+'02'!AH58</f>
        <v>0</v>
      </c>
      <c r="AG5" s="114">
        <f>'02'!AI31+'02'!AI58</f>
        <v>0</v>
      </c>
      <c r="AH5" s="114">
        <f>'02'!AJ31+'02'!AJ58</f>
        <v>0</v>
      </c>
      <c r="AI5" s="114">
        <f>'02'!AK31+'02'!AK58</f>
        <v>0</v>
      </c>
      <c r="AJ5" s="114">
        <f>'02'!AL31+'02'!AL58</f>
        <v>0</v>
      </c>
      <c r="AK5" s="114">
        <f>'02'!AM31+'02'!AM58</f>
        <v>0</v>
      </c>
      <c r="AL5" s="114">
        <f>'02'!AN31+'02'!AN58</f>
        <v>0</v>
      </c>
      <c r="AM5" s="114">
        <f>'02'!AO31+'02'!AO58</f>
        <v>0</v>
      </c>
      <c r="AN5" s="114">
        <f>'02'!AP31+'02'!AP58</f>
        <v>0</v>
      </c>
      <c r="AO5" s="114">
        <f>'02'!AQ31+'02'!AQ58</f>
        <v>0</v>
      </c>
      <c r="AP5" s="114">
        <f>'02'!AR31+'02'!AR58</f>
        <v>0</v>
      </c>
      <c r="AQ5" s="114">
        <f>'02'!AS31+'02'!AS58</f>
        <v>0</v>
      </c>
      <c r="AR5" s="114">
        <f>'02'!AT31+'02'!AT58</f>
        <v>0.57899999999999996</v>
      </c>
      <c r="AS5" s="114">
        <f>'02'!AU31+'02'!AU58</f>
        <v>0</v>
      </c>
      <c r="AT5" s="114">
        <f>'02'!AV31+'02'!AV58</f>
        <v>0</v>
      </c>
      <c r="AU5" s="114">
        <f>'02'!AW31+'02'!AW58</f>
        <v>0</v>
      </c>
      <c r="AV5" s="114">
        <f>'02'!AX31+'02'!AX58</f>
        <v>0.215</v>
      </c>
      <c r="AW5" s="114">
        <f>'02'!AY31+'02'!AY58</f>
        <v>0</v>
      </c>
      <c r="AX5" s="114">
        <f>'02'!AZ31+'02'!AZ58</f>
        <v>0</v>
      </c>
      <c r="AY5" s="114">
        <f>'02'!BA31+'02'!BA58</f>
        <v>2.15</v>
      </c>
      <c r="AZ5" s="114">
        <f>'02'!BB31+'02'!BB58</f>
        <v>0</v>
      </c>
      <c r="BA5" s="114">
        <f>'02'!BC31+'02'!BC58</f>
        <v>0</v>
      </c>
      <c r="BB5" s="114">
        <f>'02'!BD31+'02'!BD58</f>
        <v>0</v>
      </c>
      <c r="BC5" s="114">
        <f>'02'!BE31+'02'!BE58</f>
        <v>0</v>
      </c>
      <c r="BD5" s="114">
        <f>'02'!BF31+'02'!BF58</f>
        <v>0</v>
      </c>
      <c r="BE5" s="114">
        <f>'02'!BG31+'02'!BG58</f>
        <v>0</v>
      </c>
      <c r="BF5" s="114">
        <f>'02'!BH31+'02'!BH58</f>
        <v>0</v>
      </c>
      <c r="BG5" s="114">
        <f>'02'!BI31+'02'!BI58</f>
        <v>0</v>
      </c>
      <c r="BH5" s="114">
        <f>'02'!BJ31+'02'!BJ58</f>
        <v>2.3650000000000002</v>
      </c>
      <c r="BI5" s="114">
        <f>'02'!BK31+'02'!BK58</f>
        <v>0.47299999999999998</v>
      </c>
      <c r="BJ5" s="114">
        <f>'02'!BL31+'02'!BL58</f>
        <v>0.34399999999999997</v>
      </c>
      <c r="BK5" s="114">
        <f>'02'!BM31+'02'!BM58</f>
        <v>0</v>
      </c>
      <c r="BL5" s="114">
        <f>'02'!BN31+'02'!BN58</f>
        <v>0</v>
      </c>
      <c r="BM5" s="114">
        <f>'02'!BO31+'02'!BO58</f>
        <v>1.72</v>
      </c>
      <c r="BN5" s="114">
        <f>'02'!BP31+'02'!BP58</f>
        <v>0</v>
      </c>
      <c r="BO5" s="114">
        <f>'02'!BQ31+'02'!BQ58</f>
        <v>0</v>
      </c>
      <c r="BP5" s="114">
        <f>'02'!BR31+'02'!BR58</f>
        <v>9</v>
      </c>
      <c r="BQ5" s="114">
        <f>'02'!BS31+'02'!BS58</f>
        <v>0</v>
      </c>
      <c r="BR5" s="114">
        <f>'02'!BT31+'02'!BT58</f>
        <v>0</v>
      </c>
      <c r="BS5" s="114">
        <f>'02'!BU31+'02'!BU58</f>
        <v>0</v>
      </c>
      <c r="BT5" s="114">
        <f>'02'!BV31+'02'!BV58</f>
        <v>3.87</v>
      </c>
      <c r="BU5" s="114">
        <f>'02'!BW31+'02'!BW58</f>
        <v>0</v>
      </c>
      <c r="BV5" s="114">
        <f>'02'!BX31+'02'!BX58</f>
        <v>7.98</v>
      </c>
      <c r="BW5" s="114">
        <f>'02'!BY31+'02'!BY58</f>
        <v>0</v>
      </c>
      <c r="BX5" s="114">
        <f>'02'!BZ31+'02'!BZ58</f>
        <v>0</v>
      </c>
      <c r="BY5" s="57">
        <f>'02'!C33+'02'!C60</f>
        <v>8113</v>
      </c>
    </row>
    <row r="6" spans="1:77" ht="15">
      <c r="A6" s="123">
        <v>44258</v>
      </c>
      <c r="B6" s="114">
        <f>'03'!D31+'03'!D58</f>
        <v>0</v>
      </c>
      <c r="C6" s="114">
        <f>'03'!E31+'03'!E58</f>
        <v>0</v>
      </c>
      <c r="D6" s="114">
        <f>'03'!F31+'03'!F58</f>
        <v>0</v>
      </c>
      <c r="E6" s="114">
        <f>'03'!G31+'03'!G58</f>
        <v>0</v>
      </c>
      <c r="F6" s="114">
        <f>'03'!H31+'03'!H58</f>
        <v>0</v>
      </c>
      <c r="G6" s="114">
        <f>'03'!I31+'03'!I58</f>
        <v>0</v>
      </c>
      <c r="H6" s="114">
        <f>'03'!J31+'03'!J58</f>
        <v>0</v>
      </c>
      <c r="I6" s="114">
        <f>'03'!K31+'03'!K58</f>
        <v>0</v>
      </c>
      <c r="J6" s="114">
        <f>'03'!L31+'03'!L58</f>
        <v>0.64240000000000008</v>
      </c>
      <c r="K6" s="114">
        <f>'03'!M31+'03'!M58</f>
        <v>0</v>
      </c>
      <c r="L6" s="114">
        <f>'03'!N31+'03'!N58</f>
        <v>0.42900000000000005</v>
      </c>
      <c r="M6" s="114">
        <f>'03'!O31+'03'!O58</f>
        <v>0</v>
      </c>
      <c r="N6" s="114">
        <f>'03'!P31+'03'!P58</f>
        <v>0</v>
      </c>
      <c r="O6" s="114">
        <f>'03'!Q31+'03'!Q58</f>
        <v>0</v>
      </c>
      <c r="P6" s="114">
        <f>'03'!R31+'03'!R58</f>
        <v>0</v>
      </c>
      <c r="Q6" s="114">
        <f>'03'!S31+'03'!S58</f>
        <v>0</v>
      </c>
      <c r="R6" s="114">
        <f>'03'!T31+'03'!T58</f>
        <v>0</v>
      </c>
      <c r="S6" s="114">
        <f>'03'!U31+'03'!U58</f>
        <v>0</v>
      </c>
      <c r="T6" s="114">
        <f>'03'!V31+'03'!V58</f>
        <v>1.1000000000000001</v>
      </c>
      <c r="U6" s="114">
        <f>'03'!W31+'03'!W58</f>
        <v>0</v>
      </c>
      <c r="V6" s="114">
        <f>'03'!X31+'03'!X58</f>
        <v>0.44</v>
      </c>
      <c r="W6" s="114">
        <f>'03'!Y31+'03'!Y58</f>
        <v>4.3999999999999997E-2</v>
      </c>
      <c r="X6" s="114">
        <f>'03'!Z31+'03'!Z58</f>
        <v>0</v>
      </c>
      <c r="Y6" s="114">
        <f>'03'!AA31+'03'!AA58</f>
        <v>15.84</v>
      </c>
      <c r="Z6" s="114">
        <f>'03'!AB31+'03'!AB58</f>
        <v>8.8000000000000007</v>
      </c>
      <c r="AA6" s="114">
        <f>'03'!AC31+'03'!AC58</f>
        <v>0.28599999999999998</v>
      </c>
      <c r="AB6" s="114">
        <f>'03'!AD31+'03'!AD58</f>
        <v>88</v>
      </c>
      <c r="AC6" s="114">
        <f>'03'!AE31+'03'!AE58</f>
        <v>0</v>
      </c>
      <c r="AD6" s="114">
        <f>'03'!AF31+'03'!AF58</f>
        <v>0</v>
      </c>
      <c r="AE6" s="114">
        <f>'03'!AG31+'03'!AG58</f>
        <v>0</v>
      </c>
      <c r="AF6" s="114">
        <f>'03'!AH31+'03'!AH58</f>
        <v>0</v>
      </c>
      <c r="AG6" s="114">
        <f>'03'!AI31+'03'!AI58</f>
        <v>0</v>
      </c>
      <c r="AH6" s="114">
        <f>'03'!AJ31+'03'!AJ58</f>
        <v>0</v>
      </c>
      <c r="AI6" s="114">
        <f>'03'!AK31+'03'!AK58</f>
        <v>0</v>
      </c>
      <c r="AJ6" s="114">
        <f>'03'!AL31+'03'!AL58</f>
        <v>1.32</v>
      </c>
      <c r="AK6" s="114">
        <f>'03'!AM31+'03'!AM58</f>
        <v>0</v>
      </c>
      <c r="AL6" s="114">
        <f>'03'!AN31+'03'!AN58</f>
        <v>0</v>
      </c>
      <c r="AM6" s="114">
        <f>'03'!AO31+'03'!AO58</f>
        <v>0</v>
      </c>
      <c r="AN6" s="114">
        <f>'03'!AP31+'03'!AP58</f>
        <v>0</v>
      </c>
      <c r="AO6" s="114">
        <f>'03'!AQ31+'03'!AQ58</f>
        <v>0</v>
      </c>
      <c r="AP6" s="114">
        <f>'03'!AR31+'03'!AR58</f>
        <v>0</v>
      </c>
      <c r="AQ6" s="114">
        <f>'03'!AS31+'03'!AS58</f>
        <v>0</v>
      </c>
      <c r="AR6" s="114">
        <f>'03'!AT31+'03'!AT58</f>
        <v>0.61599999999999999</v>
      </c>
      <c r="AS6" s="114">
        <f>'03'!AU31+'03'!AU58</f>
        <v>0</v>
      </c>
      <c r="AT6" s="114">
        <f>'03'!AV31+'03'!AV58</f>
        <v>1.76</v>
      </c>
      <c r="AU6" s="114">
        <f>'03'!AW31+'03'!AW58</f>
        <v>0</v>
      </c>
      <c r="AV6" s="114">
        <f>'03'!AX31+'03'!AX58</f>
        <v>0.22</v>
      </c>
      <c r="AW6" s="114">
        <f>'03'!AY31+'03'!AY58</f>
        <v>0</v>
      </c>
      <c r="AX6" s="114">
        <f>'03'!AZ31+'03'!AZ58</f>
        <v>0</v>
      </c>
      <c r="AY6" s="114">
        <f>'03'!BA31+'03'!BA58</f>
        <v>1.8480000000000001</v>
      </c>
      <c r="AZ6" s="114">
        <f>'03'!BB31+'03'!BB58</f>
        <v>0</v>
      </c>
      <c r="BA6" s="114">
        <f>'03'!BC31+'03'!BC58</f>
        <v>0</v>
      </c>
      <c r="BB6" s="114">
        <f>'03'!BD31+'03'!BD58</f>
        <v>2.3319999999999999</v>
      </c>
      <c r="BC6" s="114">
        <f>'03'!BE31+'03'!BE58</f>
        <v>0</v>
      </c>
      <c r="BD6" s="114">
        <f>'03'!BF31+'03'!BF58</f>
        <v>0</v>
      </c>
      <c r="BE6" s="114">
        <f>'03'!BG31+'03'!BG58</f>
        <v>4.3999999999999997E-2</v>
      </c>
      <c r="BF6" s="114">
        <f>'03'!BH31+'03'!BH58</f>
        <v>0</v>
      </c>
      <c r="BG6" s="114">
        <f>'03'!BI31+'03'!BI58</f>
        <v>1.32</v>
      </c>
      <c r="BH6" s="114">
        <f>'03'!BJ31+'03'!BJ58</f>
        <v>11</v>
      </c>
      <c r="BI6" s="114">
        <f>'03'!BK31+'03'!BK58</f>
        <v>1.056</v>
      </c>
      <c r="BJ6" s="114">
        <f>'03'!BL31+'03'!BL58</f>
        <v>1.9359999999999999</v>
      </c>
      <c r="BK6" s="114">
        <f>'03'!BM31+'03'!BM58</f>
        <v>0.44</v>
      </c>
      <c r="BL6" s="114">
        <f>'03'!BN31+'03'!BN58</f>
        <v>0</v>
      </c>
      <c r="BM6" s="114">
        <f>'03'!BO31+'03'!BO58</f>
        <v>1.32</v>
      </c>
      <c r="BN6" s="114">
        <f>'03'!BP31+'03'!BP58</f>
        <v>0</v>
      </c>
      <c r="BO6" s="114">
        <f>'03'!BQ31+'03'!BQ58</f>
        <v>0</v>
      </c>
      <c r="BP6" s="114">
        <f>'03'!BR31+'03'!BR58</f>
        <v>0</v>
      </c>
      <c r="BQ6" s="114">
        <f>'03'!BS31+'03'!BS58</f>
        <v>0</v>
      </c>
      <c r="BR6" s="114">
        <f>'03'!BT31+'03'!BT58</f>
        <v>0</v>
      </c>
      <c r="BS6" s="114">
        <f>'03'!BU31+'03'!BU58</f>
        <v>0</v>
      </c>
      <c r="BT6" s="114">
        <f>'03'!BV31+'03'!BV58</f>
        <v>7.04</v>
      </c>
      <c r="BU6" s="114">
        <f>'03'!BW31+'03'!BW58</f>
        <v>0</v>
      </c>
      <c r="BV6" s="114">
        <f>'03'!BX31+'03'!BX58</f>
        <v>7.92</v>
      </c>
      <c r="BW6" s="114">
        <f>'03'!BY31+'03'!BY58</f>
        <v>0</v>
      </c>
      <c r="BX6" s="114">
        <f>'03'!BZ31+'03'!BZ58</f>
        <v>132</v>
      </c>
      <c r="BY6" s="57">
        <f>'03'!C33+'03'!C60</f>
        <v>8052</v>
      </c>
    </row>
    <row r="7" spans="1:77" ht="15">
      <c r="A7" s="123">
        <v>44259</v>
      </c>
      <c r="B7" s="114">
        <f>'04'!D31+'04'!D58</f>
        <v>0</v>
      </c>
      <c r="C7" s="114">
        <f>'04'!E31+'04'!E58</f>
        <v>0</v>
      </c>
      <c r="D7" s="114">
        <f>'04'!F31+'04'!F58</f>
        <v>0</v>
      </c>
      <c r="E7" s="114">
        <f>'04'!G31+'04'!G58</f>
        <v>0</v>
      </c>
      <c r="F7" s="114">
        <f>'04'!H31+'04'!H58</f>
        <v>0</v>
      </c>
      <c r="G7" s="114">
        <f>'04'!I31+'04'!I58</f>
        <v>0</v>
      </c>
      <c r="H7" s="114">
        <f>'04'!J31+'04'!J58</f>
        <v>3.2559999999999998</v>
      </c>
      <c r="I7" s="114">
        <f>'04'!K31+'04'!K58</f>
        <v>0</v>
      </c>
      <c r="J7" s="114">
        <f>'04'!L31+'04'!L58</f>
        <v>0.61780000000000002</v>
      </c>
      <c r="K7" s="114">
        <f>'04'!M31+'04'!M58</f>
        <v>1.1950000000000001</v>
      </c>
      <c r="L7" s="114">
        <f>'04'!N31+'04'!N58</f>
        <v>0.39179999999999998</v>
      </c>
      <c r="M7" s="114">
        <f>'04'!O31+'04'!O58</f>
        <v>0.58499999999999996</v>
      </c>
      <c r="N7" s="307">
        <f>'04'!P31+'04'!P58</f>
        <v>8.7999999999999995E-2</v>
      </c>
      <c r="O7" s="114">
        <f>'04'!Q31+'04'!Q58</f>
        <v>0</v>
      </c>
      <c r="P7" s="114">
        <f>'04'!R31+'04'!R58</f>
        <v>0</v>
      </c>
      <c r="Q7" s="114">
        <f>'04'!S31+'04'!S58</f>
        <v>45</v>
      </c>
      <c r="R7" s="114">
        <f>'04'!T31+'04'!T58</f>
        <v>0</v>
      </c>
      <c r="S7" s="114">
        <f>'04'!U31+'04'!U58</f>
        <v>0</v>
      </c>
      <c r="T7" s="114">
        <f>'04'!V31+'04'!V58</f>
        <v>0</v>
      </c>
      <c r="U7" s="114">
        <f>'04'!W31+'04'!W58</f>
        <v>0</v>
      </c>
      <c r="V7" s="114">
        <f>'04'!X31+'04'!X58</f>
        <v>0.45</v>
      </c>
      <c r="W7" s="114">
        <f>'04'!Y31+'04'!Y58</f>
        <v>0</v>
      </c>
      <c r="X7" s="114">
        <f>'04'!Z31+'04'!Z58</f>
        <v>0</v>
      </c>
      <c r="Y7" s="114">
        <f>'04'!AA31+'04'!AA58</f>
        <v>0</v>
      </c>
      <c r="Z7" s="114">
        <f>'04'!AB31+'04'!AB58</f>
        <v>0</v>
      </c>
      <c r="AA7" s="114">
        <f>'04'!AC31+'04'!AC58</f>
        <v>0.36</v>
      </c>
      <c r="AB7" s="114">
        <f>'04'!AD31+'04'!AD58</f>
        <v>0</v>
      </c>
      <c r="AC7" s="114">
        <f>'04'!AE31+'04'!AE58</f>
        <v>0</v>
      </c>
      <c r="AD7" s="114">
        <f>'04'!AF31+'04'!AF58</f>
        <v>0</v>
      </c>
      <c r="AE7" s="114">
        <f>'04'!AG31+'04'!AG58</f>
        <v>0</v>
      </c>
      <c r="AF7" s="114">
        <f>'04'!AH31+'04'!AH58</f>
        <v>0</v>
      </c>
      <c r="AG7" s="114">
        <f>'04'!AI31+'04'!AI58</f>
        <v>0</v>
      </c>
      <c r="AH7" s="114">
        <f>'04'!AJ31+'04'!AJ58</f>
        <v>0</v>
      </c>
      <c r="AI7" s="114">
        <f>'04'!AK31+'04'!AK58</f>
        <v>0.22500000000000001</v>
      </c>
      <c r="AJ7" s="114">
        <f>'04'!AL31+'04'!AL58</f>
        <v>0</v>
      </c>
      <c r="AK7" s="114">
        <f>'04'!AM31+'04'!AM58</f>
        <v>0</v>
      </c>
      <c r="AL7" s="114">
        <f>'04'!AN31+'04'!AN58</f>
        <v>1.35</v>
      </c>
      <c r="AM7" s="114">
        <f>'04'!AO31+'04'!AO58</f>
        <v>0</v>
      </c>
      <c r="AN7" s="114">
        <f>'04'!AP31+'04'!AP58</f>
        <v>0</v>
      </c>
      <c r="AO7" s="114">
        <f>'04'!AQ31+'04'!AQ58</f>
        <v>0</v>
      </c>
      <c r="AP7" s="114">
        <f>'04'!AR31+'04'!AR58</f>
        <v>0</v>
      </c>
      <c r="AQ7" s="114">
        <f>'04'!AS31+'04'!AS58</f>
        <v>0</v>
      </c>
      <c r="AR7" s="114">
        <f>'04'!AT31+'04'!AT58</f>
        <v>0.44</v>
      </c>
      <c r="AS7" s="114">
        <f>'04'!AU31+'04'!AU58</f>
        <v>0</v>
      </c>
      <c r="AT7" s="114">
        <f>'04'!AV31+'04'!AV58</f>
        <v>0</v>
      </c>
      <c r="AU7" s="114">
        <f>'04'!AW31+'04'!AW58</f>
        <v>0.88</v>
      </c>
      <c r="AV7" s="114">
        <f>'04'!AX31+'04'!AX58</f>
        <v>0.315</v>
      </c>
      <c r="AW7" s="114">
        <f>'04'!AY31+'04'!AY58</f>
        <v>1.8480000000000001</v>
      </c>
      <c r="AX7" s="114">
        <f>'04'!AZ31+'04'!AZ58</f>
        <v>0</v>
      </c>
      <c r="AY7" s="114">
        <f>'04'!BA31+'04'!BA58</f>
        <v>4.9950000000000001</v>
      </c>
      <c r="AZ7" s="114">
        <f>'04'!BB31+'04'!BB58</f>
        <v>0</v>
      </c>
      <c r="BA7" s="114">
        <f>'04'!BC31+'04'!BC58</f>
        <v>0</v>
      </c>
      <c r="BB7" s="114">
        <f>'04'!BD31+'04'!BD58</f>
        <v>0</v>
      </c>
      <c r="BC7" s="114">
        <f>'04'!BE31+'04'!BE58</f>
        <v>0</v>
      </c>
      <c r="BD7" s="114">
        <f>'04'!BF31+'04'!BF58</f>
        <v>0</v>
      </c>
      <c r="BE7" s="114">
        <f>'04'!BG31+'04'!BG58</f>
        <v>4.4999999999999998E-2</v>
      </c>
      <c r="BF7" s="114">
        <f>'04'!BH31+'04'!BH58</f>
        <v>0</v>
      </c>
      <c r="BG7" s="114">
        <f>'04'!BI31+'04'!BI58</f>
        <v>0</v>
      </c>
      <c r="BH7" s="114">
        <f>'04'!BJ31+'04'!BJ58</f>
        <v>1.8</v>
      </c>
      <c r="BI7" s="114">
        <f>'04'!BK31+'04'!BK58</f>
        <v>0.67500000000000004</v>
      </c>
      <c r="BJ7" s="114">
        <f>'04'!BL31+'04'!BL58</f>
        <v>3.15</v>
      </c>
      <c r="BK7" s="114">
        <f>'04'!BM31+'04'!BM58</f>
        <v>0</v>
      </c>
      <c r="BL7" s="114">
        <f>'04'!BN31+'04'!BN58</f>
        <v>0</v>
      </c>
      <c r="BM7" s="114">
        <f>'04'!BO31+'04'!BO58</f>
        <v>0</v>
      </c>
      <c r="BN7" s="114">
        <f>'04'!BP31+'04'!BP58</f>
        <v>0</v>
      </c>
      <c r="BO7" s="114">
        <f>'04'!BQ31+'04'!BQ58</f>
        <v>0</v>
      </c>
      <c r="BP7" s="114">
        <f>'04'!BR31+'04'!BR58</f>
        <v>4.5</v>
      </c>
      <c r="BQ7" s="114">
        <f>'04'!BS31+'04'!BS58</f>
        <v>10.56</v>
      </c>
      <c r="BR7" s="114">
        <f>'04'!BT31+'04'!BT58</f>
        <v>0</v>
      </c>
      <c r="BS7" s="114">
        <f>'04'!BU31+'04'!BU58</f>
        <v>0</v>
      </c>
      <c r="BT7" s="114">
        <f>'04'!BV31+'04'!BV58</f>
        <v>1.26</v>
      </c>
      <c r="BU7" s="114">
        <f>'04'!BW31+'04'!BW58</f>
        <v>88</v>
      </c>
      <c r="BV7" s="114">
        <f>'04'!BX31+'04'!BX58</f>
        <v>7.98</v>
      </c>
      <c r="BW7" s="114">
        <f>'04'!BY31+'04'!BY58</f>
        <v>0</v>
      </c>
      <c r="BX7" s="114">
        <f>'04'!BZ31+'04'!BZ58</f>
        <v>0</v>
      </c>
      <c r="BY7" s="57">
        <f>'04'!C33+'04'!C60</f>
        <v>8113</v>
      </c>
    </row>
    <row r="8" spans="1:77" ht="15">
      <c r="A8" s="123">
        <v>44260</v>
      </c>
      <c r="B8" s="114">
        <f>'05'!D31+'05'!D58</f>
        <v>0</v>
      </c>
      <c r="C8" s="114">
        <f>'05'!E31+'05'!E58</f>
        <v>0</v>
      </c>
      <c r="D8" s="114">
        <f>'05'!F31+'05'!F58</f>
        <v>0</v>
      </c>
      <c r="E8" s="114">
        <f>'05'!G31+'05'!G58</f>
        <v>0</v>
      </c>
      <c r="F8" s="114">
        <f>'05'!H31+'05'!H58</f>
        <v>0</v>
      </c>
      <c r="G8" s="114">
        <f>'05'!I31+'05'!I58</f>
        <v>0</v>
      </c>
      <c r="H8" s="114">
        <f>'05'!J31+'05'!J58</f>
        <v>0.33600000000000002</v>
      </c>
      <c r="I8" s="114">
        <f>'05'!K31+'05'!K58</f>
        <v>0</v>
      </c>
      <c r="J8" s="114">
        <f>'05'!L31+'05'!L58</f>
        <v>0.29879999999999995</v>
      </c>
      <c r="K8" s="114">
        <f>'05'!M31+'05'!M58</f>
        <v>0.88</v>
      </c>
      <c r="L8" s="114">
        <f>'05'!N31+'05'!N58</f>
        <v>0.44839999999999997</v>
      </c>
      <c r="M8" s="114">
        <f>'05'!O31+'05'!O58</f>
        <v>1.1439999999999999</v>
      </c>
      <c r="N8" s="114">
        <f>'05'!P31+'05'!P58</f>
        <v>0</v>
      </c>
      <c r="O8" s="114">
        <f>'05'!Q31+'05'!Q58</f>
        <v>42</v>
      </c>
      <c r="P8" s="114">
        <f>'05'!R31+'05'!R58</f>
        <v>0</v>
      </c>
      <c r="Q8" s="114">
        <f>'05'!S31+'05'!S58</f>
        <v>0</v>
      </c>
      <c r="R8" s="114">
        <f>'05'!T31+'05'!T58</f>
        <v>0</v>
      </c>
      <c r="S8" s="114">
        <f>'05'!U31+'05'!U58</f>
        <v>3.96</v>
      </c>
      <c r="T8" s="114">
        <f>'05'!V31+'05'!V58</f>
        <v>0.52800000000000002</v>
      </c>
      <c r="U8" s="114">
        <f>'05'!W31+'05'!W58</f>
        <v>1.1339999999999999</v>
      </c>
      <c r="V8" s="114">
        <f>'05'!X31+'05'!X58</f>
        <v>0</v>
      </c>
      <c r="W8" s="114">
        <f>'05'!Y31+'05'!Y58</f>
        <v>0</v>
      </c>
      <c r="X8" s="114">
        <f>'05'!Z31+'05'!Z58</f>
        <v>0</v>
      </c>
      <c r="Y8" s="114">
        <f>'05'!AA31+'05'!AA58</f>
        <v>7.56</v>
      </c>
      <c r="Z8" s="114">
        <f>'05'!AB31+'05'!AB58</f>
        <v>0</v>
      </c>
      <c r="AA8" s="114">
        <f>'05'!AC31+'05'!AC58</f>
        <v>0</v>
      </c>
      <c r="AB8" s="114">
        <f>'05'!AD31+'05'!AD58</f>
        <v>0</v>
      </c>
      <c r="AC8" s="114">
        <f>'05'!AE31+'05'!AE58</f>
        <v>0</v>
      </c>
      <c r="AD8" s="114">
        <f>'05'!AF31+'05'!AF58</f>
        <v>0</v>
      </c>
      <c r="AE8" s="114">
        <f>'05'!AG31+'05'!AG58</f>
        <v>0</v>
      </c>
      <c r="AF8" s="114">
        <f>'05'!AH31+'05'!AH58</f>
        <v>2.2000000000000002</v>
      </c>
      <c r="AG8" s="114">
        <f>'05'!AI31+'05'!AI58</f>
        <v>0</v>
      </c>
      <c r="AH8" s="114">
        <f>'05'!AJ31+'05'!AJ58</f>
        <v>0</v>
      </c>
      <c r="AI8" s="114">
        <f>'05'!AK31+'05'!AK58</f>
        <v>0</v>
      </c>
      <c r="AJ8" s="114">
        <f>'05'!AL31+'05'!AL58</f>
        <v>1.1759999999999999</v>
      </c>
      <c r="AK8" s="114">
        <f>'05'!AM31+'05'!AM58</f>
        <v>0</v>
      </c>
      <c r="AL8" s="114">
        <f>'05'!AN31+'05'!AN58</f>
        <v>0</v>
      </c>
      <c r="AM8" s="114">
        <f>'05'!AO31+'05'!AO58</f>
        <v>0</v>
      </c>
      <c r="AN8" s="114">
        <f>'05'!AP31+'05'!AP58</f>
        <v>0</v>
      </c>
      <c r="AO8" s="114">
        <f>'05'!AQ31+'05'!AQ58</f>
        <v>0</v>
      </c>
      <c r="AP8" s="114">
        <f>'05'!AR31+'05'!AR58</f>
        <v>0</v>
      </c>
      <c r="AQ8" s="114">
        <f>'05'!AS31+'05'!AS58</f>
        <v>0</v>
      </c>
      <c r="AR8" s="114">
        <f>'05'!AT31+'05'!AT58</f>
        <v>0.47399999999999998</v>
      </c>
      <c r="AS8" s="114">
        <f>'05'!AU31+'05'!AU58</f>
        <v>0</v>
      </c>
      <c r="AT8" s="114">
        <f>'05'!AV31+'05'!AV58</f>
        <v>0</v>
      </c>
      <c r="AU8" s="114">
        <f>'05'!AW31+'05'!AW58</f>
        <v>0</v>
      </c>
      <c r="AV8" s="114">
        <f>'05'!AX31+'05'!AX58</f>
        <v>0.35199999999999998</v>
      </c>
      <c r="AW8" s="114">
        <f>'05'!AY31+'05'!AY58</f>
        <v>0</v>
      </c>
      <c r="AX8" s="114">
        <f>'05'!AZ31+'05'!AZ58</f>
        <v>0</v>
      </c>
      <c r="AY8" s="114">
        <f>'05'!BA31+'05'!BA58</f>
        <v>1.4279999999999999</v>
      </c>
      <c r="AZ8" s="114">
        <f>'05'!BB31+'05'!BB58</f>
        <v>0</v>
      </c>
      <c r="BA8" s="114">
        <f>'05'!BC31+'05'!BC58</f>
        <v>0</v>
      </c>
      <c r="BB8" s="114">
        <f>'05'!BD31+'05'!BD58</f>
        <v>0</v>
      </c>
      <c r="BC8" s="114">
        <f>'05'!BE31+'05'!BE58</f>
        <v>0</v>
      </c>
      <c r="BD8" s="114">
        <f>'05'!BF31+'05'!BF58</f>
        <v>0</v>
      </c>
      <c r="BE8" s="114">
        <f>'05'!BG31+'05'!BG58</f>
        <v>4.2000000000000003E-2</v>
      </c>
      <c r="BF8" s="114">
        <f>'05'!BH31+'05'!BH58</f>
        <v>130</v>
      </c>
      <c r="BG8" s="114">
        <f>'05'!BI31+'05'!BI58</f>
        <v>2.464</v>
      </c>
      <c r="BH8" s="114">
        <f>'05'!BJ31+'05'!BJ58</f>
        <v>2.4359999999999999</v>
      </c>
      <c r="BI8" s="114">
        <f>'05'!BK31+'05'!BK58</f>
        <v>0.378</v>
      </c>
      <c r="BJ8" s="114">
        <f>'05'!BL31+'05'!BL58</f>
        <v>1.3080000000000001</v>
      </c>
      <c r="BK8" s="114">
        <f>'05'!BM31+'05'!BM58</f>
        <v>0.88</v>
      </c>
      <c r="BL8" s="114">
        <f>'05'!BN31+'05'!BN58</f>
        <v>0</v>
      </c>
      <c r="BM8" s="114">
        <f>'05'!BO31+'05'!BO58</f>
        <v>0</v>
      </c>
      <c r="BN8" s="114">
        <f>'05'!BP31+'05'!BP58</f>
        <v>0</v>
      </c>
      <c r="BO8" s="114">
        <f>'05'!BQ31+'05'!BQ58</f>
        <v>11.88</v>
      </c>
      <c r="BP8" s="114">
        <f>'05'!BR31+'05'!BR58</f>
        <v>0</v>
      </c>
      <c r="BQ8" s="114">
        <f>'05'!BS31+'05'!BS58</f>
        <v>0</v>
      </c>
      <c r="BR8" s="114">
        <f>'05'!BT31+'05'!BT58</f>
        <v>0</v>
      </c>
      <c r="BS8" s="114">
        <f>'05'!BU31+'05'!BU58</f>
        <v>0</v>
      </c>
      <c r="BT8" s="114">
        <f>'05'!BV31+'05'!BV58</f>
        <v>0</v>
      </c>
      <c r="BU8" s="114">
        <f>'05'!BW31+'05'!BW58</f>
        <v>0</v>
      </c>
      <c r="BV8" s="114">
        <f>'05'!BX31+'05'!BX58</f>
        <v>7.8000000000000007</v>
      </c>
      <c r="BW8" s="114">
        <f>'05'!BY31+'05'!BY58</f>
        <v>0</v>
      </c>
      <c r="BX8" s="114">
        <f>'05'!BZ31+'05'!BZ58</f>
        <v>0</v>
      </c>
      <c r="BY8" s="57">
        <f>'05'!C33+'05'!C60</f>
        <v>7930</v>
      </c>
    </row>
    <row r="9" spans="1:77" ht="15">
      <c r="A9" s="123">
        <v>44261</v>
      </c>
      <c r="B9" s="114">
        <f>'06'!D31+'06'!D58</f>
        <v>0</v>
      </c>
      <c r="C9" s="114">
        <f>'06'!E31+'06'!E58</f>
        <v>0</v>
      </c>
      <c r="D9" s="114">
        <f>'06'!F31+'06'!F58</f>
        <v>0</v>
      </c>
      <c r="E9" s="114">
        <f>'06'!G31+'06'!G58</f>
        <v>95</v>
      </c>
      <c r="F9" s="114">
        <f>'06'!H31+'06'!H58</f>
        <v>0</v>
      </c>
      <c r="G9" s="114">
        <f>'06'!I31+'06'!I58</f>
        <v>0</v>
      </c>
      <c r="H9" s="114">
        <f>'06'!J31+'06'!J58</f>
        <v>0</v>
      </c>
      <c r="I9" s="114">
        <f>'06'!K31+'06'!K58</f>
        <v>0</v>
      </c>
      <c r="J9" s="114">
        <f>'06'!L31+'06'!L58</f>
        <v>0.88350000000000006</v>
      </c>
      <c r="K9" s="114">
        <f>'06'!M31+'06'!M58</f>
        <v>0</v>
      </c>
      <c r="L9" s="114">
        <f>'06'!N31+'06'!N58</f>
        <v>0.36099999999999999</v>
      </c>
      <c r="M9" s="114">
        <f>'06'!O31+'06'!O58</f>
        <v>0</v>
      </c>
      <c r="N9" s="114">
        <f>'06'!P31+'06'!P58</f>
        <v>0</v>
      </c>
      <c r="O9" s="114">
        <f>'06'!Q31+'06'!Q58</f>
        <v>0</v>
      </c>
      <c r="P9" s="114">
        <f>'06'!R31+'06'!R58</f>
        <v>0</v>
      </c>
      <c r="Q9" s="114">
        <f>'06'!S31+'06'!S58</f>
        <v>190</v>
      </c>
      <c r="R9" s="114">
        <f>'06'!T31+'06'!T58</f>
        <v>0</v>
      </c>
      <c r="S9" s="114">
        <f>'06'!U31+'06'!U58</f>
        <v>0</v>
      </c>
      <c r="T9" s="114">
        <f>'06'!V31+'06'!V58</f>
        <v>0</v>
      </c>
      <c r="U9" s="114">
        <f>'06'!W31+'06'!W58</f>
        <v>0</v>
      </c>
      <c r="V9" s="114">
        <f>'06'!X31+'06'!X58</f>
        <v>0</v>
      </c>
      <c r="W9" s="114">
        <f>'06'!Y31+'06'!Y58</f>
        <v>0</v>
      </c>
      <c r="X9" s="114">
        <f>'06'!Z31+'06'!Z58</f>
        <v>0</v>
      </c>
      <c r="Y9" s="114">
        <f>'06'!AA31+'06'!AA58</f>
        <v>0</v>
      </c>
      <c r="Z9" s="114">
        <f>'06'!AB31+'06'!AB58</f>
        <v>0</v>
      </c>
      <c r="AA9" s="114">
        <f>'06'!AC31+'06'!AC58</f>
        <v>0</v>
      </c>
      <c r="AB9" s="114">
        <f>'06'!AD31+'06'!AD58</f>
        <v>0</v>
      </c>
      <c r="AC9" s="114">
        <f>'06'!AE31+'06'!AE58</f>
        <v>0</v>
      </c>
      <c r="AD9" s="114">
        <f>'06'!AF31+'06'!AF58</f>
        <v>0</v>
      </c>
      <c r="AE9" s="114">
        <f>'06'!AG31+'06'!AG58</f>
        <v>0</v>
      </c>
      <c r="AF9" s="114">
        <f>'06'!AH31+'06'!AH58</f>
        <v>0</v>
      </c>
      <c r="AG9" s="114">
        <f>'06'!AI31+'06'!AI58</f>
        <v>0</v>
      </c>
      <c r="AH9" s="114">
        <f>'06'!AJ31+'06'!AJ58</f>
        <v>0</v>
      </c>
      <c r="AI9" s="114">
        <f>'06'!AK31+'06'!AK58</f>
        <v>0</v>
      </c>
      <c r="AJ9" s="114">
        <f>'06'!AL31+'06'!AL58</f>
        <v>0</v>
      </c>
      <c r="AK9" s="114">
        <f>'06'!AM31+'06'!AM58</f>
        <v>0</v>
      </c>
      <c r="AL9" s="114">
        <f>'06'!AN31+'06'!AN58</f>
        <v>3.8</v>
      </c>
      <c r="AM9" s="114">
        <f>'06'!AO31+'06'!AO58</f>
        <v>0</v>
      </c>
      <c r="AN9" s="114">
        <f>'06'!AP31+'06'!AP58</f>
        <v>0</v>
      </c>
      <c r="AO9" s="114">
        <f>'06'!AQ31+'06'!AQ58</f>
        <v>0</v>
      </c>
      <c r="AP9" s="114">
        <f>'06'!AR31+'06'!AR58</f>
        <v>0</v>
      </c>
      <c r="AQ9" s="114">
        <f>'06'!AS31+'06'!AS58</f>
        <v>0</v>
      </c>
      <c r="AR9" s="114">
        <f>'06'!AT31+'06'!AT58</f>
        <v>0</v>
      </c>
      <c r="AS9" s="114">
        <f>'06'!AU31+'06'!AU58</f>
        <v>0</v>
      </c>
      <c r="AT9" s="114">
        <f>'06'!AV31+'06'!AV58</f>
        <v>0</v>
      </c>
      <c r="AU9" s="114">
        <f>'06'!AW31+'06'!AW58</f>
        <v>0</v>
      </c>
      <c r="AV9" s="114">
        <f>'06'!AX31+'06'!AX58</f>
        <v>0.47499999999999998</v>
      </c>
      <c r="AW9" s="114">
        <f>'06'!AY31+'06'!AY58</f>
        <v>0</v>
      </c>
      <c r="AX9" s="114">
        <f>'06'!AZ31+'06'!AZ58</f>
        <v>0</v>
      </c>
      <c r="AY9" s="114">
        <f>'06'!BA31+'06'!BA58</f>
        <v>6.65</v>
      </c>
      <c r="AZ9" s="114">
        <f>'06'!BB31+'06'!BB58</f>
        <v>0</v>
      </c>
      <c r="BA9" s="114">
        <f>'06'!BC31+'06'!BC58</f>
        <v>0</v>
      </c>
      <c r="BB9" s="114">
        <f>'06'!BD31+'06'!BD58</f>
        <v>0</v>
      </c>
      <c r="BC9" s="114">
        <f>'06'!BE31+'06'!BE58</f>
        <v>0</v>
      </c>
      <c r="BD9" s="114">
        <f>'06'!BF31+'06'!BF58</f>
        <v>0</v>
      </c>
      <c r="BE9" s="114">
        <f>'06'!BG31+'06'!BG58</f>
        <v>0</v>
      </c>
      <c r="BF9" s="114">
        <f>'06'!BH31+'06'!BH58</f>
        <v>0</v>
      </c>
      <c r="BG9" s="114">
        <f>'06'!BI31+'06'!BI58</f>
        <v>0</v>
      </c>
      <c r="BH9" s="114">
        <f>'06'!BJ31+'06'!BJ58</f>
        <v>0</v>
      </c>
      <c r="BI9" s="114">
        <f>'06'!BK31+'06'!BK58</f>
        <v>0.95</v>
      </c>
      <c r="BJ9" s="114">
        <f>'06'!BL31+'06'!BL58</f>
        <v>0.95</v>
      </c>
      <c r="BK9" s="114">
        <f>'06'!BM31+'06'!BM58</f>
        <v>0</v>
      </c>
      <c r="BL9" s="114">
        <f>'06'!BN31+'06'!BN58</f>
        <v>0</v>
      </c>
      <c r="BM9" s="114">
        <f>'06'!BO31+'06'!BO58</f>
        <v>4.2750000000000004</v>
      </c>
      <c r="BN9" s="114">
        <f>'06'!BP31+'06'!BP58</f>
        <v>0</v>
      </c>
      <c r="BO9" s="114">
        <f>'06'!BQ31+'06'!BQ58</f>
        <v>0</v>
      </c>
      <c r="BP9" s="114">
        <f>'06'!BR31+'06'!BR58</f>
        <v>0</v>
      </c>
      <c r="BQ9" s="114">
        <f>'06'!BS31+'06'!BS58</f>
        <v>0</v>
      </c>
      <c r="BR9" s="114">
        <f>'06'!BT31+'06'!BT58</f>
        <v>0</v>
      </c>
      <c r="BS9" s="114">
        <f>'06'!BU31+'06'!BU58</f>
        <v>12.35</v>
      </c>
      <c r="BT9" s="114">
        <f>'06'!BV31+'06'!BV58</f>
        <v>0</v>
      </c>
      <c r="BU9" s="114">
        <f>'06'!BW31+'06'!BW58</f>
        <v>0</v>
      </c>
      <c r="BV9" s="114">
        <f>'06'!BX31+'06'!BX58</f>
        <v>5.7</v>
      </c>
      <c r="BW9" s="114">
        <f>'06'!BY31+'06'!BY58</f>
        <v>0</v>
      </c>
      <c r="BX9" s="114">
        <f>'06'!BZ31+'06'!BZ58</f>
        <v>0</v>
      </c>
      <c r="BY9" s="57">
        <f>'06'!C33+'06'!C60</f>
        <v>5795</v>
      </c>
    </row>
    <row r="10" spans="1:77" ht="15">
      <c r="A10" s="123">
        <v>44262</v>
      </c>
      <c r="B10" s="114">
        <f>'07'!D31+'07'!D58</f>
        <v>0</v>
      </c>
      <c r="C10" s="114">
        <f>'07'!E31+'07'!E58</f>
        <v>0</v>
      </c>
      <c r="D10" s="114">
        <f>'07'!F31+'07'!F58</f>
        <v>0</v>
      </c>
      <c r="E10" s="114">
        <f>'07'!G31+'07'!G58</f>
        <v>0</v>
      </c>
      <c r="F10" s="114">
        <f>'07'!H31+'07'!H58</f>
        <v>0</v>
      </c>
      <c r="G10" s="114">
        <f>'07'!I31+'07'!I58</f>
        <v>0</v>
      </c>
      <c r="H10" s="114">
        <f>'07'!J31+'07'!J58</f>
        <v>0</v>
      </c>
      <c r="I10" s="114">
        <f>'07'!K31+'07'!K58</f>
        <v>0</v>
      </c>
      <c r="J10" s="114">
        <f>'07'!L31+'07'!L58</f>
        <v>0</v>
      </c>
      <c r="K10" s="114">
        <f>'07'!M31+'07'!M58</f>
        <v>0</v>
      </c>
      <c r="L10" s="114">
        <f>'07'!N31+'07'!N58</f>
        <v>0</v>
      </c>
      <c r="M10" s="114">
        <f>'07'!O31+'07'!O58</f>
        <v>0</v>
      </c>
      <c r="N10" s="114">
        <f>'07'!P31+'07'!P58</f>
        <v>0</v>
      </c>
      <c r="O10" s="114">
        <f>'07'!Q31+'07'!Q58</f>
        <v>0</v>
      </c>
      <c r="P10" s="114">
        <f>'07'!R31+'07'!R58</f>
        <v>0</v>
      </c>
      <c r="Q10" s="114">
        <f>'07'!S31+'07'!S58</f>
        <v>0</v>
      </c>
      <c r="R10" s="114">
        <f>'07'!T31+'07'!T58</f>
        <v>0</v>
      </c>
      <c r="S10" s="114">
        <f>'07'!U31+'07'!U58</f>
        <v>0</v>
      </c>
      <c r="T10" s="114">
        <f>'07'!V31+'07'!V58</f>
        <v>0</v>
      </c>
      <c r="U10" s="114">
        <f>'07'!W31+'07'!W58</f>
        <v>0</v>
      </c>
      <c r="V10" s="114">
        <f>'07'!X31+'07'!X58</f>
        <v>0</v>
      </c>
      <c r="W10" s="114">
        <f>'07'!Y31+'07'!Y58</f>
        <v>0</v>
      </c>
      <c r="X10" s="114">
        <f>'07'!Z31+'07'!Z58</f>
        <v>0</v>
      </c>
      <c r="Y10" s="114">
        <f>'07'!AA31+'07'!AA58</f>
        <v>0</v>
      </c>
      <c r="Z10" s="114">
        <f>'07'!AB31+'07'!AB58</f>
        <v>0</v>
      </c>
      <c r="AA10" s="114">
        <f>'07'!AC31+'07'!AC58</f>
        <v>0</v>
      </c>
      <c r="AB10" s="114">
        <f>'07'!AD31+'07'!AD58</f>
        <v>0</v>
      </c>
      <c r="AC10" s="114">
        <f>'07'!AE31+'07'!AE58</f>
        <v>0</v>
      </c>
      <c r="AD10" s="114">
        <f>'07'!AF31+'07'!AF58</f>
        <v>0</v>
      </c>
      <c r="AE10" s="114">
        <f>'07'!AG31+'07'!AG58</f>
        <v>0</v>
      </c>
      <c r="AF10" s="114">
        <f>'07'!AH31+'07'!AH58</f>
        <v>0</v>
      </c>
      <c r="AG10" s="114">
        <f>'07'!AI31+'07'!AI58</f>
        <v>0</v>
      </c>
      <c r="AH10" s="114">
        <f>'07'!AJ31+'07'!AJ58</f>
        <v>0</v>
      </c>
      <c r="AI10" s="114">
        <f>'07'!AK31+'07'!AK58</f>
        <v>0</v>
      </c>
      <c r="AJ10" s="114">
        <f>'07'!AL31+'07'!AL58</f>
        <v>0</v>
      </c>
      <c r="AK10" s="114">
        <f>'07'!AM31+'07'!AM58</f>
        <v>0</v>
      </c>
      <c r="AL10" s="114">
        <f>'07'!AN31+'07'!AN58</f>
        <v>0</v>
      </c>
      <c r="AM10" s="114">
        <f>'07'!AO31+'07'!AO58</f>
        <v>0</v>
      </c>
      <c r="AN10" s="114">
        <f>'07'!AP31+'07'!AP58</f>
        <v>0</v>
      </c>
      <c r="AO10" s="114">
        <f>'07'!AQ31+'07'!AQ58</f>
        <v>0</v>
      </c>
      <c r="AP10" s="114">
        <f>'07'!AR31+'07'!AR58</f>
        <v>0</v>
      </c>
      <c r="AQ10" s="114">
        <f>'07'!AS31+'07'!AS58</f>
        <v>0</v>
      </c>
      <c r="AR10" s="114">
        <f>'07'!AT31+'07'!AT58</f>
        <v>0</v>
      </c>
      <c r="AS10" s="114">
        <f>'07'!AU31+'07'!AU58</f>
        <v>0</v>
      </c>
      <c r="AT10" s="114">
        <f>'07'!AV31+'07'!AV58</f>
        <v>0</v>
      </c>
      <c r="AU10" s="114">
        <f>'07'!AW31+'07'!AW58</f>
        <v>0</v>
      </c>
      <c r="AV10" s="114">
        <f>'07'!AX31+'07'!AX58</f>
        <v>0</v>
      </c>
      <c r="AW10" s="114">
        <f>'07'!AY31+'07'!AY58</f>
        <v>0</v>
      </c>
      <c r="AX10" s="114">
        <f>'07'!AZ31+'07'!AZ58</f>
        <v>0</v>
      </c>
      <c r="AY10" s="114">
        <f>'07'!BA31+'07'!BA58</f>
        <v>0</v>
      </c>
      <c r="AZ10" s="114">
        <f>'07'!BB31+'07'!BB58</f>
        <v>0</v>
      </c>
      <c r="BA10" s="114">
        <f>'07'!BC31+'07'!BC58</f>
        <v>0</v>
      </c>
      <c r="BB10" s="114">
        <f>'07'!BD31+'07'!BD58</f>
        <v>0</v>
      </c>
      <c r="BC10" s="114">
        <f>'07'!BE31+'07'!BE58</f>
        <v>0</v>
      </c>
      <c r="BD10" s="114">
        <f>'07'!BF31+'07'!BF58</f>
        <v>0</v>
      </c>
      <c r="BE10" s="114">
        <f>'07'!BG31+'07'!BG58</f>
        <v>0</v>
      </c>
      <c r="BF10" s="114">
        <f>'07'!BH31+'07'!BH58</f>
        <v>0</v>
      </c>
      <c r="BG10" s="114">
        <f>'07'!BI31+'07'!BI58</f>
        <v>0</v>
      </c>
      <c r="BH10" s="114">
        <f>'07'!BJ31+'07'!BJ58</f>
        <v>0</v>
      </c>
      <c r="BI10" s="114">
        <f>'07'!BK31+'07'!BK58</f>
        <v>0</v>
      </c>
      <c r="BJ10" s="114">
        <f>'07'!BL31+'07'!BL58</f>
        <v>0</v>
      </c>
      <c r="BK10" s="114">
        <f>'07'!BM31+'07'!BM58</f>
        <v>0</v>
      </c>
      <c r="BL10" s="114">
        <f>'07'!BN31+'07'!BN58</f>
        <v>0</v>
      </c>
      <c r="BM10" s="114">
        <f>'07'!BO31+'07'!BO58</f>
        <v>0</v>
      </c>
      <c r="BN10" s="114">
        <f>'07'!BP31+'07'!BP58</f>
        <v>0</v>
      </c>
      <c r="BO10" s="114">
        <f>'07'!BQ31+'07'!BQ58</f>
        <v>0</v>
      </c>
      <c r="BP10" s="114">
        <f>'07'!BR31+'07'!BR58</f>
        <v>0</v>
      </c>
      <c r="BQ10" s="114">
        <f>'07'!BS31+'07'!BS58</f>
        <v>0</v>
      </c>
      <c r="BR10" s="114">
        <f>'07'!BT31+'07'!BT58</f>
        <v>0</v>
      </c>
      <c r="BS10" s="114">
        <f>'07'!BU31+'07'!BU58</f>
        <v>0</v>
      </c>
      <c r="BT10" s="114">
        <f>'07'!BV31+'07'!BV58</f>
        <v>0</v>
      </c>
      <c r="BU10" s="114">
        <f>'07'!BW31+'07'!BW58</f>
        <v>0</v>
      </c>
      <c r="BV10" s="114">
        <f>'07'!BX31+'07'!BX58</f>
        <v>0</v>
      </c>
      <c r="BW10" s="114">
        <f>'07'!BY31+'07'!BY58</f>
        <v>0</v>
      </c>
      <c r="BX10" s="114">
        <f>'07'!BZ31+'07'!BZ58</f>
        <v>0</v>
      </c>
      <c r="BY10" s="57">
        <f>'07'!C33+'07'!C60</f>
        <v>0</v>
      </c>
    </row>
    <row r="11" spans="1:77" ht="15">
      <c r="A11" s="123">
        <v>44263</v>
      </c>
      <c r="B11" s="114">
        <f>'08'!D31+'08'!D58</f>
        <v>0</v>
      </c>
      <c r="C11" s="114">
        <f>'08'!E31+'08'!E58</f>
        <v>0</v>
      </c>
      <c r="D11" s="114">
        <f>'08'!F31+'08'!F58</f>
        <v>0</v>
      </c>
      <c r="E11" s="114">
        <f>'08'!G31+'08'!G58</f>
        <v>0</v>
      </c>
      <c r="F11" s="114">
        <f>'08'!H31+'08'!H58</f>
        <v>0</v>
      </c>
      <c r="G11" s="114">
        <f>'08'!I31+'08'!I58</f>
        <v>0</v>
      </c>
      <c r="H11" s="114">
        <f>'08'!J31+'08'!J58</f>
        <v>0</v>
      </c>
      <c r="I11" s="114">
        <f>'08'!K31+'08'!K58</f>
        <v>0</v>
      </c>
      <c r="J11" s="114">
        <f>'08'!L31+'08'!L58</f>
        <v>0</v>
      </c>
      <c r="K11" s="114">
        <f>'08'!M31+'08'!M58</f>
        <v>0</v>
      </c>
      <c r="L11" s="114">
        <f>'08'!N31+'08'!N58</f>
        <v>0</v>
      </c>
      <c r="M11" s="114">
        <f>'08'!O31+'08'!O58</f>
        <v>0</v>
      </c>
      <c r="N11" s="114">
        <f>'08'!P31+'08'!P58</f>
        <v>0</v>
      </c>
      <c r="O11" s="114">
        <f>'08'!Q31+'08'!Q58</f>
        <v>0</v>
      </c>
      <c r="P11" s="114">
        <f>'08'!R31+'08'!R58</f>
        <v>0</v>
      </c>
      <c r="Q11" s="114">
        <f>'08'!S31+'08'!S58</f>
        <v>0</v>
      </c>
      <c r="R11" s="114">
        <f>'08'!T31+'08'!T58</f>
        <v>0</v>
      </c>
      <c r="S11" s="114">
        <f>'08'!U31+'08'!U58</f>
        <v>0</v>
      </c>
      <c r="T11" s="114">
        <f>'08'!V31+'08'!V58</f>
        <v>0</v>
      </c>
      <c r="U11" s="114">
        <f>'08'!W31+'08'!W58</f>
        <v>0</v>
      </c>
      <c r="V11" s="114">
        <f>'08'!X31+'08'!X58</f>
        <v>0</v>
      </c>
      <c r="W11" s="114">
        <f>'08'!Y31+'08'!Y58</f>
        <v>0</v>
      </c>
      <c r="X11" s="114">
        <f>'08'!Z31+'08'!Z58</f>
        <v>0</v>
      </c>
      <c r="Y11" s="114">
        <f>'08'!AA31+'08'!AA58</f>
        <v>0</v>
      </c>
      <c r="Z11" s="114">
        <f>'08'!AB31+'08'!AB58</f>
        <v>0</v>
      </c>
      <c r="AA11" s="114">
        <f>'08'!AC31+'08'!AC58</f>
        <v>0</v>
      </c>
      <c r="AB11" s="114">
        <f>'08'!AD31+'08'!AD58</f>
        <v>0</v>
      </c>
      <c r="AC11" s="114">
        <f>'08'!AE31+'08'!AE58</f>
        <v>0</v>
      </c>
      <c r="AD11" s="114">
        <f>'08'!AF31+'08'!AF58</f>
        <v>0</v>
      </c>
      <c r="AE11" s="114">
        <f>'08'!AG31+'08'!AG58</f>
        <v>0</v>
      </c>
      <c r="AF11" s="114">
        <f>'08'!AH31+'08'!AH58</f>
        <v>0</v>
      </c>
      <c r="AG11" s="114">
        <f>'08'!AI31+'08'!AI58</f>
        <v>0</v>
      </c>
      <c r="AH11" s="114">
        <f>'08'!AJ31+'08'!AJ58</f>
        <v>0</v>
      </c>
      <c r="AI11" s="114">
        <f>'08'!AK31+'08'!AK58</f>
        <v>0</v>
      </c>
      <c r="AJ11" s="114">
        <f>'08'!AL31+'08'!AL58</f>
        <v>0</v>
      </c>
      <c r="AK11" s="114">
        <f>'08'!AM31+'08'!AM58</f>
        <v>0</v>
      </c>
      <c r="AL11" s="114">
        <f>'08'!AN31+'08'!AN58</f>
        <v>0</v>
      </c>
      <c r="AM11" s="114">
        <f>'08'!AO31+'08'!AO58</f>
        <v>0</v>
      </c>
      <c r="AN11" s="114">
        <f>'08'!AP31+'08'!AP58</f>
        <v>0</v>
      </c>
      <c r="AO11" s="114">
        <f>'08'!AQ31+'08'!AQ58</f>
        <v>0</v>
      </c>
      <c r="AP11" s="114">
        <f>'08'!AR31+'08'!AR58</f>
        <v>0</v>
      </c>
      <c r="AQ11" s="114">
        <f>'08'!AS31+'08'!AS58</f>
        <v>0</v>
      </c>
      <c r="AR11" s="114">
        <f>'08'!AT31+'08'!AT58</f>
        <v>0</v>
      </c>
      <c r="AS11" s="114">
        <f>'08'!AU31+'08'!AU58</f>
        <v>0</v>
      </c>
      <c r="AT11" s="114">
        <f>'08'!AV31+'08'!AV58</f>
        <v>0</v>
      </c>
      <c r="AU11" s="114">
        <f>'08'!AW31+'08'!AW58</f>
        <v>0</v>
      </c>
      <c r="AV11" s="114">
        <f>'08'!AX31+'08'!AX58</f>
        <v>0</v>
      </c>
      <c r="AW11" s="114">
        <f>'08'!AY31+'08'!AY58</f>
        <v>0</v>
      </c>
      <c r="AX11" s="114">
        <f>'08'!AZ31+'08'!AZ58</f>
        <v>0</v>
      </c>
      <c r="AY11" s="114">
        <f>'08'!BA31+'08'!BA58</f>
        <v>0</v>
      </c>
      <c r="AZ11" s="114">
        <f>'08'!BB31+'08'!BB58</f>
        <v>0</v>
      </c>
      <c r="BA11" s="114">
        <f>'08'!BC31+'08'!BC58</f>
        <v>0</v>
      </c>
      <c r="BB11" s="114">
        <f>'08'!BD31+'08'!BD58</f>
        <v>0</v>
      </c>
      <c r="BC11" s="114">
        <f>'08'!BE31+'08'!BE58</f>
        <v>0</v>
      </c>
      <c r="BD11" s="114">
        <f>'08'!BF31+'08'!BF58</f>
        <v>0</v>
      </c>
      <c r="BE11" s="114">
        <f>'08'!BG31+'08'!BG58</f>
        <v>0</v>
      </c>
      <c r="BF11" s="114">
        <f>'08'!BH31+'08'!BH58</f>
        <v>0</v>
      </c>
      <c r="BG11" s="114">
        <f>'08'!BI31+'08'!BI58</f>
        <v>0</v>
      </c>
      <c r="BH11" s="114">
        <f>'08'!BJ31+'08'!BJ58</f>
        <v>0</v>
      </c>
      <c r="BI11" s="114">
        <f>'08'!BK31+'08'!BK58</f>
        <v>0</v>
      </c>
      <c r="BJ11" s="114">
        <f>'08'!BL31+'08'!BL58</f>
        <v>0</v>
      </c>
      <c r="BK11" s="114">
        <f>'08'!BM31+'08'!BM58</f>
        <v>0</v>
      </c>
      <c r="BL11" s="114">
        <f>'08'!BN31+'08'!BN58</f>
        <v>0</v>
      </c>
      <c r="BM11" s="114">
        <f>'08'!BO31+'08'!BO58</f>
        <v>0</v>
      </c>
      <c r="BN11" s="114">
        <f>'08'!BP31+'08'!BP58</f>
        <v>0</v>
      </c>
      <c r="BO11" s="114">
        <f>'08'!BQ31+'08'!BQ58</f>
        <v>0</v>
      </c>
      <c r="BP11" s="114">
        <f>'08'!BR31+'08'!BR58</f>
        <v>0</v>
      </c>
      <c r="BQ11" s="114">
        <f>'08'!BS31+'08'!BS58</f>
        <v>0</v>
      </c>
      <c r="BR11" s="114">
        <f>'08'!BT31+'08'!BT58</f>
        <v>0</v>
      </c>
      <c r="BS11" s="114">
        <f>'08'!BU31+'08'!BU58</f>
        <v>0</v>
      </c>
      <c r="BT11" s="114">
        <f>'08'!BV31+'08'!BV58</f>
        <v>0</v>
      </c>
      <c r="BU11" s="114">
        <f>'08'!BW31+'08'!BW58</f>
        <v>0</v>
      </c>
      <c r="BV11" s="114">
        <f>'08'!BX31+'08'!BX58</f>
        <v>0</v>
      </c>
      <c r="BW11" s="114">
        <f>'08'!BY31+'08'!BY58</f>
        <v>0</v>
      </c>
      <c r="BX11" s="114">
        <f>'08'!BZ31+'08'!BZ58</f>
        <v>0</v>
      </c>
      <c r="BY11" s="57">
        <f>'08'!C33+'08'!C60</f>
        <v>0</v>
      </c>
    </row>
    <row r="12" spans="1:77" ht="15">
      <c r="A12" s="123">
        <v>44264</v>
      </c>
      <c r="B12" s="114">
        <f>'09'!D31+'09'!D58</f>
        <v>0</v>
      </c>
      <c r="C12" s="114">
        <f>'09'!E31+'09'!E58</f>
        <v>0</v>
      </c>
      <c r="D12" s="114">
        <f>'09'!F31+'09'!F58</f>
        <v>91</v>
      </c>
      <c r="E12" s="114">
        <f>'09'!G31+'09'!G58</f>
        <v>0</v>
      </c>
      <c r="F12" s="114">
        <f>'09'!H31+'09'!H58</f>
        <v>0</v>
      </c>
      <c r="G12" s="114">
        <f>'09'!I31+'09'!I58</f>
        <v>0</v>
      </c>
      <c r="H12" s="114">
        <f>'09'!J31+'09'!J58</f>
        <v>0.32</v>
      </c>
      <c r="I12" s="114">
        <f>'09'!K31+'09'!K58</f>
        <v>0</v>
      </c>
      <c r="J12" s="114">
        <f>'09'!L31+'09'!L58</f>
        <v>0.61270000000000002</v>
      </c>
      <c r="K12" s="114">
        <f>'09'!M31+'09'!M58</f>
        <v>0</v>
      </c>
      <c r="L12" s="114">
        <f>'09'!N31+'09'!N58</f>
        <v>0.55044999999999999</v>
      </c>
      <c r="M12" s="114">
        <f>'09'!O31+'09'!O58</f>
        <v>0</v>
      </c>
      <c r="N12" s="114">
        <f>'09'!P31+'09'!P58</f>
        <v>0</v>
      </c>
      <c r="O12" s="114">
        <f>'09'!Q31+'09'!Q58</f>
        <v>0</v>
      </c>
      <c r="P12" s="114">
        <f>'09'!R31+'09'!R58</f>
        <v>2.62</v>
      </c>
      <c r="Q12" s="114">
        <f>'09'!S31+'09'!S58</f>
        <v>0</v>
      </c>
      <c r="R12" s="114">
        <f>'09'!T31+'09'!T58</f>
        <v>0</v>
      </c>
      <c r="S12" s="114">
        <f>'09'!U31+'09'!U58</f>
        <v>0</v>
      </c>
      <c r="T12" s="114">
        <f>'09'!V31+'09'!V58</f>
        <v>3.9299999999999997</v>
      </c>
      <c r="U12" s="114">
        <f>'09'!W31+'09'!W58</f>
        <v>0</v>
      </c>
      <c r="V12" s="114">
        <f>'09'!X31+'09'!X58</f>
        <v>0</v>
      </c>
      <c r="W12" s="114">
        <f>'09'!Y31+'09'!Y58</f>
        <v>0.13100000000000001</v>
      </c>
      <c r="X12" s="114">
        <f>'09'!Z31+'09'!Z58</f>
        <v>0</v>
      </c>
      <c r="Y12" s="114">
        <f>'09'!AA31+'09'!AA58</f>
        <v>24.2</v>
      </c>
      <c r="Z12" s="114">
        <f>'09'!AB31+'09'!AB58</f>
        <v>0</v>
      </c>
      <c r="AA12" s="114">
        <f>'09'!AC31+'09'!AC58</f>
        <v>0.32750000000000001</v>
      </c>
      <c r="AB12" s="114">
        <f>'09'!AD31+'09'!AD58</f>
        <v>40</v>
      </c>
      <c r="AC12" s="114">
        <f>'09'!AE31+'09'!AE58</f>
        <v>0</v>
      </c>
      <c r="AD12" s="114">
        <f>'09'!AF31+'09'!AF58</f>
        <v>0</v>
      </c>
      <c r="AE12" s="114">
        <f>'09'!AG31+'09'!AG58</f>
        <v>0</v>
      </c>
      <c r="AF12" s="114">
        <f>'09'!AH31+'09'!AH58</f>
        <v>0</v>
      </c>
      <c r="AG12" s="114">
        <f>'09'!AI31+'09'!AI58</f>
        <v>0</v>
      </c>
      <c r="AH12" s="114">
        <f>'09'!AJ31+'09'!AJ58</f>
        <v>0</v>
      </c>
      <c r="AI12" s="114">
        <f>'09'!AK31+'09'!AK58</f>
        <v>0</v>
      </c>
      <c r="AJ12" s="114">
        <f>'09'!AL31+'09'!AL58</f>
        <v>2.73</v>
      </c>
      <c r="AK12" s="114">
        <f>'09'!AM31+'09'!AM58</f>
        <v>0</v>
      </c>
      <c r="AL12" s="114">
        <f>'09'!AN31+'09'!AN58</f>
        <v>0</v>
      </c>
      <c r="AM12" s="114">
        <f>'09'!AO31+'09'!AO58</f>
        <v>0</v>
      </c>
      <c r="AN12" s="114">
        <f>'09'!AP31+'09'!AP58</f>
        <v>0</v>
      </c>
      <c r="AO12" s="114">
        <f>'09'!AQ31+'09'!AQ58</f>
        <v>0</v>
      </c>
      <c r="AP12" s="114">
        <f>'09'!AR31+'09'!AR58</f>
        <v>0</v>
      </c>
      <c r="AQ12" s="114">
        <f>'09'!AS31+'09'!AS58</f>
        <v>0</v>
      </c>
      <c r="AR12" s="114">
        <f>'09'!AT31+'09'!AT58</f>
        <v>0.47300000000000003</v>
      </c>
      <c r="AS12" s="114">
        <f>'09'!AU31+'09'!AU58</f>
        <v>0</v>
      </c>
      <c r="AT12" s="114">
        <f>'09'!AV31+'09'!AV58</f>
        <v>0.8</v>
      </c>
      <c r="AU12" s="114">
        <f>'09'!AW31+'09'!AW58</f>
        <v>0</v>
      </c>
      <c r="AV12" s="114">
        <f>'09'!AX31+'09'!AX58</f>
        <v>0</v>
      </c>
      <c r="AW12" s="114">
        <f>'09'!AY31+'09'!AY58</f>
        <v>0</v>
      </c>
      <c r="AX12" s="114">
        <f>'09'!AZ31+'09'!AZ58</f>
        <v>0</v>
      </c>
      <c r="AY12" s="114">
        <f>'09'!BA31+'09'!BA58</f>
        <v>1.92</v>
      </c>
      <c r="AZ12" s="114">
        <f>'09'!BB31+'09'!BB58</f>
        <v>0</v>
      </c>
      <c r="BA12" s="114">
        <f>'09'!BC31+'09'!BC58</f>
        <v>0</v>
      </c>
      <c r="BB12" s="114">
        <f>'09'!BD31+'09'!BD58</f>
        <v>0</v>
      </c>
      <c r="BC12" s="114">
        <f>'09'!BE31+'09'!BE58</f>
        <v>0</v>
      </c>
      <c r="BD12" s="114">
        <f>'09'!BF31+'09'!BF58</f>
        <v>0</v>
      </c>
      <c r="BE12" s="114">
        <f>'09'!BG31+'09'!BG58</f>
        <v>0.04</v>
      </c>
      <c r="BF12" s="114">
        <f>'09'!BH31+'09'!BH58</f>
        <v>0</v>
      </c>
      <c r="BG12" s="114">
        <f>'09'!BI31+'09'!BI58</f>
        <v>0</v>
      </c>
      <c r="BH12" s="114">
        <f>'09'!BJ31+'09'!BJ58</f>
        <v>5.04</v>
      </c>
      <c r="BI12" s="114">
        <f>'09'!BK31+'09'!BK58</f>
        <v>1.079</v>
      </c>
      <c r="BJ12" s="114">
        <f>'09'!BL31+'09'!BL58</f>
        <v>0.41100000000000003</v>
      </c>
      <c r="BK12" s="114">
        <f>'09'!BM31+'09'!BM58</f>
        <v>0</v>
      </c>
      <c r="BL12" s="114">
        <f>'09'!BN31+'09'!BN58</f>
        <v>0</v>
      </c>
      <c r="BM12" s="114">
        <f>'09'!BO31+'09'!BO58</f>
        <v>3.9299999999999997</v>
      </c>
      <c r="BN12" s="114">
        <f>'09'!BP31+'09'!BP58</f>
        <v>0</v>
      </c>
      <c r="BO12" s="114">
        <f>'09'!BQ31+'09'!BQ58</f>
        <v>0</v>
      </c>
      <c r="BP12" s="114">
        <f>'09'!BR31+'09'!BR58</f>
        <v>11.83</v>
      </c>
      <c r="BQ12" s="114">
        <f>'09'!BS31+'09'!BS58</f>
        <v>0</v>
      </c>
      <c r="BR12" s="114">
        <f>'09'!BT31+'09'!BT58</f>
        <v>0</v>
      </c>
      <c r="BS12" s="114">
        <f>'09'!BU31+'09'!BU58</f>
        <v>0</v>
      </c>
      <c r="BT12" s="114">
        <f>'09'!BV31+'09'!BV58</f>
        <v>0</v>
      </c>
      <c r="BU12" s="114">
        <f>'09'!BW31+'09'!BW58</f>
        <v>0</v>
      </c>
      <c r="BV12" s="114">
        <f>'09'!BX31+'09'!BX58</f>
        <v>7.8599999999999994</v>
      </c>
      <c r="BW12" s="114">
        <f>'09'!BY31+'09'!BY58</f>
        <v>0</v>
      </c>
      <c r="BX12" s="114">
        <f>'09'!BZ31+'09'!BZ58</f>
        <v>0</v>
      </c>
      <c r="BY12" s="57">
        <f>'09'!C33+'09'!C60</f>
        <v>7990.9999999999991</v>
      </c>
    </row>
    <row r="13" spans="1:77" ht="15">
      <c r="A13" s="123">
        <v>44265</v>
      </c>
      <c r="B13" s="114">
        <f>'10'!D31+'10'!D58</f>
        <v>0</v>
      </c>
      <c r="C13" s="114">
        <f>'10'!E31+'10'!E58</f>
        <v>90</v>
      </c>
      <c r="D13" s="114">
        <f>'10'!F31+'10'!F58</f>
        <v>0</v>
      </c>
      <c r="E13" s="114">
        <f>'10'!G31+'10'!G58</f>
        <v>42</v>
      </c>
      <c r="F13" s="114">
        <f>'10'!H31+'10'!H58</f>
        <v>0</v>
      </c>
      <c r="G13" s="114">
        <f>'10'!I31+'10'!I58</f>
        <v>0</v>
      </c>
      <c r="H13" s="114">
        <f>'10'!J31+'10'!J58</f>
        <v>6.1499999999999995</v>
      </c>
      <c r="I13" s="114">
        <f>'10'!K31+'10'!K58</f>
        <v>0</v>
      </c>
      <c r="J13" s="114">
        <f>'10'!L31+'10'!L58</f>
        <v>0.2046</v>
      </c>
      <c r="K13" s="114">
        <f>'10'!M31+'10'!M58</f>
        <v>0.9</v>
      </c>
      <c r="L13" s="114">
        <f>'10'!N31+'10'!N58</f>
        <v>0.45900000000000002</v>
      </c>
      <c r="M13" s="114">
        <f>'10'!O31+'10'!O58</f>
        <v>0</v>
      </c>
      <c r="N13" s="114">
        <f>'10'!P31+'10'!P58</f>
        <v>0.09</v>
      </c>
      <c r="O13" s="114">
        <f>'10'!Q31+'10'!Q58</f>
        <v>0</v>
      </c>
      <c r="P13" s="114">
        <f>'10'!R31+'10'!R58</f>
        <v>0</v>
      </c>
      <c r="Q13" s="114">
        <f>'10'!S31+'10'!S58</f>
        <v>0</v>
      </c>
      <c r="R13" s="114">
        <f>'10'!T31+'10'!T58</f>
        <v>0</v>
      </c>
      <c r="S13" s="114">
        <f>'10'!U31+'10'!U58</f>
        <v>0</v>
      </c>
      <c r="T13" s="114">
        <f>'10'!V31+'10'!V58</f>
        <v>0</v>
      </c>
      <c r="U13" s="114">
        <f>'10'!W31+'10'!W58</f>
        <v>0</v>
      </c>
      <c r="V13" s="114">
        <f>'10'!X31+'10'!X58</f>
        <v>0</v>
      </c>
      <c r="W13" s="114">
        <f>'10'!Y31+'10'!Y58</f>
        <v>0</v>
      </c>
      <c r="X13" s="114">
        <f>'10'!Z31+'10'!Z58</f>
        <v>0</v>
      </c>
      <c r="Y13" s="114">
        <f>'10'!AA31+'10'!AA58</f>
        <v>0</v>
      </c>
      <c r="Z13" s="114">
        <f>'10'!AB31+'10'!AB58</f>
        <v>0</v>
      </c>
      <c r="AA13" s="114">
        <f>'10'!AC31+'10'!AC58</f>
        <v>0</v>
      </c>
      <c r="AB13" s="114">
        <f>'10'!AD31+'10'!AD58</f>
        <v>0</v>
      </c>
      <c r="AC13" s="114">
        <f>'10'!AE31+'10'!AE58</f>
        <v>0</v>
      </c>
      <c r="AD13" s="114">
        <f>'10'!AF31+'10'!AF58</f>
        <v>0.504</v>
      </c>
      <c r="AE13" s="114">
        <f>'10'!AG31+'10'!AG58</f>
        <v>0</v>
      </c>
      <c r="AF13" s="114">
        <f>'10'!AH31+'10'!AH58</f>
        <v>0</v>
      </c>
      <c r="AG13" s="114">
        <f>'10'!AI31+'10'!AI58</f>
        <v>0</v>
      </c>
      <c r="AH13" s="114">
        <f>'10'!AJ31+'10'!AJ58</f>
        <v>0</v>
      </c>
      <c r="AI13" s="114">
        <f>'10'!AK31+'10'!AK58</f>
        <v>0</v>
      </c>
      <c r="AJ13" s="114">
        <f>'10'!AL31+'10'!AL58</f>
        <v>0</v>
      </c>
      <c r="AK13" s="114">
        <f>'10'!AM31+'10'!AM58</f>
        <v>0</v>
      </c>
      <c r="AL13" s="114">
        <f>'10'!AN31+'10'!AN58</f>
        <v>0</v>
      </c>
      <c r="AM13" s="114">
        <f>'10'!AO31+'10'!AO58</f>
        <v>0</v>
      </c>
      <c r="AN13" s="114">
        <f>'10'!AP31+'10'!AP58</f>
        <v>0</v>
      </c>
      <c r="AO13" s="114">
        <f>'10'!AQ31+'10'!AQ58</f>
        <v>0</v>
      </c>
      <c r="AP13" s="114">
        <f>'10'!AR31+'10'!AR58</f>
        <v>0</v>
      </c>
      <c r="AQ13" s="114">
        <f>'10'!AS31+'10'!AS58</f>
        <v>0</v>
      </c>
      <c r="AR13" s="114">
        <f>'10'!AT31+'10'!AT58</f>
        <v>0.70199999999999996</v>
      </c>
      <c r="AS13" s="114">
        <f>'10'!AU31+'10'!AU58</f>
        <v>0</v>
      </c>
      <c r="AT13" s="114">
        <f>'10'!AV31+'10'!AV58</f>
        <v>0</v>
      </c>
      <c r="AU13" s="114">
        <f>'10'!AW31+'10'!AW58</f>
        <v>0</v>
      </c>
      <c r="AV13" s="114">
        <f>'10'!AX31+'10'!AX58</f>
        <v>0.92999999999999994</v>
      </c>
      <c r="AW13" s="114">
        <f>'10'!AY31+'10'!AY58</f>
        <v>0.88200000000000001</v>
      </c>
      <c r="AX13" s="114">
        <f>'10'!AZ31+'10'!AZ58</f>
        <v>0</v>
      </c>
      <c r="AY13" s="114">
        <f>'10'!BA31+'10'!BA58</f>
        <v>1.89</v>
      </c>
      <c r="AZ13" s="114">
        <f>'10'!BB31+'10'!BB58</f>
        <v>0</v>
      </c>
      <c r="BA13" s="114">
        <f>'10'!BC31+'10'!BC58</f>
        <v>0</v>
      </c>
      <c r="BB13" s="114">
        <f>'10'!BD31+'10'!BD58</f>
        <v>0</v>
      </c>
      <c r="BC13" s="114">
        <f>'10'!BE31+'10'!BE58</f>
        <v>0</v>
      </c>
      <c r="BD13" s="114">
        <f>'10'!BF31+'10'!BF58</f>
        <v>0</v>
      </c>
      <c r="BE13" s="114">
        <f>'10'!BG31+'10'!BG58</f>
        <v>0</v>
      </c>
      <c r="BF13" s="114">
        <f>'10'!BH31+'10'!BH58</f>
        <v>0</v>
      </c>
      <c r="BG13" s="114">
        <f>'10'!BI31+'10'!BI58</f>
        <v>0</v>
      </c>
      <c r="BH13" s="114">
        <f>'10'!BJ31+'10'!BJ58</f>
        <v>2.1</v>
      </c>
      <c r="BI13" s="114">
        <f>'10'!BK31+'10'!BK58</f>
        <v>0.33600000000000002</v>
      </c>
      <c r="BJ13" s="114">
        <f>'10'!BL31+'10'!BL58</f>
        <v>4.6619999999999999</v>
      </c>
      <c r="BK13" s="114">
        <f>'10'!BM31+'10'!BM58</f>
        <v>0</v>
      </c>
      <c r="BL13" s="114">
        <f>'10'!BN31+'10'!BN58</f>
        <v>0</v>
      </c>
      <c r="BM13" s="114">
        <f>'10'!BO31+'10'!BO58</f>
        <v>1.89</v>
      </c>
      <c r="BN13" s="114">
        <f>'10'!BP31+'10'!BP58</f>
        <v>0</v>
      </c>
      <c r="BO13" s="114">
        <f>'10'!BQ31+'10'!BQ58</f>
        <v>5.88</v>
      </c>
      <c r="BP13" s="114">
        <f>'10'!BR31+'10'!BR58</f>
        <v>0</v>
      </c>
      <c r="BQ13" s="114">
        <f>'10'!BS31+'10'!BS58</f>
        <v>0</v>
      </c>
      <c r="BR13" s="114">
        <f>'10'!BT31+'10'!BT58</f>
        <v>0</v>
      </c>
      <c r="BS13" s="114">
        <f>'10'!BU31+'10'!BU58</f>
        <v>5.4</v>
      </c>
      <c r="BT13" s="114">
        <f>'10'!BV31+'10'!BV58</f>
        <v>3.06</v>
      </c>
      <c r="BU13" s="114">
        <f>'10'!BW31+'10'!BW58</f>
        <v>0</v>
      </c>
      <c r="BV13" s="114">
        <f>'10'!BX31+'10'!BX58</f>
        <v>7.92</v>
      </c>
      <c r="BW13" s="114">
        <f>'10'!BY31+'10'!BY58</f>
        <v>0</v>
      </c>
      <c r="BX13" s="114">
        <f>'10'!BZ31+'10'!BZ58</f>
        <v>180</v>
      </c>
      <c r="BY13" s="57">
        <f>'10'!C33+'10'!C60</f>
        <v>8052</v>
      </c>
    </row>
    <row r="14" spans="1:77" ht="15">
      <c r="A14" s="123">
        <v>44266</v>
      </c>
      <c r="B14" s="114">
        <f>'11'!D31+'11'!D58</f>
        <v>0</v>
      </c>
      <c r="C14" s="114">
        <f>'11'!E31+'11'!E58</f>
        <v>0</v>
      </c>
      <c r="D14" s="114">
        <f>'11'!F31+'11'!F58</f>
        <v>0</v>
      </c>
      <c r="E14" s="114">
        <f>'11'!G31+'11'!G58</f>
        <v>0</v>
      </c>
      <c r="F14" s="114">
        <f>'11'!H31+'11'!H58</f>
        <v>0</v>
      </c>
      <c r="G14" s="114">
        <f>'11'!I31+'11'!I58</f>
        <v>2.4882000000000004</v>
      </c>
      <c r="H14" s="114">
        <f>'11'!J31+'11'!J58</f>
        <v>0</v>
      </c>
      <c r="I14" s="114">
        <f>'11'!K31+'11'!K58</f>
        <v>0</v>
      </c>
      <c r="J14" s="114">
        <f>'11'!L31+'11'!L58</f>
        <v>0.12179999999999999</v>
      </c>
      <c r="K14" s="114">
        <f>'11'!M31+'11'!M58</f>
        <v>1.0638000000000001</v>
      </c>
      <c r="L14" s="114">
        <f>'11'!N31+'11'!N58</f>
        <v>0.28908</v>
      </c>
      <c r="M14" s="114">
        <f>'11'!O31+'11'!O58</f>
        <v>0</v>
      </c>
      <c r="N14" s="114">
        <f>'11'!P31+'11'!P58</f>
        <v>4.2000000000000003E-2</v>
      </c>
      <c r="O14" s="114">
        <f>'11'!Q31+'11'!Q58</f>
        <v>42</v>
      </c>
      <c r="P14" s="114">
        <f>'11'!R31+'11'!R58</f>
        <v>0</v>
      </c>
      <c r="Q14" s="114">
        <f>'11'!S31+'11'!S58</f>
        <v>174</v>
      </c>
      <c r="R14" s="114">
        <f>'11'!T31+'11'!T58</f>
        <v>1.3440000000000001</v>
      </c>
      <c r="S14" s="114">
        <f>'11'!U31+'11'!U58</f>
        <v>0</v>
      </c>
      <c r="T14" s="114">
        <f>'11'!V31+'11'!V58</f>
        <v>0</v>
      </c>
      <c r="U14" s="114">
        <f>'11'!W31+'11'!W58</f>
        <v>0</v>
      </c>
      <c r="V14" s="114">
        <f>'11'!X31+'11'!X58</f>
        <v>0</v>
      </c>
      <c r="W14" s="114">
        <f>'11'!Y31+'11'!Y58</f>
        <v>0</v>
      </c>
      <c r="X14" s="114">
        <f>'11'!Z31+'11'!Z58</f>
        <v>0</v>
      </c>
      <c r="Y14" s="114">
        <f>'11'!AA31+'11'!AA58</f>
        <v>0</v>
      </c>
      <c r="Z14" s="114">
        <f>'11'!AB31+'11'!AB58</f>
        <v>0</v>
      </c>
      <c r="AA14" s="114">
        <f>'11'!AC31+'11'!AC58</f>
        <v>0</v>
      </c>
      <c r="AB14" s="114">
        <f>'11'!AD31+'11'!AD58</f>
        <v>0</v>
      </c>
      <c r="AC14" s="114">
        <f>'11'!AE31+'11'!AE58</f>
        <v>84</v>
      </c>
      <c r="AD14" s="114">
        <f>'11'!AF31+'11'!AF58</f>
        <v>0</v>
      </c>
      <c r="AE14" s="114">
        <f>'11'!AG31+'11'!AG58</f>
        <v>0</v>
      </c>
      <c r="AF14" s="114">
        <f>'11'!AH31+'11'!AH58</f>
        <v>0</v>
      </c>
      <c r="AG14" s="114">
        <f>'11'!AI31+'11'!AI58</f>
        <v>0</v>
      </c>
      <c r="AH14" s="114">
        <f>'11'!AJ31+'11'!AJ58</f>
        <v>0</v>
      </c>
      <c r="AI14" s="114">
        <f>'11'!AK31+'11'!AK58</f>
        <v>0</v>
      </c>
      <c r="AJ14" s="114">
        <f>'11'!AL31+'11'!AL58</f>
        <v>0</v>
      </c>
      <c r="AK14" s="114">
        <f>'11'!AM31+'11'!AM58</f>
        <v>0</v>
      </c>
      <c r="AL14" s="114">
        <f>'11'!AN31+'11'!AN58</f>
        <v>5.3879999999999999</v>
      </c>
      <c r="AM14" s="114">
        <f>'11'!AO31+'11'!AO58</f>
        <v>0</v>
      </c>
      <c r="AN14" s="114">
        <f>'11'!AP31+'11'!AP58</f>
        <v>0</v>
      </c>
      <c r="AO14" s="114">
        <f>'11'!AQ31+'11'!AQ58</f>
        <v>2.7839999999999998</v>
      </c>
      <c r="AP14" s="114">
        <f>'11'!AR31+'11'!AR58</f>
        <v>0</v>
      </c>
      <c r="AQ14" s="114">
        <f>'11'!AS31+'11'!AS58</f>
        <v>0</v>
      </c>
      <c r="AR14" s="114">
        <f>'11'!AT31+'11'!AT58</f>
        <v>0.64800000000000002</v>
      </c>
      <c r="AS14" s="114">
        <f>'11'!AU31+'11'!AU58</f>
        <v>0</v>
      </c>
      <c r="AT14" s="114">
        <f>'11'!AV31+'11'!AV58</f>
        <v>1.89</v>
      </c>
      <c r="AU14" s="114">
        <f>'11'!AW31+'11'!AW58</f>
        <v>0</v>
      </c>
      <c r="AV14" s="114">
        <f>'11'!AX31+'11'!AX58</f>
        <v>0</v>
      </c>
      <c r="AW14" s="114">
        <f>'11'!AY31+'11'!AY58</f>
        <v>0</v>
      </c>
      <c r="AX14" s="114">
        <f>'11'!AZ31+'11'!AZ58</f>
        <v>0</v>
      </c>
      <c r="AY14" s="114">
        <f>'11'!BA31+'11'!BA58</f>
        <v>0</v>
      </c>
      <c r="AZ14" s="114">
        <f>'11'!BB31+'11'!BB58</f>
        <v>0</v>
      </c>
      <c r="BA14" s="114">
        <f>'11'!BC31+'11'!BC58</f>
        <v>0</v>
      </c>
      <c r="BB14" s="114">
        <f>'11'!BD31+'11'!BD58</f>
        <v>2.1</v>
      </c>
      <c r="BC14" s="114">
        <f>'11'!BE31+'11'!BE58</f>
        <v>0</v>
      </c>
      <c r="BD14" s="114">
        <f>'11'!BF31+'11'!BF58</f>
        <v>0</v>
      </c>
      <c r="BE14" s="114">
        <f>'11'!BG31+'11'!BG58</f>
        <v>0</v>
      </c>
      <c r="BF14" s="114">
        <f>'11'!BH31+'11'!BH58</f>
        <v>0</v>
      </c>
      <c r="BG14" s="114">
        <f>'11'!BI31+'11'!BI58</f>
        <v>0</v>
      </c>
      <c r="BH14" s="114">
        <f>'11'!BJ31+'11'!BJ58</f>
        <v>2.3940000000000001</v>
      </c>
      <c r="BI14" s="114">
        <f>'11'!BK31+'11'!BK58</f>
        <v>0.31919999999999998</v>
      </c>
      <c r="BJ14" s="114">
        <f>'11'!BL31+'11'!BL58</f>
        <v>0.67200000000000004</v>
      </c>
      <c r="BK14" s="114">
        <f>'11'!BM31+'11'!BM58</f>
        <v>0</v>
      </c>
      <c r="BL14" s="114">
        <f>'11'!BN31+'11'!BN58</f>
        <v>0</v>
      </c>
      <c r="BM14" s="114">
        <f>'11'!BO31+'11'!BO58</f>
        <v>0</v>
      </c>
      <c r="BN14" s="114">
        <f>'11'!BP31+'11'!BP58</f>
        <v>0</v>
      </c>
      <c r="BO14" s="114">
        <f>'11'!BQ31+'11'!BQ58</f>
        <v>0</v>
      </c>
      <c r="BP14" s="114">
        <f>'11'!BR31+'11'!BR58</f>
        <v>0</v>
      </c>
      <c r="BQ14" s="114">
        <f>'11'!BS31+'11'!BS58</f>
        <v>0</v>
      </c>
      <c r="BR14" s="114">
        <f>'11'!BT31+'11'!BT58</f>
        <v>0</v>
      </c>
      <c r="BS14" s="114">
        <f>'11'!BU31+'11'!BU58</f>
        <v>0</v>
      </c>
      <c r="BT14" s="114">
        <f>'11'!BV31+'11'!BV58</f>
        <v>13.05</v>
      </c>
      <c r="BU14" s="114">
        <f>'11'!BW31+'11'!BW58</f>
        <v>0</v>
      </c>
      <c r="BV14" s="114">
        <f>'11'!BX31+'11'!BX58</f>
        <v>7.74</v>
      </c>
      <c r="BW14" s="114">
        <f>'11'!BY31+'11'!BY58</f>
        <v>2.0009999999999999</v>
      </c>
      <c r="BX14" s="114">
        <f>'11'!BZ31+'11'!BZ58</f>
        <v>0</v>
      </c>
      <c r="BY14" s="57">
        <f>'11'!C33+'11'!C60</f>
        <v>7869</v>
      </c>
    </row>
    <row r="15" spans="1:77" ht="15">
      <c r="A15" s="123">
        <v>44267</v>
      </c>
      <c r="B15" s="114">
        <f>'12'!D31+'12'!D58</f>
        <v>0</v>
      </c>
      <c r="C15" s="114">
        <f>'12'!E31+'12'!E58</f>
        <v>0</v>
      </c>
      <c r="D15" s="114">
        <f>'12'!F31+'12'!F58</f>
        <v>0</v>
      </c>
      <c r="E15" s="114">
        <f>'12'!G31+'12'!G58</f>
        <v>0</v>
      </c>
      <c r="F15" s="114">
        <f>'12'!H31+'12'!H58</f>
        <v>0</v>
      </c>
      <c r="G15" s="114">
        <f>'12'!I31+'12'!I58</f>
        <v>0</v>
      </c>
      <c r="H15" s="114">
        <f>'12'!J31+'12'!J58</f>
        <v>0</v>
      </c>
      <c r="I15" s="114">
        <f>'12'!K31+'12'!K58</f>
        <v>43</v>
      </c>
      <c r="J15" s="114">
        <f>'12'!L31+'12'!L58</f>
        <v>0.30099999999999999</v>
      </c>
      <c r="K15" s="114">
        <f>'12'!M31+'12'!M58</f>
        <v>0.38700000000000001</v>
      </c>
      <c r="L15" s="114">
        <f>'12'!N31+'12'!N58</f>
        <v>0.24079999999999999</v>
      </c>
      <c r="M15" s="114">
        <f>'12'!O31+'12'!O58</f>
        <v>0.55900000000000005</v>
      </c>
      <c r="N15" s="114">
        <f>'12'!P31+'12'!P58</f>
        <v>0</v>
      </c>
      <c r="O15" s="114">
        <f>'12'!Q31+'12'!Q58</f>
        <v>79</v>
      </c>
      <c r="P15" s="114">
        <f>'12'!R31+'12'!R58</f>
        <v>0</v>
      </c>
      <c r="Q15" s="114">
        <f>'12'!S31+'12'!S58</f>
        <v>0</v>
      </c>
      <c r="R15" s="114">
        <f>'12'!T31+'12'!T58</f>
        <v>3.7919999999999998</v>
      </c>
      <c r="S15" s="114">
        <f>'12'!U31+'12'!U58</f>
        <v>1.9350000000000001</v>
      </c>
      <c r="T15" s="114">
        <f>'12'!V31+'12'!V58</f>
        <v>0.43</v>
      </c>
      <c r="U15" s="114">
        <f>'12'!W31+'12'!W58</f>
        <v>3.95</v>
      </c>
      <c r="V15" s="114">
        <f>'12'!X31+'12'!X58</f>
        <v>0.43</v>
      </c>
      <c r="W15" s="114">
        <f>'12'!Y31+'12'!Y58</f>
        <v>0</v>
      </c>
      <c r="X15" s="114">
        <f>'12'!Z31+'12'!Z58</f>
        <v>0</v>
      </c>
      <c r="Y15" s="114">
        <f>'12'!AA31+'12'!AA58</f>
        <v>0</v>
      </c>
      <c r="Z15" s="114">
        <f>'12'!AB31+'12'!AB58</f>
        <v>15.8</v>
      </c>
      <c r="AA15" s="114">
        <f>'12'!AC31+'12'!AC58</f>
        <v>0</v>
      </c>
      <c r="AB15" s="114">
        <f>'12'!AD31+'12'!AD58</f>
        <v>0</v>
      </c>
      <c r="AC15" s="114">
        <f>'12'!AE31+'12'!AE58</f>
        <v>0</v>
      </c>
      <c r="AD15" s="114">
        <f>'12'!AF31+'12'!AF58</f>
        <v>0</v>
      </c>
      <c r="AE15" s="114">
        <f>'12'!AG31+'12'!AG58</f>
        <v>0</v>
      </c>
      <c r="AF15" s="114">
        <f>'12'!AH31+'12'!AH58</f>
        <v>0</v>
      </c>
      <c r="AG15" s="114">
        <f>'12'!AI31+'12'!AI58</f>
        <v>0</v>
      </c>
      <c r="AH15" s="114">
        <f>'12'!AJ31+'12'!AJ58</f>
        <v>0</v>
      </c>
      <c r="AI15" s="114">
        <f>'12'!AK31+'12'!AK58</f>
        <v>0</v>
      </c>
      <c r="AJ15" s="114">
        <f>'12'!AL31+'12'!AL58</f>
        <v>0</v>
      </c>
      <c r="AK15" s="114">
        <f>'12'!AM31+'12'!AM58</f>
        <v>0</v>
      </c>
      <c r="AL15" s="114">
        <f>'12'!AN31+'12'!AN58</f>
        <v>1.29</v>
      </c>
      <c r="AM15" s="114">
        <f>'12'!AO31+'12'!AO58</f>
        <v>0.34399999999999997</v>
      </c>
      <c r="AN15" s="114">
        <f>'12'!AP31+'12'!AP58</f>
        <v>0</v>
      </c>
      <c r="AO15" s="114">
        <f>'12'!AQ31+'12'!AQ58</f>
        <v>0</v>
      </c>
      <c r="AP15" s="114">
        <f>'12'!AR31+'12'!AR58</f>
        <v>0</v>
      </c>
      <c r="AQ15" s="114">
        <f>'12'!AS31+'12'!AS58</f>
        <v>0</v>
      </c>
      <c r="AR15" s="114">
        <f>'12'!AT31+'12'!AT58</f>
        <v>0.39500000000000002</v>
      </c>
      <c r="AS15" s="114">
        <f>'12'!AU31+'12'!AU58</f>
        <v>0</v>
      </c>
      <c r="AT15" s="114">
        <f>'12'!AV31+'12'!AV58</f>
        <v>4.1079999999999997</v>
      </c>
      <c r="AU15" s="114">
        <f>'12'!AW31+'12'!AW58</f>
        <v>0</v>
      </c>
      <c r="AV15" s="114">
        <f>'12'!AX31+'12'!AX58</f>
        <v>0</v>
      </c>
      <c r="AW15" s="114">
        <f>'12'!AY31+'12'!AY58</f>
        <v>0</v>
      </c>
      <c r="AX15" s="114">
        <f>'12'!AZ31+'12'!AZ58</f>
        <v>0</v>
      </c>
      <c r="AY15" s="114">
        <f>'12'!BA31+'12'!BA58</f>
        <v>1.591</v>
      </c>
      <c r="AZ15" s="114">
        <f>'12'!BB31+'12'!BB58</f>
        <v>0</v>
      </c>
      <c r="BA15" s="114">
        <f>'12'!BC31+'12'!BC58</f>
        <v>0</v>
      </c>
      <c r="BB15" s="114">
        <f>'12'!BD31+'12'!BD58</f>
        <v>3.95</v>
      </c>
      <c r="BC15" s="114">
        <f>'12'!BE31+'12'!BE58</f>
        <v>0</v>
      </c>
      <c r="BD15" s="114">
        <f>'12'!BF31+'12'!BF58</f>
        <v>0</v>
      </c>
      <c r="BE15" s="114">
        <f>'12'!BG31+'12'!BG58</f>
        <v>4.2999999999999997E-2</v>
      </c>
      <c r="BF15" s="114">
        <f>'12'!BH31+'12'!BH58</f>
        <v>0</v>
      </c>
      <c r="BG15" s="114">
        <f>'12'!BI31+'12'!BI58</f>
        <v>1.29</v>
      </c>
      <c r="BH15" s="114">
        <f>'12'!BJ31+'12'!BJ58</f>
        <v>1.72</v>
      </c>
      <c r="BI15" s="114">
        <f>'12'!BK31+'12'!BK58</f>
        <v>0.73099999999999998</v>
      </c>
      <c r="BJ15" s="114">
        <f>'12'!BL31+'12'!BL58</f>
        <v>0.77400000000000002</v>
      </c>
      <c r="BK15" s="114">
        <f>'12'!BM31+'12'!BM58</f>
        <v>0</v>
      </c>
      <c r="BL15" s="114">
        <f>'12'!BN31+'12'!BN58</f>
        <v>0</v>
      </c>
      <c r="BM15" s="114">
        <f>'12'!BO31+'12'!BO58</f>
        <v>0.64500000000000002</v>
      </c>
      <c r="BN15" s="114">
        <f>'12'!BP31+'12'!BP58</f>
        <v>0</v>
      </c>
      <c r="BO15" s="114">
        <f>'12'!BQ31+'12'!BQ58</f>
        <v>0</v>
      </c>
      <c r="BP15" s="114">
        <f>'12'!BR31+'12'!BR58</f>
        <v>0</v>
      </c>
      <c r="BQ15" s="114">
        <f>'12'!BS31+'12'!BS58</f>
        <v>0</v>
      </c>
      <c r="BR15" s="114">
        <f>'12'!BT31+'12'!BT58</f>
        <v>0</v>
      </c>
      <c r="BS15" s="114">
        <f>'12'!BU31+'12'!BU58</f>
        <v>0</v>
      </c>
      <c r="BT15" s="114">
        <f>'12'!BV31+'12'!BV58</f>
        <v>6.02</v>
      </c>
      <c r="BU15" s="114">
        <f>'12'!BW31+'12'!BW58</f>
        <v>0</v>
      </c>
      <c r="BV15" s="114">
        <f>'12'!BX31+'12'!BX58</f>
        <v>7.32</v>
      </c>
      <c r="BW15" s="114">
        <f>'12'!BY31+'12'!BY58</f>
        <v>0</v>
      </c>
      <c r="BX15" s="114">
        <f>'12'!BZ31+'12'!BZ58</f>
        <v>0</v>
      </c>
      <c r="BY15" s="57">
        <f>'12'!C33+'12'!C60</f>
        <v>7442</v>
      </c>
    </row>
    <row r="16" spans="1:77" ht="15">
      <c r="A16" s="123">
        <v>44268</v>
      </c>
      <c r="B16" s="114">
        <f>'13'!D31+'13'!D58</f>
        <v>0</v>
      </c>
      <c r="C16" s="114">
        <f>'13'!E31+'13'!E58</f>
        <v>0</v>
      </c>
      <c r="D16" s="114">
        <f>'13'!F31+'13'!F58</f>
        <v>0</v>
      </c>
      <c r="E16" s="114">
        <f>'13'!G31+'13'!G58</f>
        <v>0</v>
      </c>
      <c r="F16" s="114">
        <f>'13'!H31+'13'!H58</f>
        <v>0</v>
      </c>
      <c r="G16" s="114">
        <f>'13'!I31+'13'!I58</f>
        <v>0</v>
      </c>
      <c r="H16" s="114">
        <f>'13'!J31+'13'!J58</f>
        <v>0</v>
      </c>
      <c r="I16" s="114">
        <f>'13'!K31+'13'!K58</f>
        <v>0</v>
      </c>
      <c r="J16" s="114">
        <f>'13'!L31+'13'!L58</f>
        <v>0.1404</v>
      </c>
      <c r="K16" s="114">
        <f>'13'!M31+'13'!M58</f>
        <v>1.04</v>
      </c>
      <c r="L16" s="114">
        <f>'13'!N31+'13'!N58</f>
        <v>1.04E-2</v>
      </c>
      <c r="M16" s="114">
        <f>'13'!O31+'13'!O58</f>
        <v>0</v>
      </c>
      <c r="N16" s="114">
        <f>'13'!P31+'13'!P58</f>
        <v>0.104</v>
      </c>
      <c r="O16" s="114">
        <f>'13'!Q31+'13'!Q58</f>
        <v>0</v>
      </c>
      <c r="P16" s="114">
        <f>'13'!R31+'13'!R58</f>
        <v>0</v>
      </c>
      <c r="Q16" s="114">
        <f>'13'!S31+'13'!S58</f>
        <v>0</v>
      </c>
      <c r="R16" s="114">
        <f>'13'!T31+'13'!T58</f>
        <v>0</v>
      </c>
      <c r="S16" s="114">
        <f>'13'!U31+'13'!U58</f>
        <v>0</v>
      </c>
      <c r="T16" s="114">
        <f>'13'!V31+'13'!V58</f>
        <v>0</v>
      </c>
      <c r="U16" s="114">
        <f>'13'!W31+'13'!W58</f>
        <v>0</v>
      </c>
      <c r="V16" s="114">
        <f>'13'!X31+'13'!X58</f>
        <v>0</v>
      </c>
      <c r="W16" s="114">
        <f>'13'!Y31+'13'!Y58</f>
        <v>0</v>
      </c>
      <c r="X16" s="114">
        <f>'13'!Z31+'13'!Z58</f>
        <v>0</v>
      </c>
      <c r="Y16" s="114">
        <f>'13'!AA31+'13'!AA58</f>
        <v>0</v>
      </c>
      <c r="Z16" s="114">
        <f>'13'!AB31+'13'!AB58</f>
        <v>0</v>
      </c>
      <c r="AA16" s="114">
        <f>'13'!AC31+'13'!AC58</f>
        <v>0</v>
      </c>
      <c r="AB16" s="114">
        <f>'13'!AD31+'13'!AD58</f>
        <v>0</v>
      </c>
      <c r="AC16" s="114">
        <f>'13'!AE31+'13'!AE58</f>
        <v>0</v>
      </c>
      <c r="AD16" s="114">
        <f>'13'!AF31+'13'!AF58</f>
        <v>0</v>
      </c>
      <c r="AE16" s="114">
        <f>'13'!AG31+'13'!AG58</f>
        <v>0</v>
      </c>
      <c r="AF16" s="114">
        <f>'13'!AH31+'13'!AH58</f>
        <v>0</v>
      </c>
      <c r="AG16" s="114">
        <f>'13'!AI31+'13'!AI58</f>
        <v>0</v>
      </c>
      <c r="AH16" s="114">
        <f>'13'!AJ31+'13'!AJ58</f>
        <v>0</v>
      </c>
      <c r="AI16" s="114">
        <f>'13'!AK31+'13'!AK58</f>
        <v>0</v>
      </c>
      <c r="AJ16" s="114">
        <f>'13'!AL31+'13'!AL58</f>
        <v>0</v>
      </c>
      <c r="AK16" s="114">
        <f>'13'!AM31+'13'!AM58</f>
        <v>0</v>
      </c>
      <c r="AL16" s="114">
        <f>'13'!AN31+'13'!AN58</f>
        <v>0</v>
      </c>
      <c r="AM16" s="114">
        <f>'13'!AO31+'13'!AO58</f>
        <v>0</v>
      </c>
      <c r="AN16" s="114">
        <f>'13'!AP31+'13'!AP58</f>
        <v>0</v>
      </c>
      <c r="AO16" s="114">
        <f>'13'!AQ31+'13'!AQ58</f>
        <v>0</v>
      </c>
      <c r="AP16" s="114">
        <f>'13'!AR31+'13'!AR58</f>
        <v>0</v>
      </c>
      <c r="AQ16" s="114">
        <f>'13'!AS31+'13'!AS58</f>
        <v>0</v>
      </c>
      <c r="AR16" s="114">
        <f>'13'!AT31+'13'!AT58</f>
        <v>0.41599999999999998</v>
      </c>
      <c r="AS16" s="114">
        <f>'13'!AU31+'13'!AU58</f>
        <v>0</v>
      </c>
      <c r="AT16" s="114">
        <f>'13'!AV31+'13'!AV58</f>
        <v>0</v>
      </c>
      <c r="AU16" s="114">
        <f>'13'!AW31+'13'!AW58</f>
        <v>0.93600000000000005</v>
      </c>
      <c r="AV16" s="114">
        <f>'13'!AX31+'13'!AX58</f>
        <v>0</v>
      </c>
      <c r="AW16" s="114">
        <f>'13'!AY31+'13'!AY58</f>
        <v>1.04</v>
      </c>
      <c r="AX16" s="114">
        <f>'13'!AZ31+'13'!AZ58</f>
        <v>0</v>
      </c>
      <c r="AY16" s="114">
        <f>'13'!BA31+'13'!BA58</f>
        <v>0</v>
      </c>
      <c r="AZ16" s="114">
        <f>'13'!BB31+'13'!BB58</f>
        <v>0</v>
      </c>
      <c r="BA16" s="114">
        <f>'13'!BC31+'13'!BC58</f>
        <v>0</v>
      </c>
      <c r="BB16" s="114">
        <f>'13'!BD31+'13'!BD58</f>
        <v>0</v>
      </c>
      <c r="BC16" s="114">
        <f>'13'!BE31+'13'!BE58</f>
        <v>0</v>
      </c>
      <c r="BD16" s="114">
        <f>'13'!BF31+'13'!BF58</f>
        <v>0</v>
      </c>
      <c r="BE16" s="114">
        <f>'13'!BG31+'13'!BG58</f>
        <v>0</v>
      </c>
      <c r="BF16" s="114">
        <f>'13'!BH31+'13'!BH58</f>
        <v>0</v>
      </c>
      <c r="BG16" s="114">
        <f>'13'!BI31+'13'!BI58</f>
        <v>0</v>
      </c>
      <c r="BH16" s="114">
        <f>'13'!BJ31+'13'!BJ58</f>
        <v>0</v>
      </c>
      <c r="BI16" s="114">
        <f>'13'!BK31+'13'!BK58</f>
        <v>0</v>
      </c>
      <c r="BJ16" s="114">
        <f>'13'!BL31+'13'!BL58</f>
        <v>0</v>
      </c>
      <c r="BK16" s="114">
        <f>'13'!BM31+'13'!BM58</f>
        <v>0</v>
      </c>
      <c r="BL16" s="114">
        <f>'13'!BN31+'13'!BN58</f>
        <v>0</v>
      </c>
      <c r="BM16" s="114">
        <f>'13'!BO31+'13'!BO58</f>
        <v>0</v>
      </c>
      <c r="BN16" s="114">
        <f>'13'!BP31+'13'!BP58</f>
        <v>0</v>
      </c>
      <c r="BO16" s="114">
        <f>'13'!BQ31+'13'!BQ58</f>
        <v>0</v>
      </c>
      <c r="BP16" s="114">
        <f>'13'!BR31+'13'!BR58</f>
        <v>0</v>
      </c>
      <c r="BQ16" s="114">
        <f>'13'!BS31+'13'!BS58</f>
        <v>0</v>
      </c>
      <c r="BR16" s="114">
        <f>'13'!BT31+'13'!BT58</f>
        <v>0</v>
      </c>
      <c r="BS16" s="114">
        <f>'13'!BU31+'13'!BU58</f>
        <v>6.24</v>
      </c>
      <c r="BT16" s="114">
        <f>'13'!BV31+'13'!BV58</f>
        <v>0</v>
      </c>
      <c r="BU16" s="114">
        <f>'13'!BW31+'13'!BW58</f>
        <v>208</v>
      </c>
      <c r="BV16" s="114">
        <f>'13'!BX31+'13'!BX58</f>
        <v>6.24</v>
      </c>
      <c r="BW16" s="114">
        <f>'13'!BY31+'13'!BY58</f>
        <v>0</v>
      </c>
      <c r="BX16" s="114">
        <f>'13'!BZ31+'13'!BZ58</f>
        <v>0</v>
      </c>
      <c r="BY16" s="57">
        <f>'13'!C33+'13'!C60</f>
        <v>6344</v>
      </c>
    </row>
    <row r="17" spans="1:77" ht="15">
      <c r="A17" s="123">
        <v>44269</v>
      </c>
      <c r="B17" s="114">
        <f>'14'!D31+'14'!D58</f>
        <v>0</v>
      </c>
      <c r="C17" s="114">
        <f>'14'!E31+'14'!E58</f>
        <v>0</v>
      </c>
      <c r="D17" s="114">
        <f>'14'!F31+'14'!F58</f>
        <v>0</v>
      </c>
      <c r="E17" s="114">
        <f>'14'!G31+'14'!G58</f>
        <v>0</v>
      </c>
      <c r="F17" s="114">
        <f>'14'!H31+'14'!H58</f>
        <v>0</v>
      </c>
      <c r="G17" s="114">
        <f>'14'!I31+'14'!I58</f>
        <v>0</v>
      </c>
      <c r="H17" s="114">
        <f>'14'!J31+'14'!J58</f>
        <v>0</v>
      </c>
      <c r="I17" s="114">
        <f>'14'!K31+'14'!K58</f>
        <v>0</v>
      </c>
      <c r="J17" s="114">
        <f>'14'!L31+'14'!L58</f>
        <v>0</v>
      </c>
      <c r="K17" s="114">
        <f>'14'!M31+'14'!M58</f>
        <v>0</v>
      </c>
      <c r="L17" s="114">
        <f>'14'!N31+'14'!N58</f>
        <v>0</v>
      </c>
      <c r="M17" s="114">
        <f>'14'!O31+'14'!O58</f>
        <v>0</v>
      </c>
      <c r="N17" s="114">
        <f>'14'!P31+'14'!P58</f>
        <v>0</v>
      </c>
      <c r="O17" s="114">
        <f>'14'!Q31+'14'!Q58</f>
        <v>0</v>
      </c>
      <c r="P17" s="114">
        <f>'14'!R31+'14'!R58</f>
        <v>0</v>
      </c>
      <c r="Q17" s="114">
        <f>'14'!S31+'14'!S58</f>
        <v>0</v>
      </c>
      <c r="R17" s="114">
        <f>'14'!T31+'14'!T58</f>
        <v>0</v>
      </c>
      <c r="S17" s="114">
        <f>'14'!U31+'14'!U58</f>
        <v>0</v>
      </c>
      <c r="T17" s="114">
        <f>'14'!V31+'14'!V58</f>
        <v>0</v>
      </c>
      <c r="U17" s="114">
        <f>'14'!W31+'14'!W58</f>
        <v>0</v>
      </c>
      <c r="V17" s="114">
        <f>'14'!X31+'14'!X58</f>
        <v>0</v>
      </c>
      <c r="W17" s="114">
        <f>'14'!Y31+'14'!Y58</f>
        <v>0</v>
      </c>
      <c r="X17" s="114">
        <f>'14'!Z31+'14'!Z58</f>
        <v>0</v>
      </c>
      <c r="Y17" s="114">
        <f>'14'!AA31+'14'!AA58</f>
        <v>0</v>
      </c>
      <c r="Z17" s="114">
        <f>'14'!AB31+'14'!AB58</f>
        <v>0</v>
      </c>
      <c r="AA17" s="114">
        <f>'14'!AC31+'14'!AC58</f>
        <v>0</v>
      </c>
      <c r="AB17" s="114">
        <f>'14'!AD31+'14'!AD58</f>
        <v>0</v>
      </c>
      <c r="AC17" s="114">
        <f>'14'!AE31+'14'!AE58</f>
        <v>0</v>
      </c>
      <c r="AD17" s="114">
        <f>'14'!AF31+'14'!AF58</f>
        <v>0</v>
      </c>
      <c r="AE17" s="114">
        <f>'14'!AG31+'14'!AG58</f>
        <v>0</v>
      </c>
      <c r="AF17" s="114">
        <f>'14'!AH31+'14'!AH58</f>
        <v>0</v>
      </c>
      <c r="AG17" s="114">
        <f>'14'!AI31+'14'!AI58</f>
        <v>0</v>
      </c>
      <c r="AH17" s="114">
        <f>'14'!AJ31+'14'!AJ58</f>
        <v>0</v>
      </c>
      <c r="AI17" s="114">
        <f>'14'!AK31+'14'!AK58</f>
        <v>0</v>
      </c>
      <c r="AJ17" s="114">
        <f>'14'!AL31+'14'!AL58</f>
        <v>0</v>
      </c>
      <c r="AK17" s="114">
        <f>'14'!AM31+'14'!AM58</f>
        <v>0</v>
      </c>
      <c r="AL17" s="114">
        <f>'14'!AN31+'14'!AN58</f>
        <v>0</v>
      </c>
      <c r="AM17" s="114">
        <f>'14'!AO31+'14'!AO58</f>
        <v>0</v>
      </c>
      <c r="AN17" s="114">
        <f>'14'!AP31+'14'!AP58</f>
        <v>0</v>
      </c>
      <c r="AO17" s="114">
        <f>'14'!AQ31+'14'!AQ58</f>
        <v>0</v>
      </c>
      <c r="AP17" s="114">
        <f>'14'!AR31+'14'!AR58</f>
        <v>0</v>
      </c>
      <c r="AQ17" s="114">
        <f>'14'!AS31+'14'!AS58</f>
        <v>0</v>
      </c>
      <c r="AR17" s="114">
        <f>'14'!AT31+'14'!AT58</f>
        <v>0</v>
      </c>
      <c r="AS17" s="114">
        <f>'14'!AU31+'14'!AU58</f>
        <v>0</v>
      </c>
      <c r="AT17" s="114">
        <f>'14'!AV31+'14'!AV58</f>
        <v>0</v>
      </c>
      <c r="AU17" s="114">
        <f>'14'!AW31+'14'!AW58</f>
        <v>0</v>
      </c>
      <c r="AV17" s="114">
        <f>'14'!AX31+'14'!AX58</f>
        <v>0</v>
      </c>
      <c r="AW17" s="114">
        <f>'14'!AY31+'14'!AY58</f>
        <v>0</v>
      </c>
      <c r="AX17" s="114">
        <f>'14'!AZ31+'14'!AZ58</f>
        <v>0</v>
      </c>
      <c r="AY17" s="114">
        <f>'14'!BA31+'14'!BA58</f>
        <v>0</v>
      </c>
      <c r="AZ17" s="114">
        <f>'14'!BB31+'14'!BB58</f>
        <v>0</v>
      </c>
      <c r="BA17" s="114">
        <f>'14'!BC31+'14'!BC58</f>
        <v>0</v>
      </c>
      <c r="BB17" s="114">
        <f>'14'!BD31+'14'!BD58</f>
        <v>0</v>
      </c>
      <c r="BC17" s="114">
        <f>'14'!BE31+'14'!BE58</f>
        <v>0</v>
      </c>
      <c r="BD17" s="114">
        <f>'14'!BF31+'14'!BF58</f>
        <v>0</v>
      </c>
      <c r="BE17" s="114">
        <f>'14'!BG31+'14'!BG58</f>
        <v>0</v>
      </c>
      <c r="BF17" s="114">
        <f>'14'!BH31+'14'!BH58</f>
        <v>0</v>
      </c>
      <c r="BG17" s="114">
        <f>'14'!BI31+'14'!BI58</f>
        <v>0</v>
      </c>
      <c r="BH17" s="114">
        <f>'14'!BJ31+'14'!BJ58</f>
        <v>0</v>
      </c>
      <c r="BI17" s="114">
        <f>'14'!BK31+'14'!BK58</f>
        <v>0</v>
      </c>
      <c r="BJ17" s="114">
        <f>'14'!BL31+'14'!BL58</f>
        <v>0</v>
      </c>
      <c r="BK17" s="114">
        <f>'14'!BM31+'14'!BM58</f>
        <v>0</v>
      </c>
      <c r="BL17" s="114">
        <f>'14'!BN31+'14'!BN58</f>
        <v>0</v>
      </c>
      <c r="BM17" s="114">
        <f>'14'!BO31+'14'!BO58</f>
        <v>0</v>
      </c>
      <c r="BN17" s="114">
        <f>'14'!BP31+'14'!BP58</f>
        <v>0</v>
      </c>
      <c r="BO17" s="114">
        <f>'14'!BQ31+'14'!BQ58</f>
        <v>0</v>
      </c>
      <c r="BP17" s="114">
        <f>'14'!BR31+'14'!BR58</f>
        <v>0</v>
      </c>
      <c r="BQ17" s="114">
        <f>'14'!BS31+'14'!BS58</f>
        <v>0</v>
      </c>
      <c r="BR17" s="114">
        <f>'14'!BT31+'14'!BT58</f>
        <v>0</v>
      </c>
      <c r="BS17" s="114">
        <f>'14'!BU31+'14'!BU58</f>
        <v>0</v>
      </c>
      <c r="BT17" s="114">
        <f>'14'!BV31+'14'!BV58</f>
        <v>0</v>
      </c>
      <c r="BU17" s="114">
        <f>'14'!BW31+'14'!BW58</f>
        <v>0</v>
      </c>
      <c r="BV17" s="114">
        <f>'14'!BX31+'14'!BX58</f>
        <v>0</v>
      </c>
      <c r="BW17" s="114">
        <f>'14'!BY31+'14'!BY58</f>
        <v>0</v>
      </c>
      <c r="BX17" s="114">
        <f>'14'!BZ31+'14'!BZ58</f>
        <v>0</v>
      </c>
      <c r="BY17" s="57">
        <f>'14'!C33+'14'!C60</f>
        <v>0</v>
      </c>
    </row>
    <row r="18" spans="1:77" ht="15">
      <c r="A18" s="123">
        <v>44270</v>
      </c>
      <c r="B18" s="114">
        <f>'15'!D31+'15'!D58</f>
        <v>0</v>
      </c>
      <c r="C18" s="114">
        <f>'15'!E31+'15'!E58</f>
        <v>42</v>
      </c>
      <c r="D18" s="114">
        <f>'15'!F31+'15'!F58</f>
        <v>0</v>
      </c>
      <c r="E18" s="114">
        <f>'15'!G31+'15'!G58</f>
        <v>0</v>
      </c>
      <c r="F18" s="114">
        <f>'15'!H31+'15'!H58</f>
        <v>0</v>
      </c>
      <c r="G18" s="114">
        <f>'15'!I31+'15'!I58</f>
        <v>0</v>
      </c>
      <c r="H18" s="114">
        <f>'15'!J31+'15'!J58</f>
        <v>0</v>
      </c>
      <c r="I18" s="114">
        <f>'15'!K31+'15'!K58</f>
        <v>0</v>
      </c>
      <c r="J18" s="114">
        <f>'15'!L31+'15'!L58</f>
        <v>0.2268</v>
      </c>
      <c r="K18" s="114">
        <f>'15'!M31+'15'!M58</f>
        <v>0.2752</v>
      </c>
      <c r="L18" s="114">
        <f>'15'!N31+'15'!N58</f>
        <v>0.5399799999999999</v>
      </c>
      <c r="M18" s="114">
        <f>'15'!O31+'15'!O58</f>
        <v>0</v>
      </c>
      <c r="N18" s="114">
        <f>'15'!P31+'15'!P58</f>
        <v>0</v>
      </c>
      <c r="O18" s="114">
        <f>'15'!Q31+'15'!Q58</f>
        <v>0</v>
      </c>
      <c r="P18" s="114">
        <f>'15'!R31+'15'!R58</f>
        <v>0</v>
      </c>
      <c r="Q18" s="114">
        <f>'15'!S31+'15'!S58</f>
        <v>0</v>
      </c>
      <c r="R18" s="114">
        <f>'15'!T31+'15'!T58</f>
        <v>4.1280000000000001</v>
      </c>
      <c r="S18" s="114">
        <f>'15'!U31+'15'!U58</f>
        <v>0</v>
      </c>
      <c r="T18" s="114">
        <f>'15'!V31+'15'!V58</f>
        <v>0</v>
      </c>
      <c r="U18" s="114">
        <f>'15'!W31+'15'!W58</f>
        <v>0</v>
      </c>
      <c r="V18" s="114">
        <f>'15'!X31+'15'!X58</f>
        <v>0</v>
      </c>
      <c r="W18" s="114">
        <f>'15'!Y31+'15'!Y58</f>
        <v>4.2000000000000003E-2</v>
      </c>
      <c r="X18" s="114">
        <f>'15'!Z31+'15'!Z58</f>
        <v>0</v>
      </c>
      <c r="Y18" s="114">
        <f>'15'!AA31+'15'!AA58</f>
        <v>0</v>
      </c>
      <c r="Z18" s="114">
        <f>'15'!AB31+'15'!AB58</f>
        <v>8.4</v>
      </c>
      <c r="AA18" s="114">
        <f>'15'!AC31+'15'!AC58</f>
        <v>0.315</v>
      </c>
      <c r="AB18" s="114">
        <f>'15'!AD31+'15'!AD58</f>
        <v>0</v>
      </c>
      <c r="AC18" s="114">
        <f>'15'!AE31+'15'!AE58</f>
        <v>0</v>
      </c>
      <c r="AD18" s="114">
        <f>'15'!AF31+'15'!AF58</f>
        <v>0</v>
      </c>
      <c r="AE18" s="114">
        <f>'15'!AG31+'15'!AG58</f>
        <v>2.4359999999999999</v>
      </c>
      <c r="AF18" s="114">
        <f>'15'!AH31+'15'!AH58</f>
        <v>0</v>
      </c>
      <c r="AG18" s="114">
        <f>'15'!AI31+'15'!AI58</f>
        <v>0</v>
      </c>
      <c r="AH18" s="114">
        <f>'15'!AJ31+'15'!AJ58</f>
        <v>0</v>
      </c>
      <c r="AI18" s="114">
        <f>'15'!AK31+'15'!AK58</f>
        <v>0</v>
      </c>
      <c r="AJ18" s="114">
        <f>'15'!AL31+'15'!AL58</f>
        <v>0</v>
      </c>
      <c r="AK18" s="114">
        <f>'15'!AM31+'15'!AM58</f>
        <v>0</v>
      </c>
      <c r="AL18" s="114">
        <f>'15'!AN31+'15'!AN58</f>
        <v>0.77400000000000002</v>
      </c>
      <c r="AM18" s="114">
        <f>'15'!AO31+'15'!AO58</f>
        <v>0</v>
      </c>
      <c r="AN18" s="114">
        <f>'15'!AP31+'15'!AP58</f>
        <v>0</v>
      </c>
      <c r="AO18" s="114">
        <f>'15'!AQ31+'15'!AQ58</f>
        <v>0</v>
      </c>
      <c r="AP18" s="114">
        <f>'15'!AR31+'15'!AR58</f>
        <v>9.89</v>
      </c>
      <c r="AQ18" s="114">
        <f>'15'!AS31+'15'!AS58</f>
        <v>8.6</v>
      </c>
      <c r="AR18" s="114">
        <f>'15'!AT31+'15'!AT58</f>
        <v>0.72599999999999998</v>
      </c>
      <c r="AS18" s="114">
        <f>'15'!AU31+'15'!AU58</f>
        <v>0</v>
      </c>
      <c r="AT18" s="114">
        <f>'15'!AV31+'15'!AV58</f>
        <v>10.148</v>
      </c>
      <c r="AU18" s="114">
        <f>'15'!AW31+'15'!AW58</f>
        <v>0</v>
      </c>
      <c r="AV18" s="114">
        <f>'15'!AX31+'15'!AX58</f>
        <v>0.252</v>
      </c>
      <c r="AW18" s="114">
        <f>'15'!AY31+'15'!AY58</f>
        <v>1.3759999999999999</v>
      </c>
      <c r="AX18" s="114">
        <f>'15'!AZ31+'15'!AZ58</f>
        <v>0</v>
      </c>
      <c r="AY18" s="114">
        <f>'15'!BA31+'15'!BA58</f>
        <v>2.1</v>
      </c>
      <c r="AZ18" s="114">
        <f>'15'!BB31+'15'!BB58</f>
        <v>0</v>
      </c>
      <c r="BA18" s="114">
        <f>'15'!BC31+'15'!BC58</f>
        <v>0</v>
      </c>
      <c r="BB18" s="114">
        <f>'15'!BD31+'15'!BD58</f>
        <v>0</v>
      </c>
      <c r="BC18" s="114">
        <f>'15'!BE31+'15'!BE58</f>
        <v>0</v>
      </c>
      <c r="BD18" s="114">
        <f>'15'!BF31+'15'!BF58</f>
        <v>0</v>
      </c>
      <c r="BE18" s="114">
        <f>'15'!BG31+'15'!BG58</f>
        <v>0</v>
      </c>
      <c r="BF18" s="114">
        <f>'15'!BH31+'15'!BH58</f>
        <v>0</v>
      </c>
      <c r="BG18" s="114">
        <f>'15'!BI31+'15'!BI58</f>
        <v>0.84</v>
      </c>
      <c r="BH18" s="114">
        <f>'15'!BJ31+'15'!BJ58</f>
        <v>1.47</v>
      </c>
      <c r="BI18" s="114">
        <f>'15'!BK31+'15'!BK58</f>
        <v>0.42</v>
      </c>
      <c r="BJ18" s="114">
        <f>'15'!BL31+'15'!BL58</f>
        <v>0.46200000000000002</v>
      </c>
      <c r="BK18" s="114">
        <f>'15'!BM31+'15'!BM58</f>
        <v>0</v>
      </c>
      <c r="BL18" s="114">
        <f>'15'!BN31+'15'!BN58</f>
        <v>0</v>
      </c>
      <c r="BM18" s="114">
        <f>'15'!BO31+'15'!BO58</f>
        <v>0.58799999999999997</v>
      </c>
      <c r="BN18" s="114">
        <f>'15'!BP31+'15'!BP58</f>
        <v>0</v>
      </c>
      <c r="BO18" s="114">
        <f>'15'!BQ31+'15'!BQ58</f>
        <v>0</v>
      </c>
      <c r="BP18" s="114">
        <f>'15'!BR31+'15'!BR58</f>
        <v>0</v>
      </c>
      <c r="BQ18" s="114">
        <f>'15'!BS31+'15'!BS58</f>
        <v>0</v>
      </c>
      <c r="BR18" s="114">
        <f>'15'!BT31+'15'!BT58</f>
        <v>0</v>
      </c>
      <c r="BS18" s="114">
        <f>'15'!BU31+'15'!BU58</f>
        <v>0</v>
      </c>
      <c r="BT18" s="114">
        <f>'15'!BV31+'15'!BV58</f>
        <v>0</v>
      </c>
      <c r="BU18" s="114">
        <f>'15'!BW31+'15'!BW58</f>
        <v>0</v>
      </c>
      <c r="BV18" s="114">
        <f>'15'!BX31+'15'!BX58</f>
        <v>7.68</v>
      </c>
      <c r="BW18" s="114">
        <f>'15'!BY31+'15'!BY58</f>
        <v>0</v>
      </c>
      <c r="BX18" s="114">
        <f>'15'!BZ31+'15'!BZ58</f>
        <v>0</v>
      </c>
      <c r="BY18" s="57">
        <f>'15'!C33+'15'!C60</f>
        <v>7807.9999999999982</v>
      </c>
    </row>
    <row r="19" spans="1:77" ht="15">
      <c r="A19" s="123">
        <v>44271</v>
      </c>
      <c r="B19" s="114">
        <f>'16'!D31+'16'!D58</f>
        <v>0</v>
      </c>
      <c r="C19" s="114">
        <f>'16'!E31+'16'!E58</f>
        <v>0</v>
      </c>
      <c r="D19" s="114">
        <f>'16'!F31+'16'!F58</f>
        <v>42</v>
      </c>
      <c r="E19" s="114">
        <f>'16'!G31+'16'!G58</f>
        <v>42</v>
      </c>
      <c r="F19" s="114">
        <f>'16'!H31+'16'!H58</f>
        <v>0</v>
      </c>
      <c r="G19" s="114">
        <f>'16'!I31+'16'!I58</f>
        <v>0</v>
      </c>
      <c r="H19" s="114">
        <f>'16'!J31+'16'!J58</f>
        <v>2.8559999999999999</v>
      </c>
      <c r="I19" s="114">
        <f>'16'!K31+'16'!K58</f>
        <v>88</v>
      </c>
      <c r="J19" s="114">
        <f>'16'!L31+'16'!L58</f>
        <v>0.38600000000000001</v>
      </c>
      <c r="K19" s="114">
        <f>'16'!M31+'16'!M58</f>
        <v>0</v>
      </c>
      <c r="L19" s="114">
        <f>'16'!N31+'16'!N58</f>
        <v>0.24990000000000001</v>
      </c>
      <c r="M19" s="114">
        <f>'16'!O31+'16'!O58</f>
        <v>0</v>
      </c>
      <c r="N19" s="114">
        <f>'16'!P31+'16'!P58</f>
        <v>0</v>
      </c>
      <c r="O19" s="114">
        <f>'16'!Q31+'16'!Q58</f>
        <v>0</v>
      </c>
      <c r="P19" s="114">
        <f>'16'!R31+'16'!R58</f>
        <v>0</v>
      </c>
      <c r="Q19" s="114">
        <f>'16'!S31+'16'!S58</f>
        <v>0</v>
      </c>
      <c r="R19" s="114">
        <f>'16'!T31+'16'!T58</f>
        <v>0</v>
      </c>
      <c r="S19" s="114">
        <f>'16'!U31+'16'!U58</f>
        <v>0</v>
      </c>
      <c r="T19" s="114">
        <f>'16'!V31+'16'!V58</f>
        <v>2.64</v>
      </c>
      <c r="U19" s="114">
        <f>'16'!W31+'16'!W58</f>
        <v>0</v>
      </c>
      <c r="V19" s="114">
        <f>'16'!X31+'16'!X58</f>
        <v>0.70399999999999996</v>
      </c>
      <c r="W19" s="114">
        <f>'16'!Y31+'16'!Y58</f>
        <v>4.2000000000000003E-2</v>
      </c>
      <c r="X19" s="114">
        <f>'16'!Z31+'16'!Z58</f>
        <v>0</v>
      </c>
      <c r="Y19" s="114">
        <f>'16'!AA31+'16'!AA58</f>
        <v>0</v>
      </c>
      <c r="Z19" s="114">
        <f>'16'!AB31+'16'!AB58</f>
        <v>17.600000000000001</v>
      </c>
      <c r="AA19" s="114">
        <f>'16'!AC31+'16'!AC58</f>
        <v>0.105</v>
      </c>
      <c r="AB19" s="114">
        <f>'16'!AD31+'16'!AD58</f>
        <v>0</v>
      </c>
      <c r="AC19" s="114">
        <f>'16'!AE31+'16'!AE58</f>
        <v>0</v>
      </c>
      <c r="AD19" s="114">
        <f>'16'!AF31+'16'!AF58</f>
        <v>0.54600000000000004</v>
      </c>
      <c r="AE19" s="114">
        <f>'16'!AG31+'16'!AG58</f>
        <v>5.1040000000000001</v>
      </c>
      <c r="AF19" s="114">
        <f>'16'!AH31+'16'!AH58</f>
        <v>0</v>
      </c>
      <c r="AG19" s="114">
        <f>'16'!AI31+'16'!AI58</f>
        <v>0</v>
      </c>
      <c r="AH19" s="114">
        <f>'16'!AJ31+'16'!AJ58</f>
        <v>0</v>
      </c>
      <c r="AI19" s="114">
        <f>'16'!AK31+'16'!AK58</f>
        <v>0</v>
      </c>
      <c r="AJ19" s="114">
        <f>'16'!AL31+'16'!AL58</f>
        <v>0</v>
      </c>
      <c r="AK19" s="114">
        <f>'16'!AM31+'16'!AM58</f>
        <v>0</v>
      </c>
      <c r="AL19" s="114">
        <f>'16'!AN31+'16'!AN58</f>
        <v>0</v>
      </c>
      <c r="AM19" s="114">
        <f>'16'!AO31+'16'!AO58</f>
        <v>0</v>
      </c>
      <c r="AN19" s="114">
        <f>'16'!AP31+'16'!AP58</f>
        <v>0</v>
      </c>
      <c r="AO19" s="114">
        <f>'16'!AQ31+'16'!AQ58</f>
        <v>0</v>
      </c>
      <c r="AP19" s="114">
        <f>'16'!AR31+'16'!AR58</f>
        <v>0</v>
      </c>
      <c r="AQ19" s="114">
        <f>'16'!AS31+'16'!AS58</f>
        <v>0</v>
      </c>
      <c r="AR19" s="114">
        <f>'16'!AT31+'16'!AT58</f>
        <v>0.56600000000000006</v>
      </c>
      <c r="AS19" s="114">
        <f>'16'!AU31+'16'!AU58</f>
        <v>0</v>
      </c>
      <c r="AT19" s="114">
        <f>'16'!AV31+'16'!AV58</f>
        <v>0</v>
      </c>
      <c r="AU19" s="114">
        <f>'16'!AW31+'16'!AW58</f>
        <v>0</v>
      </c>
      <c r="AV19" s="114">
        <f>'16'!AX31+'16'!AX58</f>
        <v>0.21</v>
      </c>
      <c r="AW19" s="114">
        <f>'16'!AY31+'16'!AY58</f>
        <v>0</v>
      </c>
      <c r="AX19" s="114">
        <f>'16'!AZ31+'16'!AZ58</f>
        <v>0</v>
      </c>
      <c r="AY19" s="114">
        <f>'16'!BA31+'16'!BA58</f>
        <v>2.1</v>
      </c>
      <c r="AZ19" s="114">
        <f>'16'!BB31+'16'!BB58</f>
        <v>0</v>
      </c>
      <c r="BA19" s="114">
        <f>'16'!BC31+'16'!BC58</f>
        <v>0</v>
      </c>
      <c r="BB19" s="114">
        <f>'16'!BD31+'16'!BD58</f>
        <v>0</v>
      </c>
      <c r="BC19" s="114">
        <f>'16'!BE31+'16'!BE58</f>
        <v>0</v>
      </c>
      <c r="BD19" s="114">
        <f>'16'!BF31+'16'!BF58</f>
        <v>0</v>
      </c>
      <c r="BE19" s="114">
        <f>'16'!BG31+'16'!BG58</f>
        <v>0</v>
      </c>
      <c r="BF19" s="114">
        <f>'16'!BH31+'16'!BH58</f>
        <v>0</v>
      </c>
      <c r="BG19" s="114">
        <f>'16'!BI31+'16'!BI58</f>
        <v>0</v>
      </c>
      <c r="BH19" s="114">
        <f>'16'!BJ31+'16'!BJ58</f>
        <v>2.31</v>
      </c>
      <c r="BI19" s="114">
        <f>'16'!BK31+'16'!BK58</f>
        <v>0.46200000000000002</v>
      </c>
      <c r="BJ19" s="114">
        <f>'16'!BL31+'16'!BL58</f>
        <v>0.33600000000000002</v>
      </c>
      <c r="BK19" s="114">
        <f>'16'!BM31+'16'!BM58</f>
        <v>0</v>
      </c>
      <c r="BL19" s="114">
        <f>'16'!BN31+'16'!BN58</f>
        <v>0</v>
      </c>
      <c r="BM19" s="114">
        <f>'16'!BO31+'16'!BO58</f>
        <v>1.68</v>
      </c>
      <c r="BN19" s="114">
        <f>'16'!BP31+'16'!BP58</f>
        <v>0</v>
      </c>
      <c r="BO19" s="114">
        <f>'16'!BQ31+'16'!BQ58</f>
        <v>0</v>
      </c>
      <c r="BP19" s="114">
        <f>'16'!BR31+'16'!BR58</f>
        <v>8.8000000000000007</v>
      </c>
      <c r="BQ19" s="114">
        <f>'16'!BS31+'16'!BS58</f>
        <v>0</v>
      </c>
      <c r="BR19" s="114">
        <f>'16'!BT31+'16'!BT58</f>
        <v>0</v>
      </c>
      <c r="BS19" s="114">
        <f>'16'!BU31+'16'!BU58</f>
        <v>0</v>
      </c>
      <c r="BT19" s="114">
        <f>'16'!BV31+'16'!BV58</f>
        <v>3.78</v>
      </c>
      <c r="BU19" s="114">
        <f>'16'!BW31+'16'!BW58</f>
        <v>0</v>
      </c>
      <c r="BV19" s="114">
        <f>'16'!BX31+'16'!BX58</f>
        <v>7.8000000000000007</v>
      </c>
      <c r="BW19" s="114">
        <f>'16'!BY31+'16'!BY58</f>
        <v>0</v>
      </c>
      <c r="BX19" s="114">
        <f>'16'!BZ31+'16'!BZ58</f>
        <v>0</v>
      </c>
      <c r="BY19" s="57">
        <f>'16'!C33+'16'!C60</f>
        <v>7930</v>
      </c>
    </row>
    <row r="20" spans="1:77" ht="15">
      <c r="A20" s="123">
        <v>44272</v>
      </c>
      <c r="B20" s="114">
        <f>'17'!D31+'17'!D58</f>
        <v>0</v>
      </c>
      <c r="C20" s="114">
        <f>'17'!E31+'17'!E58</f>
        <v>0</v>
      </c>
      <c r="D20" s="114">
        <f>'17'!F31+'17'!F58</f>
        <v>0</v>
      </c>
      <c r="E20" s="114">
        <f>'17'!G31+'17'!G58</f>
        <v>0</v>
      </c>
      <c r="F20" s="114">
        <f>'17'!H31+'17'!H58</f>
        <v>0</v>
      </c>
      <c r="G20" s="114">
        <f>'17'!I31+'17'!I58</f>
        <v>0</v>
      </c>
      <c r="H20" s="114">
        <f>'17'!J31+'17'!J58</f>
        <v>0</v>
      </c>
      <c r="I20" s="114">
        <f>'17'!K31+'17'!K58</f>
        <v>0</v>
      </c>
      <c r="J20" s="114">
        <f>'17'!L31+'17'!L58</f>
        <v>0.46740000000000004</v>
      </c>
      <c r="K20" s="114">
        <f>'17'!M31+'17'!M58</f>
        <v>0</v>
      </c>
      <c r="L20" s="114">
        <f>'17'!N31+'17'!N58</f>
        <v>0.42564999999999997</v>
      </c>
      <c r="M20" s="114">
        <f>'17'!O31+'17'!O58</f>
        <v>0</v>
      </c>
      <c r="N20" s="114">
        <f>'17'!P31+'17'!P58</f>
        <v>0</v>
      </c>
      <c r="O20" s="114">
        <f>'17'!Q31+'17'!Q58</f>
        <v>0</v>
      </c>
      <c r="P20" s="114">
        <f>'17'!R31+'17'!R58</f>
        <v>0</v>
      </c>
      <c r="Q20" s="114">
        <f>'17'!S31+'17'!S58</f>
        <v>0</v>
      </c>
      <c r="R20" s="114">
        <f>'17'!T31+'17'!T58</f>
        <v>0</v>
      </c>
      <c r="S20" s="114">
        <f>'17'!U31+'17'!U58</f>
        <v>0</v>
      </c>
      <c r="T20" s="114">
        <f>'17'!V31+'17'!V58</f>
        <v>1.2010000000000001</v>
      </c>
      <c r="U20" s="114">
        <f>'17'!W31+'17'!W58</f>
        <v>0</v>
      </c>
      <c r="V20" s="114">
        <f>'17'!X31+'17'!X58</f>
        <v>0.54</v>
      </c>
      <c r="W20" s="114">
        <f>'17'!Y31+'17'!Y58</f>
        <v>4.2999999999999997E-2</v>
      </c>
      <c r="X20" s="114">
        <f>'17'!Z31+'17'!Z58</f>
        <v>0</v>
      </c>
      <c r="Y20" s="114">
        <f>'17'!AA31+'17'!AA58</f>
        <v>16.2</v>
      </c>
      <c r="Z20" s="114">
        <f>'17'!AB31+'17'!AB58</f>
        <v>8.6</v>
      </c>
      <c r="AA20" s="114">
        <f>'17'!AC31+'17'!AC58</f>
        <v>0.27950000000000003</v>
      </c>
      <c r="AB20" s="114">
        <f>'17'!AD31+'17'!AD58</f>
        <v>90</v>
      </c>
      <c r="AC20" s="114">
        <f>'17'!AE31+'17'!AE58</f>
        <v>0</v>
      </c>
      <c r="AD20" s="114">
        <f>'17'!AF31+'17'!AF58</f>
        <v>0</v>
      </c>
      <c r="AE20" s="114">
        <f>'17'!AG31+'17'!AG58</f>
        <v>0</v>
      </c>
      <c r="AF20" s="114">
        <f>'17'!AH31+'17'!AH58</f>
        <v>0</v>
      </c>
      <c r="AG20" s="114">
        <f>'17'!AI31+'17'!AI58</f>
        <v>0</v>
      </c>
      <c r="AH20" s="114">
        <f>'17'!AJ31+'17'!AJ58</f>
        <v>0</v>
      </c>
      <c r="AI20" s="114">
        <f>'17'!AK31+'17'!AK58</f>
        <v>0</v>
      </c>
      <c r="AJ20" s="114">
        <f>'17'!AL31+'17'!AL58</f>
        <v>1.29</v>
      </c>
      <c r="AK20" s="114">
        <f>'17'!AM31+'17'!AM58</f>
        <v>0</v>
      </c>
      <c r="AL20" s="114">
        <f>'17'!AN31+'17'!AN58</f>
        <v>0</v>
      </c>
      <c r="AM20" s="114">
        <f>'17'!AO31+'17'!AO58</f>
        <v>0</v>
      </c>
      <c r="AN20" s="114">
        <f>'17'!AP31+'17'!AP58</f>
        <v>0</v>
      </c>
      <c r="AO20" s="114">
        <f>'17'!AQ31+'17'!AQ58</f>
        <v>0</v>
      </c>
      <c r="AP20" s="114">
        <f>'17'!AR31+'17'!AR58</f>
        <v>0</v>
      </c>
      <c r="AQ20" s="114">
        <f>'17'!AS31+'17'!AS58</f>
        <v>0</v>
      </c>
      <c r="AR20" s="114">
        <f>'17'!AT31+'17'!AT58</f>
        <v>0.622</v>
      </c>
      <c r="AS20" s="114">
        <f>'17'!AU31+'17'!AU58</f>
        <v>0</v>
      </c>
      <c r="AT20" s="114">
        <f>'17'!AV31+'17'!AV58</f>
        <v>1.8</v>
      </c>
      <c r="AU20" s="114">
        <f>'17'!AW31+'17'!AW58</f>
        <v>0</v>
      </c>
      <c r="AV20" s="114">
        <f>'17'!AX31+'17'!AX58</f>
        <v>0.215</v>
      </c>
      <c r="AW20" s="114">
        <f>'17'!AY31+'17'!AY58</f>
        <v>0</v>
      </c>
      <c r="AX20" s="114">
        <f>'17'!AZ31+'17'!AZ58</f>
        <v>0</v>
      </c>
      <c r="AY20" s="114">
        <f>'17'!BA31+'17'!BA58</f>
        <v>1.806</v>
      </c>
      <c r="AZ20" s="114">
        <f>'17'!BB31+'17'!BB58</f>
        <v>0</v>
      </c>
      <c r="BA20" s="114">
        <f>'17'!BC31+'17'!BC58</f>
        <v>0</v>
      </c>
      <c r="BB20" s="114">
        <f>'17'!BD31+'17'!BD58</f>
        <v>2.2789999999999999</v>
      </c>
      <c r="BC20" s="114">
        <f>'17'!BE31+'17'!BE58</f>
        <v>0</v>
      </c>
      <c r="BD20" s="114">
        <f>'17'!BF31+'17'!BF58</f>
        <v>0</v>
      </c>
      <c r="BE20" s="114">
        <f>'17'!BG31+'17'!BG58</f>
        <v>4.2999999999999997E-2</v>
      </c>
      <c r="BF20" s="114">
        <f>'17'!BH31+'17'!BH58</f>
        <v>0</v>
      </c>
      <c r="BG20" s="114">
        <f>'17'!BI31+'17'!BI58</f>
        <v>1.29</v>
      </c>
      <c r="BH20" s="114">
        <f>'17'!BJ31+'17'!BJ58</f>
        <v>11.15</v>
      </c>
      <c r="BI20" s="114">
        <f>'17'!BK31+'17'!BK58</f>
        <v>1.0640000000000001</v>
      </c>
      <c r="BJ20" s="114">
        <f>'17'!BL31+'17'!BL58</f>
        <v>1.9359999999999999</v>
      </c>
      <c r="BK20" s="114">
        <f>'17'!BM31+'17'!BM58</f>
        <v>0.43</v>
      </c>
      <c r="BL20" s="114">
        <f>'17'!BN31+'17'!BN58</f>
        <v>0</v>
      </c>
      <c r="BM20" s="114">
        <f>'17'!BO31+'17'!BO58</f>
        <v>1.35</v>
      </c>
      <c r="BN20" s="114">
        <f>'17'!BP31+'17'!BP58</f>
        <v>0</v>
      </c>
      <c r="BO20" s="114">
        <f>'17'!BQ31+'17'!BQ58</f>
        <v>0</v>
      </c>
      <c r="BP20" s="114">
        <f>'17'!BR31+'17'!BR58</f>
        <v>0</v>
      </c>
      <c r="BQ20" s="114">
        <f>'17'!BS31+'17'!BS58</f>
        <v>0</v>
      </c>
      <c r="BR20" s="114">
        <f>'17'!BT31+'17'!BT58</f>
        <v>0</v>
      </c>
      <c r="BS20" s="114">
        <f>'17'!BU31+'17'!BU58</f>
        <v>0</v>
      </c>
      <c r="BT20" s="114">
        <f>'17'!BV31+'17'!BV58</f>
        <v>7.2</v>
      </c>
      <c r="BU20" s="114">
        <f>'17'!BW31+'17'!BW58</f>
        <v>0</v>
      </c>
      <c r="BV20" s="114">
        <f>'17'!BX31+'17'!BX58</f>
        <v>7.98</v>
      </c>
      <c r="BW20" s="114">
        <f>'17'!BY31+'17'!BY58</f>
        <v>0</v>
      </c>
      <c r="BX20" s="114">
        <f>'17'!BZ31+'17'!BZ58</f>
        <v>133</v>
      </c>
      <c r="BY20" s="57">
        <f>'17'!C33+'17'!C60</f>
        <v>8113</v>
      </c>
    </row>
    <row r="21" spans="1:77" ht="15">
      <c r="A21" s="123">
        <v>44273</v>
      </c>
      <c r="B21" s="114">
        <f>'18'!D31+'18'!D58</f>
        <v>0</v>
      </c>
      <c r="C21" s="114">
        <f>'18'!E31+'18'!E58</f>
        <v>0</v>
      </c>
      <c r="D21" s="114">
        <f>'18'!F31+'18'!F58</f>
        <v>0</v>
      </c>
      <c r="E21" s="114">
        <f>'18'!G31+'18'!G58</f>
        <v>0</v>
      </c>
      <c r="F21" s="114">
        <f>'18'!H31+'18'!H58</f>
        <v>0</v>
      </c>
      <c r="G21" s="114">
        <f>'18'!I31+'18'!I58</f>
        <v>0</v>
      </c>
      <c r="H21" s="114">
        <f>'18'!J31+'18'!J58</f>
        <v>3.2930000000000001</v>
      </c>
      <c r="I21" s="114">
        <f>'18'!K31+'18'!K58</f>
        <v>0</v>
      </c>
      <c r="J21" s="114">
        <f>'18'!L31+'18'!L58</f>
        <v>0.58760000000000001</v>
      </c>
      <c r="K21" s="114">
        <f>'18'!M31+'18'!M58</f>
        <v>1.1839999999999999</v>
      </c>
      <c r="L21" s="114">
        <f>'18'!N31+'18'!N58</f>
        <v>0.38009999999999999</v>
      </c>
      <c r="M21" s="114">
        <f>'18'!O31+'18'!O58</f>
        <v>0.54600000000000004</v>
      </c>
      <c r="N21" s="307">
        <f>'18'!P31+'18'!P58</f>
        <v>8.8999999999999996E-2</v>
      </c>
      <c r="O21" s="114">
        <f>'18'!Q31+'18'!Q58</f>
        <v>0</v>
      </c>
      <c r="P21" s="114">
        <f>'18'!R31+'18'!R58</f>
        <v>0</v>
      </c>
      <c r="Q21" s="114">
        <f>'18'!S31+'18'!S58</f>
        <v>42</v>
      </c>
      <c r="R21" s="114">
        <f>'18'!T31+'18'!T58</f>
        <v>0</v>
      </c>
      <c r="S21" s="114">
        <f>'18'!U31+'18'!U58</f>
        <v>0</v>
      </c>
      <c r="T21" s="114">
        <f>'18'!V31+'18'!V58</f>
        <v>0</v>
      </c>
      <c r="U21" s="114">
        <f>'18'!W31+'18'!W58</f>
        <v>0</v>
      </c>
      <c r="V21" s="114">
        <f>'18'!X31+'18'!X58</f>
        <v>0.42</v>
      </c>
      <c r="W21" s="114">
        <f>'18'!Y31+'18'!Y58</f>
        <v>0</v>
      </c>
      <c r="X21" s="114">
        <f>'18'!Z31+'18'!Z58</f>
        <v>0</v>
      </c>
      <c r="Y21" s="114">
        <f>'18'!AA31+'18'!AA58</f>
        <v>0</v>
      </c>
      <c r="Z21" s="114">
        <f>'18'!AB31+'18'!AB58</f>
        <v>0</v>
      </c>
      <c r="AA21" s="114">
        <f>'18'!AC31+'18'!AC58</f>
        <v>0.33600000000000002</v>
      </c>
      <c r="AB21" s="114">
        <f>'18'!AD31+'18'!AD58</f>
        <v>0</v>
      </c>
      <c r="AC21" s="114">
        <f>'18'!AE31+'18'!AE58</f>
        <v>0</v>
      </c>
      <c r="AD21" s="114">
        <f>'18'!AF31+'18'!AF58</f>
        <v>0</v>
      </c>
      <c r="AE21" s="114">
        <f>'18'!AG31+'18'!AG58</f>
        <v>0</v>
      </c>
      <c r="AF21" s="114">
        <f>'18'!AH31+'18'!AH58</f>
        <v>0</v>
      </c>
      <c r="AG21" s="114">
        <f>'18'!AI31+'18'!AI58</f>
        <v>0</v>
      </c>
      <c r="AH21" s="114">
        <f>'18'!AJ31+'18'!AJ58</f>
        <v>0</v>
      </c>
      <c r="AI21" s="114">
        <f>'18'!AK31+'18'!AK58</f>
        <v>0.21</v>
      </c>
      <c r="AJ21" s="114">
        <f>'18'!AL31+'18'!AL58</f>
        <v>0</v>
      </c>
      <c r="AK21" s="114">
        <f>'18'!AM31+'18'!AM58</f>
        <v>0</v>
      </c>
      <c r="AL21" s="114">
        <f>'18'!AN31+'18'!AN58</f>
        <v>1.26</v>
      </c>
      <c r="AM21" s="114">
        <f>'18'!AO31+'18'!AO58</f>
        <v>0</v>
      </c>
      <c r="AN21" s="114">
        <f>'18'!AP31+'18'!AP58</f>
        <v>0</v>
      </c>
      <c r="AO21" s="114">
        <f>'18'!AQ31+'18'!AQ58</f>
        <v>0</v>
      </c>
      <c r="AP21" s="114">
        <f>'18'!AR31+'18'!AR58</f>
        <v>0</v>
      </c>
      <c r="AQ21" s="114">
        <f>'18'!AS31+'18'!AS58</f>
        <v>0</v>
      </c>
      <c r="AR21" s="114">
        <f>'18'!AT31+'18'!AT58</f>
        <v>0.44500000000000001</v>
      </c>
      <c r="AS21" s="114">
        <f>'18'!AU31+'18'!AU58</f>
        <v>0</v>
      </c>
      <c r="AT21" s="114">
        <f>'18'!AV31+'18'!AV58</f>
        <v>0</v>
      </c>
      <c r="AU21" s="114">
        <f>'18'!AW31+'18'!AW58</f>
        <v>0.89</v>
      </c>
      <c r="AV21" s="114">
        <f>'18'!AX31+'18'!AX58</f>
        <v>0.29399999999999998</v>
      </c>
      <c r="AW21" s="114">
        <f>'18'!AY31+'18'!AY58</f>
        <v>1.869</v>
      </c>
      <c r="AX21" s="114">
        <f>'18'!AZ31+'18'!AZ58</f>
        <v>0</v>
      </c>
      <c r="AY21" s="114">
        <f>'18'!BA31+'18'!BA58</f>
        <v>4.6619999999999999</v>
      </c>
      <c r="AZ21" s="114">
        <f>'18'!BB31+'18'!BB58</f>
        <v>0</v>
      </c>
      <c r="BA21" s="114">
        <f>'18'!BC31+'18'!BC58</f>
        <v>0</v>
      </c>
      <c r="BB21" s="114">
        <f>'18'!BD31+'18'!BD58</f>
        <v>0</v>
      </c>
      <c r="BC21" s="114">
        <f>'18'!BE31+'18'!BE58</f>
        <v>0</v>
      </c>
      <c r="BD21" s="114">
        <f>'18'!BF31+'18'!BF58</f>
        <v>0</v>
      </c>
      <c r="BE21" s="114">
        <f>'18'!BG31+'18'!BG58</f>
        <v>4.2000000000000003E-2</v>
      </c>
      <c r="BF21" s="114">
        <f>'18'!BH31+'18'!BH58</f>
        <v>0</v>
      </c>
      <c r="BG21" s="114">
        <f>'18'!BI31+'18'!BI58</f>
        <v>0</v>
      </c>
      <c r="BH21" s="114">
        <f>'18'!BJ31+'18'!BJ58</f>
        <v>1.68</v>
      </c>
      <c r="BI21" s="114">
        <f>'18'!BK31+'18'!BK58</f>
        <v>0.63</v>
      </c>
      <c r="BJ21" s="114">
        <f>'18'!BL31+'18'!BL58</f>
        <v>2.94</v>
      </c>
      <c r="BK21" s="114">
        <f>'18'!BM31+'18'!BM58</f>
        <v>0</v>
      </c>
      <c r="BL21" s="114">
        <f>'18'!BN31+'18'!BN58</f>
        <v>0</v>
      </c>
      <c r="BM21" s="114">
        <f>'18'!BO31+'18'!BO58</f>
        <v>0</v>
      </c>
      <c r="BN21" s="114">
        <f>'18'!BP31+'18'!BP58</f>
        <v>0</v>
      </c>
      <c r="BO21" s="114">
        <f>'18'!BQ31+'18'!BQ58</f>
        <v>0</v>
      </c>
      <c r="BP21" s="114">
        <f>'18'!BR31+'18'!BR58</f>
        <v>4.2</v>
      </c>
      <c r="BQ21" s="114">
        <f>'18'!BS31+'18'!BS58</f>
        <v>10.68</v>
      </c>
      <c r="BR21" s="114">
        <f>'18'!BT31+'18'!BT58</f>
        <v>0</v>
      </c>
      <c r="BS21" s="114">
        <f>'18'!BU31+'18'!BU58</f>
        <v>0</v>
      </c>
      <c r="BT21" s="114">
        <f>'18'!BV31+'18'!BV58</f>
        <v>1.1759999999999999</v>
      </c>
      <c r="BU21" s="114">
        <f>'18'!BW31+'18'!BW58</f>
        <v>89</v>
      </c>
      <c r="BV21" s="114">
        <f>'18'!BX31+'18'!BX58</f>
        <v>7.8599999999999994</v>
      </c>
      <c r="BW21" s="114">
        <f>'18'!BY31+'18'!BY58</f>
        <v>0</v>
      </c>
      <c r="BX21" s="114">
        <f>'18'!BZ31+'18'!BZ58</f>
        <v>0</v>
      </c>
      <c r="BY21" s="57">
        <f>'18'!C33+'18'!C60</f>
        <v>7991</v>
      </c>
    </row>
    <row r="22" spans="1:77" ht="15">
      <c r="A22" s="123">
        <v>44274</v>
      </c>
      <c r="B22" s="114">
        <f>'19'!D31+'19'!D58</f>
        <v>0</v>
      </c>
      <c r="C22" s="114">
        <f>'19'!E31+'19'!E58</f>
        <v>0</v>
      </c>
      <c r="D22" s="114">
        <f>'19'!F31+'19'!F58</f>
        <v>0</v>
      </c>
      <c r="E22" s="114">
        <f>'19'!G31+'19'!G58</f>
        <v>0</v>
      </c>
      <c r="F22" s="114">
        <f>'19'!H31+'19'!H58</f>
        <v>0</v>
      </c>
      <c r="G22" s="114">
        <f>'19'!I31+'19'!I58</f>
        <v>0</v>
      </c>
      <c r="H22" s="114">
        <f>'19'!J31+'19'!J58</f>
        <v>0.33600000000000002</v>
      </c>
      <c r="I22" s="114">
        <f>'19'!K31+'19'!K58</f>
        <v>0</v>
      </c>
      <c r="J22" s="114">
        <f>'19'!L31+'19'!L58</f>
        <v>0.13020000000000001</v>
      </c>
      <c r="K22" s="114">
        <f>'19'!M31+'19'!M58</f>
        <v>0.58960000000000001</v>
      </c>
      <c r="L22" s="114">
        <f>'19'!N31+'19'!N58</f>
        <v>0.48224</v>
      </c>
      <c r="M22" s="114">
        <f>'19'!O31+'19'!O58</f>
        <v>1.1439999999999999</v>
      </c>
      <c r="N22" s="114">
        <f>'19'!P31+'19'!P58</f>
        <v>0</v>
      </c>
      <c r="O22" s="114">
        <f>'19'!Q31+'19'!Q58</f>
        <v>42</v>
      </c>
      <c r="P22" s="114">
        <f>'19'!R31+'19'!R58</f>
        <v>0</v>
      </c>
      <c r="Q22" s="114">
        <f>'19'!S31+'19'!S58</f>
        <v>0</v>
      </c>
      <c r="R22" s="114">
        <f>'19'!T31+'19'!T58</f>
        <v>0</v>
      </c>
      <c r="S22" s="114">
        <f>'19'!U31+'19'!U58</f>
        <v>3.96</v>
      </c>
      <c r="T22" s="114">
        <f>'19'!V31+'19'!V58</f>
        <v>0.52800000000000002</v>
      </c>
      <c r="U22" s="114">
        <f>'19'!W31+'19'!W58</f>
        <v>1.1339999999999999</v>
      </c>
      <c r="V22" s="114">
        <f>'19'!X31+'19'!X58</f>
        <v>0</v>
      </c>
      <c r="W22" s="114">
        <f>'19'!Y31+'19'!Y58</f>
        <v>0</v>
      </c>
      <c r="X22" s="114">
        <f>'19'!Z31+'19'!Z58</f>
        <v>0</v>
      </c>
      <c r="Y22" s="114">
        <f>'19'!AA31+'19'!AA58</f>
        <v>7.56</v>
      </c>
      <c r="Z22" s="114">
        <f>'19'!AB31+'19'!AB58</f>
        <v>0</v>
      </c>
      <c r="AA22" s="114">
        <f>'19'!AC31+'19'!AC58</f>
        <v>0</v>
      </c>
      <c r="AB22" s="114">
        <f>'19'!AD31+'19'!AD58</f>
        <v>0</v>
      </c>
      <c r="AC22" s="114">
        <f>'19'!AE31+'19'!AE58</f>
        <v>0</v>
      </c>
      <c r="AD22" s="114">
        <f>'19'!AF31+'19'!AF58</f>
        <v>0</v>
      </c>
      <c r="AE22" s="114">
        <f>'19'!AG31+'19'!AG58</f>
        <v>0</v>
      </c>
      <c r="AF22" s="114">
        <f>'19'!AH31+'19'!AH58</f>
        <v>2.2000000000000002</v>
      </c>
      <c r="AG22" s="114">
        <f>'19'!AI31+'19'!AI58</f>
        <v>0</v>
      </c>
      <c r="AH22" s="114">
        <f>'19'!AJ31+'19'!AJ58</f>
        <v>0</v>
      </c>
      <c r="AI22" s="114">
        <f>'19'!AK31+'19'!AK58</f>
        <v>0</v>
      </c>
      <c r="AJ22" s="114">
        <f>'19'!AL31+'19'!AL58</f>
        <v>1.26</v>
      </c>
      <c r="AK22" s="114">
        <f>'19'!AM31+'19'!AM58</f>
        <v>0</v>
      </c>
      <c r="AL22" s="114">
        <f>'19'!AN31+'19'!AN58</f>
        <v>0</v>
      </c>
      <c r="AM22" s="114">
        <f>'19'!AO31+'19'!AO58</f>
        <v>0</v>
      </c>
      <c r="AN22" s="114">
        <f>'19'!AP31+'19'!AP58</f>
        <v>0</v>
      </c>
      <c r="AO22" s="114">
        <f>'19'!AQ31+'19'!AQ58</f>
        <v>0</v>
      </c>
      <c r="AP22" s="114">
        <f>'19'!AR31+'19'!AR58</f>
        <v>0</v>
      </c>
      <c r="AQ22" s="114">
        <f>'19'!AS31+'19'!AS58</f>
        <v>0</v>
      </c>
      <c r="AR22" s="114">
        <f>'19'!AT31+'19'!AT58</f>
        <v>0.47399999999999998</v>
      </c>
      <c r="AS22" s="114">
        <f>'19'!AU31+'19'!AU58</f>
        <v>0</v>
      </c>
      <c r="AT22" s="114">
        <f>'19'!AV31+'19'!AV58</f>
        <v>0</v>
      </c>
      <c r="AU22" s="114">
        <f>'19'!AW31+'19'!AW58</f>
        <v>0</v>
      </c>
      <c r="AV22" s="114">
        <f>'19'!AX31+'19'!AX58</f>
        <v>0.44</v>
      </c>
      <c r="AW22" s="114">
        <f>'19'!AY31+'19'!AY58</f>
        <v>0</v>
      </c>
      <c r="AX22" s="114">
        <f>'19'!AZ31+'19'!AZ58</f>
        <v>0</v>
      </c>
      <c r="AY22" s="114">
        <f>'19'!BA31+'19'!BA58</f>
        <v>1.4279999999999999</v>
      </c>
      <c r="AZ22" s="114">
        <f>'19'!BB31+'19'!BB58</f>
        <v>0</v>
      </c>
      <c r="BA22" s="114">
        <f>'19'!BC31+'19'!BC58</f>
        <v>0</v>
      </c>
      <c r="BB22" s="114">
        <f>'19'!BD31+'19'!BD58</f>
        <v>0</v>
      </c>
      <c r="BC22" s="114">
        <f>'19'!BE31+'19'!BE58</f>
        <v>0</v>
      </c>
      <c r="BD22" s="114">
        <f>'19'!BF31+'19'!BF58</f>
        <v>0</v>
      </c>
      <c r="BE22" s="114">
        <f>'19'!BG31+'19'!BG58</f>
        <v>4.2000000000000003E-2</v>
      </c>
      <c r="BF22" s="114">
        <f>'19'!BH31+'19'!BH58</f>
        <v>130</v>
      </c>
      <c r="BG22" s="114">
        <f>'19'!BI31+'19'!BI58</f>
        <v>2.64</v>
      </c>
      <c r="BH22" s="114">
        <f>'19'!BJ31+'19'!BJ58</f>
        <v>2.52</v>
      </c>
      <c r="BI22" s="114">
        <f>'19'!BK31+'19'!BK58</f>
        <v>0.378</v>
      </c>
      <c r="BJ22" s="114">
        <f>'19'!BL31+'19'!BL58</f>
        <v>1.4379999999999999</v>
      </c>
      <c r="BK22" s="114">
        <f>'19'!BM31+'19'!BM58</f>
        <v>0.88</v>
      </c>
      <c r="BL22" s="114">
        <f>'19'!BN31+'19'!BN58</f>
        <v>0</v>
      </c>
      <c r="BM22" s="114">
        <f>'19'!BO31+'19'!BO58</f>
        <v>0</v>
      </c>
      <c r="BN22" s="114">
        <f>'19'!BP31+'19'!BP58</f>
        <v>0</v>
      </c>
      <c r="BO22" s="114">
        <f>'19'!BQ31+'19'!BQ58</f>
        <v>11.88</v>
      </c>
      <c r="BP22" s="114">
        <f>'19'!BR31+'19'!BR58</f>
        <v>0</v>
      </c>
      <c r="BQ22" s="114">
        <f>'19'!BS31+'19'!BS58</f>
        <v>0</v>
      </c>
      <c r="BR22" s="114">
        <f>'19'!BT31+'19'!BT58</f>
        <v>0</v>
      </c>
      <c r="BS22" s="114">
        <f>'19'!BU31+'19'!BU58</f>
        <v>0</v>
      </c>
      <c r="BT22" s="114">
        <f>'19'!BV31+'19'!BV58</f>
        <v>0</v>
      </c>
      <c r="BU22" s="114">
        <f>'19'!BW31+'19'!BW58</f>
        <v>0</v>
      </c>
      <c r="BV22" s="114">
        <f>'19'!BX31+'19'!BX58</f>
        <v>7.8000000000000007</v>
      </c>
      <c r="BW22" s="114">
        <f>'19'!BY31+'19'!BY58</f>
        <v>0</v>
      </c>
      <c r="BX22" s="114">
        <f>'19'!BZ31+'19'!BZ58</f>
        <v>0</v>
      </c>
      <c r="BY22" s="57">
        <f>'19'!C33+'19'!C60</f>
        <v>7930</v>
      </c>
    </row>
    <row r="23" spans="1:77" ht="15">
      <c r="A23" s="123">
        <v>44275</v>
      </c>
      <c r="B23" s="114">
        <f>'20'!D31+'20'!D58</f>
        <v>0</v>
      </c>
      <c r="C23" s="114">
        <f>'20'!E31+'20'!E58</f>
        <v>0</v>
      </c>
      <c r="D23" s="114">
        <f>'20'!F31+'20'!F58</f>
        <v>0</v>
      </c>
      <c r="E23" s="114">
        <f>'20'!G31+'20'!G58</f>
        <v>100</v>
      </c>
      <c r="F23" s="114">
        <f>'20'!H31+'20'!H58</f>
        <v>0</v>
      </c>
      <c r="G23" s="114">
        <f>'20'!I31+'20'!I58</f>
        <v>0</v>
      </c>
      <c r="H23" s="114">
        <f>'20'!J31+'20'!J58</f>
        <v>0</v>
      </c>
      <c r="I23" s="114">
        <f>'20'!K31+'20'!K58</f>
        <v>0</v>
      </c>
      <c r="J23" s="114">
        <f>'20'!L31+'20'!L58</f>
        <v>0.93000000000000016</v>
      </c>
      <c r="K23" s="114">
        <f>'20'!M31+'20'!M58</f>
        <v>0</v>
      </c>
      <c r="L23" s="114">
        <f>'20'!N31+'20'!N58</f>
        <v>0.38</v>
      </c>
      <c r="M23" s="114">
        <f>'20'!O31+'20'!O58</f>
        <v>0</v>
      </c>
      <c r="N23" s="114">
        <f>'20'!P31+'20'!P58</f>
        <v>0</v>
      </c>
      <c r="O23" s="114">
        <f>'20'!Q31+'20'!Q58</f>
        <v>0</v>
      </c>
      <c r="P23" s="114">
        <f>'20'!R31+'20'!R58</f>
        <v>0</v>
      </c>
      <c r="Q23" s="114">
        <f>'20'!S31+'20'!S58</f>
        <v>200</v>
      </c>
      <c r="R23" s="114">
        <f>'20'!T31+'20'!T58</f>
        <v>0</v>
      </c>
      <c r="S23" s="114">
        <f>'20'!U31+'20'!U58</f>
        <v>0</v>
      </c>
      <c r="T23" s="114">
        <f>'20'!V31+'20'!V58</f>
        <v>0</v>
      </c>
      <c r="U23" s="114">
        <f>'20'!W31+'20'!W58</f>
        <v>0</v>
      </c>
      <c r="V23" s="114">
        <f>'20'!X31+'20'!X58</f>
        <v>0</v>
      </c>
      <c r="W23" s="114">
        <f>'20'!Y31+'20'!Y58</f>
        <v>0</v>
      </c>
      <c r="X23" s="114">
        <f>'20'!Z31+'20'!Z58</f>
        <v>0</v>
      </c>
      <c r="Y23" s="114">
        <f>'20'!AA31+'20'!AA58</f>
        <v>0</v>
      </c>
      <c r="Z23" s="114">
        <f>'20'!AB31+'20'!AB58</f>
        <v>0</v>
      </c>
      <c r="AA23" s="114">
        <f>'20'!AC31+'20'!AC58</f>
        <v>0</v>
      </c>
      <c r="AB23" s="114">
        <f>'20'!AD31+'20'!AD58</f>
        <v>0</v>
      </c>
      <c r="AC23" s="114">
        <f>'20'!AE31+'20'!AE58</f>
        <v>0</v>
      </c>
      <c r="AD23" s="114">
        <f>'20'!AF31+'20'!AF58</f>
        <v>0</v>
      </c>
      <c r="AE23" s="114">
        <f>'20'!AG31+'20'!AG58</f>
        <v>0</v>
      </c>
      <c r="AF23" s="114">
        <f>'20'!AH31+'20'!AH58</f>
        <v>0</v>
      </c>
      <c r="AG23" s="114">
        <f>'20'!AI31+'20'!AI58</f>
        <v>0</v>
      </c>
      <c r="AH23" s="114">
        <f>'20'!AJ31+'20'!AJ58</f>
        <v>0</v>
      </c>
      <c r="AI23" s="114">
        <f>'20'!AK31+'20'!AK58</f>
        <v>0</v>
      </c>
      <c r="AJ23" s="114">
        <f>'20'!AL31+'20'!AL58</f>
        <v>0</v>
      </c>
      <c r="AK23" s="114">
        <f>'20'!AM31+'20'!AM58</f>
        <v>0</v>
      </c>
      <c r="AL23" s="114">
        <f>'20'!AN31+'20'!AN58</f>
        <v>4</v>
      </c>
      <c r="AM23" s="114">
        <f>'20'!AO31+'20'!AO58</f>
        <v>0</v>
      </c>
      <c r="AN23" s="114">
        <f>'20'!AP31+'20'!AP58</f>
        <v>0</v>
      </c>
      <c r="AO23" s="114">
        <f>'20'!AQ31+'20'!AQ58</f>
        <v>0</v>
      </c>
      <c r="AP23" s="114">
        <f>'20'!AR31+'20'!AR58</f>
        <v>0</v>
      </c>
      <c r="AQ23" s="114">
        <f>'20'!AS31+'20'!AS58</f>
        <v>0</v>
      </c>
      <c r="AR23" s="114">
        <f>'20'!AT31+'20'!AT58</f>
        <v>0</v>
      </c>
      <c r="AS23" s="114">
        <f>'20'!AU31+'20'!AU58</f>
        <v>0</v>
      </c>
      <c r="AT23" s="114">
        <f>'20'!AV31+'20'!AV58</f>
        <v>0</v>
      </c>
      <c r="AU23" s="114">
        <f>'20'!AW31+'20'!AW58</f>
        <v>0</v>
      </c>
      <c r="AV23" s="114">
        <f>'20'!AX31+'20'!AX58</f>
        <v>0.5</v>
      </c>
      <c r="AW23" s="114">
        <f>'20'!AY31+'20'!AY58</f>
        <v>0</v>
      </c>
      <c r="AX23" s="114">
        <f>'20'!AZ31+'20'!AZ58</f>
        <v>0</v>
      </c>
      <c r="AY23" s="114">
        <f>'20'!BA31+'20'!BA58</f>
        <v>7</v>
      </c>
      <c r="AZ23" s="114">
        <f>'20'!BB31+'20'!BB58</f>
        <v>0</v>
      </c>
      <c r="BA23" s="114">
        <f>'20'!BC31+'20'!BC58</f>
        <v>0</v>
      </c>
      <c r="BB23" s="114">
        <f>'20'!BD31+'20'!BD58</f>
        <v>0</v>
      </c>
      <c r="BC23" s="114">
        <f>'20'!BE31+'20'!BE58</f>
        <v>0</v>
      </c>
      <c r="BD23" s="114">
        <f>'20'!BF31+'20'!BF58</f>
        <v>0</v>
      </c>
      <c r="BE23" s="114">
        <f>'20'!BG31+'20'!BG58</f>
        <v>0</v>
      </c>
      <c r="BF23" s="114">
        <f>'20'!BH31+'20'!BH58</f>
        <v>0</v>
      </c>
      <c r="BG23" s="114">
        <f>'20'!BI31+'20'!BI58</f>
        <v>0</v>
      </c>
      <c r="BH23" s="114">
        <f>'20'!BJ31+'20'!BJ58</f>
        <v>0</v>
      </c>
      <c r="BI23" s="114">
        <f>'20'!BK31+'20'!BK58</f>
        <v>1</v>
      </c>
      <c r="BJ23" s="114">
        <f>'20'!BL31+'20'!BL58</f>
        <v>1</v>
      </c>
      <c r="BK23" s="114">
        <f>'20'!BM31+'20'!BM58</f>
        <v>0</v>
      </c>
      <c r="BL23" s="114">
        <f>'20'!BN31+'20'!BN58</f>
        <v>0</v>
      </c>
      <c r="BM23" s="114">
        <f>'20'!BO31+'20'!BO58</f>
        <v>4.5</v>
      </c>
      <c r="BN23" s="114">
        <f>'20'!BP31+'20'!BP58</f>
        <v>0</v>
      </c>
      <c r="BO23" s="114">
        <f>'20'!BQ31+'20'!BQ58</f>
        <v>0</v>
      </c>
      <c r="BP23" s="114">
        <f>'20'!BR31+'20'!BR58</f>
        <v>0</v>
      </c>
      <c r="BQ23" s="114">
        <f>'20'!BS31+'20'!BS58</f>
        <v>0</v>
      </c>
      <c r="BR23" s="114">
        <f>'20'!BT31+'20'!BT58</f>
        <v>0</v>
      </c>
      <c r="BS23" s="114">
        <f>'20'!BU31+'20'!BU58</f>
        <v>13</v>
      </c>
      <c r="BT23" s="114">
        <f>'20'!BV31+'20'!BV58</f>
        <v>0</v>
      </c>
      <c r="BU23" s="114">
        <f>'20'!BW31+'20'!BW58</f>
        <v>0</v>
      </c>
      <c r="BV23" s="114">
        <f>'20'!BX31+'20'!BX58</f>
        <v>6</v>
      </c>
      <c r="BW23" s="114">
        <f>'20'!BY31+'20'!BY58</f>
        <v>0</v>
      </c>
      <c r="BX23" s="114">
        <f>'20'!BZ31+'20'!BZ58</f>
        <v>0</v>
      </c>
      <c r="BY23" s="57">
        <f>'20'!C33+'20'!C60</f>
        <v>6100</v>
      </c>
    </row>
    <row r="24" spans="1:77" ht="15">
      <c r="A24" s="123">
        <v>44276</v>
      </c>
      <c r="B24" s="114">
        <f>'21'!D31+'21'!D58</f>
        <v>0</v>
      </c>
      <c r="C24" s="114">
        <f>'21'!E31+'21'!E58</f>
        <v>0</v>
      </c>
      <c r="D24" s="114">
        <f>'21'!F31+'21'!F58</f>
        <v>0</v>
      </c>
      <c r="E24" s="114">
        <f>'21'!G31+'21'!G58</f>
        <v>0</v>
      </c>
      <c r="F24" s="114">
        <f>'21'!H31+'21'!H58</f>
        <v>0</v>
      </c>
      <c r="G24" s="114">
        <f>'21'!I31+'21'!I58</f>
        <v>0</v>
      </c>
      <c r="H24" s="114">
        <f>'21'!J31+'21'!J58</f>
        <v>0</v>
      </c>
      <c r="I24" s="114">
        <f>'21'!K31+'21'!K58</f>
        <v>0</v>
      </c>
      <c r="J24" s="114">
        <f>'21'!L31+'21'!L58</f>
        <v>0</v>
      </c>
      <c r="K24" s="114">
        <f>'21'!M31+'21'!M58</f>
        <v>0</v>
      </c>
      <c r="L24" s="114">
        <f>'21'!N31+'21'!N58</f>
        <v>0</v>
      </c>
      <c r="M24" s="114">
        <f>'21'!O31+'21'!O58</f>
        <v>0</v>
      </c>
      <c r="N24" s="114">
        <f>'21'!P31+'21'!P58</f>
        <v>0</v>
      </c>
      <c r="O24" s="114">
        <f>'21'!Q31+'21'!Q58</f>
        <v>0</v>
      </c>
      <c r="P24" s="114">
        <f>'21'!R31+'21'!R58</f>
        <v>0</v>
      </c>
      <c r="Q24" s="114">
        <f>'21'!S31+'21'!S58</f>
        <v>0</v>
      </c>
      <c r="R24" s="114">
        <f>'21'!T31+'21'!T58</f>
        <v>0</v>
      </c>
      <c r="S24" s="114">
        <f>'21'!U31+'21'!U58</f>
        <v>0</v>
      </c>
      <c r="T24" s="114">
        <f>'21'!V31+'21'!V58</f>
        <v>0</v>
      </c>
      <c r="U24" s="114">
        <f>'21'!W31+'21'!W58</f>
        <v>0</v>
      </c>
      <c r="V24" s="114">
        <f>'21'!X31+'21'!X58</f>
        <v>0</v>
      </c>
      <c r="W24" s="114">
        <f>'21'!Y31+'21'!Y58</f>
        <v>0</v>
      </c>
      <c r="X24" s="114">
        <f>'21'!Z31+'21'!Z58</f>
        <v>0</v>
      </c>
      <c r="Y24" s="114">
        <f>'21'!AA31+'21'!AA58</f>
        <v>0</v>
      </c>
      <c r="Z24" s="114">
        <f>'21'!AB31+'21'!AB58</f>
        <v>0</v>
      </c>
      <c r="AA24" s="114">
        <f>'21'!AC31+'21'!AC58</f>
        <v>0</v>
      </c>
      <c r="AB24" s="114">
        <f>'21'!AD31+'21'!AD58</f>
        <v>0</v>
      </c>
      <c r="AC24" s="114">
        <f>'21'!AE31+'21'!AE58</f>
        <v>0</v>
      </c>
      <c r="AD24" s="114">
        <f>'21'!AF31+'21'!AF58</f>
        <v>0</v>
      </c>
      <c r="AE24" s="114">
        <f>'21'!AG31+'21'!AG58</f>
        <v>0</v>
      </c>
      <c r="AF24" s="114">
        <f>'21'!AH31+'21'!AH58</f>
        <v>0</v>
      </c>
      <c r="AG24" s="114">
        <f>'21'!AI31+'21'!AI58</f>
        <v>0</v>
      </c>
      <c r="AH24" s="114">
        <f>'21'!AJ31+'21'!AJ58</f>
        <v>0</v>
      </c>
      <c r="AI24" s="114">
        <f>'21'!AK31+'21'!AK58</f>
        <v>0</v>
      </c>
      <c r="AJ24" s="114">
        <f>'21'!AL31+'21'!AL58</f>
        <v>0</v>
      </c>
      <c r="AK24" s="114">
        <f>'21'!AM31+'21'!AM58</f>
        <v>0</v>
      </c>
      <c r="AL24" s="114">
        <f>'21'!AN31+'21'!AN58</f>
        <v>0</v>
      </c>
      <c r="AM24" s="114">
        <f>'21'!AO31+'21'!AO58</f>
        <v>0</v>
      </c>
      <c r="AN24" s="114">
        <f>'21'!AP31+'21'!AP58</f>
        <v>0</v>
      </c>
      <c r="AO24" s="114">
        <f>'21'!AQ31+'21'!AQ58</f>
        <v>0</v>
      </c>
      <c r="AP24" s="114">
        <f>'21'!AR31+'21'!AR58</f>
        <v>0</v>
      </c>
      <c r="AQ24" s="114">
        <f>'21'!AS31+'21'!AS58</f>
        <v>0</v>
      </c>
      <c r="AR24" s="114">
        <f>'21'!AT31+'21'!AT58</f>
        <v>0</v>
      </c>
      <c r="AS24" s="114">
        <f>'21'!AU31+'21'!AU58</f>
        <v>0</v>
      </c>
      <c r="AT24" s="114">
        <f>'21'!AV31+'21'!AV58</f>
        <v>0</v>
      </c>
      <c r="AU24" s="114">
        <f>'21'!AW31+'21'!AW58</f>
        <v>0</v>
      </c>
      <c r="AV24" s="114">
        <f>'21'!AX31+'21'!AX58</f>
        <v>0</v>
      </c>
      <c r="AW24" s="114">
        <f>'21'!AY31+'21'!AY58</f>
        <v>0</v>
      </c>
      <c r="AX24" s="114">
        <f>'21'!AZ31+'21'!AZ58</f>
        <v>0</v>
      </c>
      <c r="AY24" s="114">
        <f>'21'!BA31+'21'!BA58</f>
        <v>0</v>
      </c>
      <c r="AZ24" s="114">
        <f>'21'!BB31+'21'!BB58</f>
        <v>0</v>
      </c>
      <c r="BA24" s="114">
        <f>'21'!BC31+'21'!BC58</f>
        <v>0</v>
      </c>
      <c r="BB24" s="114">
        <f>'21'!BD31+'21'!BD58</f>
        <v>0</v>
      </c>
      <c r="BC24" s="114">
        <f>'21'!BE31+'21'!BE58</f>
        <v>0</v>
      </c>
      <c r="BD24" s="114">
        <f>'21'!BF31+'21'!BF58</f>
        <v>0</v>
      </c>
      <c r="BE24" s="114">
        <f>'21'!BG31+'21'!BG58</f>
        <v>0</v>
      </c>
      <c r="BF24" s="114">
        <f>'21'!BH31+'21'!BH58</f>
        <v>0</v>
      </c>
      <c r="BG24" s="114">
        <f>'21'!BI31+'21'!BI58</f>
        <v>0</v>
      </c>
      <c r="BH24" s="114">
        <f>'21'!BJ31+'21'!BJ58</f>
        <v>0</v>
      </c>
      <c r="BI24" s="114">
        <f>'21'!BK31+'21'!BK58</f>
        <v>0</v>
      </c>
      <c r="BJ24" s="114">
        <f>'21'!BL31+'21'!BL58</f>
        <v>0</v>
      </c>
      <c r="BK24" s="114">
        <f>'21'!BM31+'21'!BM58</f>
        <v>0</v>
      </c>
      <c r="BL24" s="114">
        <f>'21'!BN31+'21'!BN58</f>
        <v>0</v>
      </c>
      <c r="BM24" s="114">
        <f>'21'!BO31+'21'!BO58</f>
        <v>0</v>
      </c>
      <c r="BN24" s="114">
        <f>'21'!BP31+'21'!BP58</f>
        <v>0</v>
      </c>
      <c r="BO24" s="114">
        <f>'21'!BQ31+'21'!BQ58</f>
        <v>0</v>
      </c>
      <c r="BP24" s="114">
        <f>'21'!BR31+'21'!BR58</f>
        <v>0</v>
      </c>
      <c r="BQ24" s="114">
        <f>'21'!BS31+'21'!BS58</f>
        <v>0</v>
      </c>
      <c r="BR24" s="114">
        <f>'21'!BT31+'21'!BT58</f>
        <v>0</v>
      </c>
      <c r="BS24" s="114">
        <f>'21'!BU31+'21'!BU58</f>
        <v>0</v>
      </c>
      <c r="BT24" s="114">
        <f>'21'!BV31+'21'!BV58</f>
        <v>0</v>
      </c>
      <c r="BU24" s="114">
        <f>'21'!BW31+'21'!BW58</f>
        <v>0</v>
      </c>
      <c r="BV24" s="114">
        <f>'21'!BX31+'21'!BX58</f>
        <v>0</v>
      </c>
      <c r="BW24" s="114">
        <f>'21'!BY31+'21'!BY58</f>
        <v>0</v>
      </c>
      <c r="BX24" s="114">
        <f>'21'!BZ31+'21'!BZ58</f>
        <v>0</v>
      </c>
      <c r="BY24" s="57">
        <f>'21'!C33+'21'!C60</f>
        <v>0</v>
      </c>
    </row>
    <row r="25" spans="1:77" ht="15">
      <c r="A25" s="123">
        <v>44277</v>
      </c>
      <c r="B25" s="114">
        <f>'22'!D31+'22'!D58</f>
        <v>0</v>
      </c>
      <c r="C25" s="114">
        <f>'22'!E31+'22'!E58</f>
        <v>0</v>
      </c>
      <c r="D25" s="114">
        <f>'22'!F31+'22'!F58</f>
        <v>0</v>
      </c>
      <c r="E25" s="114">
        <f>'22'!G31+'22'!G58</f>
        <v>0</v>
      </c>
      <c r="F25" s="114">
        <f>'22'!H31+'22'!H58</f>
        <v>0</v>
      </c>
      <c r="G25" s="114">
        <f>'22'!I31+'22'!I58</f>
        <v>0</v>
      </c>
      <c r="H25" s="114">
        <f>'22'!J31+'22'!J58</f>
        <v>0</v>
      </c>
      <c r="I25" s="114">
        <f>'22'!K31+'22'!K58</f>
        <v>0</v>
      </c>
      <c r="J25" s="114">
        <f>'22'!L31+'22'!L58</f>
        <v>0.156</v>
      </c>
      <c r="K25" s="114">
        <f>'22'!M31+'22'!M58</f>
        <v>0.68799999999999994</v>
      </c>
      <c r="L25" s="114">
        <f>'22'!N31+'22'!N58</f>
        <v>0.3296</v>
      </c>
      <c r="M25" s="114">
        <f>'22'!O31+'22'!O58</f>
        <v>0</v>
      </c>
      <c r="N25" s="114">
        <f>'22'!P31+'22'!P58</f>
        <v>8.5999999999999993E-2</v>
      </c>
      <c r="O25" s="114">
        <f>'22'!Q31+'22'!Q58</f>
        <v>86</v>
      </c>
      <c r="P25" s="114">
        <f>'22'!R31+'22'!R58</f>
        <v>0</v>
      </c>
      <c r="Q25" s="114">
        <f>'22'!S31+'22'!S58</f>
        <v>0</v>
      </c>
      <c r="R25" s="114">
        <f>'22'!T31+'22'!T58</f>
        <v>0</v>
      </c>
      <c r="S25" s="114">
        <f>'22'!U31+'22'!U58</f>
        <v>1.8</v>
      </c>
      <c r="T25" s="114">
        <f>'22'!V31+'22'!V58</f>
        <v>0</v>
      </c>
      <c r="U25" s="114">
        <f>'22'!W31+'22'!W58</f>
        <v>0</v>
      </c>
      <c r="V25" s="114">
        <f>'22'!X31+'22'!X58</f>
        <v>0</v>
      </c>
      <c r="W25" s="114">
        <f>'22'!Y31+'22'!Y58</f>
        <v>0</v>
      </c>
      <c r="X25" s="114">
        <f>'22'!Z31+'22'!Z58</f>
        <v>2.0640000000000001</v>
      </c>
      <c r="Y25" s="114">
        <f>'22'!AA31+'22'!AA58</f>
        <v>0</v>
      </c>
      <c r="Z25" s="114">
        <f>'22'!AB31+'22'!AB58</f>
        <v>7.2</v>
      </c>
      <c r="AA25" s="114">
        <f>'22'!AC31+'22'!AC58</f>
        <v>0.16</v>
      </c>
      <c r="AB25" s="114">
        <f>'22'!AD31+'22'!AD58</f>
        <v>0</v>
      </c>
      <c r="AC25" s="114">
        <f>'22'!AE31+'22'!AE58</f>
        <v>0</v>
      </c>
      <c r="AD25" s="114">
        <f>'22'!AF31+'22'!AF58</f>
        <v>0</v>
      </c>
      <c r="AE25" s="114">
        <f>'22'!AG31+'22'!AG58</f>
        <v>0</v>
      </c>
      <c r="AF25" s="114">
        <f>'22'!AH31+'22'!AH58</f>
        <v>1.2</v>
      </c>
      <c r="AG25" s="114">
        <f>'22'!AI31+'22'!AI58</f>
        <v>0</v>
      </c>
      <c r="AH25" s="114">
        <f>'22'!AJ31+'22'!AJ58</f>
        <v>0</v>
      </c>
      <c r="AI25" s="114">
        <f>'22'!AK31+'22'!AK58</f>
        <v>0</v>
      </c>
      <c r="AJ25" s="114">
        <f>'22'!AL31+'22'!AL58</f>
        <v>0</v>
      </c>
      <c r="AK25" s="114">
        <f>'22'!AM31+'22'!AM58</f>
        <v>0</v>
      </c>
      <c r="AL25" s="114">
        <f>'22'!AN31+'22'!AN58</f>
        <v>0.2</v>
      </c>
      <c r="AM25" s="114">
        <f>'22'!AO31+'22'!AO58</f>
        <v>0</v>
      </c>
      <c r="AN25" s="114">
        <f>'22'!AP31+'22'!AP58</f>
        <v>0</v>
      </c>
      <c r="AO25" s="114">
        <f>'22'!AQ31+'22'!AQ58</f>
        <v>0</v>
      </c>
      <c r="AP25" s="114">
        <f>'22'!AR31+'22'!AR58</f>
        <v>0</v>
      </c>
      <c r="AQ25" s="114">
        <f>'22'!AS31+'22'!AS58</f>
        <v>0</v>
      </c>
      <c r="AR25" s="114">
        <f>'22'!AT31+'22'!AT58</f>
        <v>0.59</v>
      </c>
      <c r="AS25" s="114">
        <f>'22'!AU31+'22'!AU58</f>
        <v>0</v>
      </c>
      <c r="AT25" s="114">
        <f>'22'!AV31+'22'!AV58</f>
        <v>0</v>
      </c>
      <c r="AU25" s="114">
        <f>'22'!AW31+'22'!AW58</f>
        <v>0</v>
      </c>
      <c r="AV25" s="114">
        <f>'22'!AX31+'22'!AX58</f>
        <v>1.4039999999999999</v>
      </c>
      <c r="AW25" s="114">
        <f>'22'!AY31+'22'!AY58</f>
        <v>0</v>
      </c>
      <c r="AX25" s="114">
        <f>'22'!AZ31+'22'!AZ58</f>
        <v>0</v>
      </c>
      <c r="AY25" s="114">
        <f>'22'!BA31+'22'!BA58</f>
        <v>2</v>
      </c>
      <c r="AZ25" s="114">
        <f>'22'!BB31+'22'!BB58</f>
        <v>0</v>
      </c>
      <c r="BA25" s="114">
        <f>'22'!BC31+'22'!BC58</f>
        <v>0</v>
      </c>
      <c r="BB25" s="114">
        <f>'22'!BD31+'22'!BD58</f>
        <v>0</v>
      </c>
      <c r="BC25" s="114">
        <f>'22'!BE31+'22'!BE58</f>
        <v>0</v>
      </c>
      <c r="BD25" s="114">
        <f>'22'!BF31+'22'!BF58</f>
        <v>0</v>
      </c>
      <c r="BE25" s="114">
        <f>'22'!BG31+'22'!BG58</f>
        <v>0</v>
      </c>
      <c r="BF25" s="114">
        <f>'22'!BH31+'22'!BH58</f>
        <v>40</v>
      </c>
      <c r="BG25" s="114">
        <f>'22'!BI31+'22'!BI58</f>
        <v>0</v>
      </c>
      <c r="BH25" s="114">
        <f>'22'!BJ31+'22'!BJ58</f>
        <v>2</v>
      </c>
      <c r="BI25" s="114">
        <f>'22'!BK31+'22'!BK58</f>
        <v>0.32</v>
      </c>
      <c r="BJ25" s="114">
        <f>'22'!BL31+'22'!BL58</f>
        <v>1.6</v>
      </c>
      <c r="BK25" s="114">
        <f>'22'!BM31+'22'!BM58</f>
        <v>0</v>
      </c>
      <c r="BL25" s="114">
        <f>'22'!BN31+'22'!BN58</f>
        <v>0</v>
      </c>
      <c r="BM25" s="114">
        <f>'22'!BO31+'22'!BO58</f>
        <v>0</v>
      </c>
      <c r="BN25" s="114">
        <f>'22'!BP31+'22'!BP58</f>
        <v>430</v>
      </c>
      <c r="BO25" s="114">
        <f>'22'!BQ31+'22'!BQ58</f>
        <v>0</v>
      </c>
      <c r="BP25" s="114">
        <f>'22'!BR31+'22'!BR58</f>
        <v>0</v>
      </c>
      <c r="BQ25" s="114">
        <f>'22'!BS31+'22'!BS58</f>
        <v>0</v>
      </c>
      <c r="BR25" s="114">
        <f>'22'!BT31+'22'!BT58</f>
        <v>0</v>
      </c>
      <c r="BS25" s="114">
        <f>'22'!BU31+'22'!BU58</f>
        <v>0</v>
      </c>
      <c r="BT25" s="114">
        <f>'22'!BV31+'22'!BV58</f>
        <v>17.72</v>
      </c>
      <c r="BU25" s="114">
        <f>'22'!BW31+'22'!BW58</f>
        <v>0</v>
      </c>
      <c r="BV25" s="114">
        <f>'22'!BX31+'22'!BX58</f>
        <v>7.5600000000000005</v>
      </c>
      <c r="BW25" s="114">
        <f>'22'!BY31+'22'!BY58</f>
        <v>0</v>
      </c>
      <c r="BX25" s="114">
        <f>'22'!BZ31+'22'!BZ58</f>
        <v>0</v>
      </c>
      <c r="BY25" s="57">
        <f>'22'!C33+'22'!C60</f>
        <v>7686</v>
      </c>
    </row>
    <row r="26" spans="1:77" ht="15">
      <c r="A26" s="123">
        <v>44278</v>
      </c>
      <c r="B26" s="114">
        <f>'23'!D31+'23'!D58</f>
        <v>0</v>
      </c>
      <c r="C26" s="114">
        <f>'23'!E31+'23'!E58</f>
        <v>0</v>
      </c>
      <c r="D26" s="114">
        <f>'23'!F31+'23'!F58</f>
        <v>0</v>
      </c>
      <c r="E26" s="114">
        <f>'23'!G31+'23'!G58</f>
        <v>0</v>
      </c>
      <c r="F26" s="114">
        <f>'23'!H31+'23'!H58</f>
        <v>0</v>
      </c>
      <c r="G26" s="114">
        <f>'23'!I31+'23'!I58</f>
        <v>0</v>
      </c>
      <c r="H26" s="114">
        <f>'23'!J31+'23'!J58</f>
        <v>0</v>
      </c>
      <c r="I26" s="114">
        <f>'23'!K31+'23'!K58</f>
        <v>0</v>
      </c>
      <c r="J26" s="114">
        <f>'23'!L31+'23'!L58</f>
        <v>0</v>
      </c>
      <c r="K26" s="114">
        <f>'23'!M31+'23'!M58</f>
        <v>0</v>
      </c>
      <c r="L26" s="114">
        <f>'23'!N31+'23'!N58</f>
        <v>0</v>
      </c>
      <c r="M26" s="114">
        <f>'23'!O31+'23'!O58</f>
        <v>0</v>
      </c>
      <c r="N26" s="114">
        <f>'23'!P31+'23'!P58</f>
        <v>0</v>
      </c>
      <c r="O26" s="114">
        <f>'23'!Q31+'23'!Q58</f>
        <v>0</v>
      </c>
      <c r="P26" s="114">
        <f>'23'!R31+'23'!R58</f>
        <v>0</v>
      </c>
      <c r="Q26" s="114">
        <f>'23'!S31+'23'!S58</f>
        <v>0</v>
      </c>
      <c r="R26" s="114">
        <f>'23'!T31+'23'!T58</f>
        <v>0</v>
      </c>
      <c r="S26" s="114">
        <f>'23'!U31+'23'!U58</f>
        <v>0</v>
      </c>
      <c r="T26" s="114">
        <f>'23'!V31+'23'!V58</f>
        <v>0</v>
      </c>
      <c r="U26" s="114">
        <f>'23'!W31+'23'!W58</f>
        <v>0</v>
      </c>
      <c r="V26" s="114">
        <f>'23'!X31+'23'!X58</f>
        <v>0</v>
      </c>
      <c r="W26" s="114">
        <f>'23'!Y31+'23'!Y58</f>
        <v>0</v>
      </c>
      <c r="X26" s="114">
        <f>'23'!Z31+'23'!Z58</f>
        <v>0</v>
      </c>
      <c r="Y26" s="114">
        <f>'23'!AA31+'23'!AA58</f>
        <v>0</v>
      </c>
      <c r="Z26" s="114">
        <f>'23'!AB31+'23'!AB58</f>
        <v>0</v>
      </c>
      <c r="AA26" s="114">
        <f>'23'!AC31+'23'!AC58</f>
        <v>0</v>
      </c>
      <c r="AB26" s="114">
        <f>'23'!AD31+'23'!AD58</f>
        <v>0</v>
      </c>
      <c r="AC26" s="114">
        <f>'23'!AE31+'23'!AE58</f>
        <v>0</v>
      </c>
      <c r="AD26" s="114">
        <f>'23'!AF31+'23'!AF58</f>
        <v>0</v>
      </c>
      <c r="AE26" s="114">
        <f>'23'!AG31+'23'!AG58</f>
        <v>0</v>
      </c>
      <c r="AF26" s="114">
        <f>'23'!AH31+'23'!AH58</f>
        <v>0</v>
      </c>
      <c r="AG26" s="114">
        <f>'23'!AI31+'23'!AI58</f>
        <v>0</v>
      </c>
      <c r="AH26" s="114">
        <f>'23'!AJ31+'23'!AJ58</f>
        <v>0</v>
      </c>
      <c r="AI26" s="114">
        <f>'23'!AK31+'23'!AK58</f>
        <v>0</v>
      </c>
      <c r="AJ26" s="114">
        <f>'23'!AL31+'23'!AL58</f>
        <v>0</v>
      </c>
      <c r="AK26" s="114">
        <f>'23'!AM31+'23'!AM58</f>
        <v>0</v>
      </c>
      <c r="AL26" s="114">
        <f>'23'!AN31+'23'!AN58</f>
        <v>0</v>
      </c>
      <c r="AM26" s="114">
        <f>'23'!AO31+'23'!AO58</f>
        <v>0</v>
      </c>
      <c r="AN26" s="114">
        <f>'23'!AP31+'23'!AP58</f>
        <v>0</v>
      </c>
      <c r="AO26" s="114">
        <f>'23'!AQ31+'23'!AQ58</f>
        <v>0</v>
      </c>
      <c r="AP26" s="114">
        <f>'23'!AR31+'23'!AR58</f>
        <v>0</v>
      </c>
      <c r="AQ26" s="114">
        <f>'23'!AS31+'23'!AS58</f>
        <v>0</v>
      </c>
      <c r="AR26" s="114">
        <f>'23'!AT31+'23'!AT58</f>
        <v>0</v>
      </c>
      <c r="AS26" s="114">
        <f>'23'!AU31+'23'!AU58</f>
        <v>0</v>
      </c>
      <c r="AT26" s="114">
        <f>'23'!AV31+'23'!AV58</f>
        <v>0</v>
      </c>
      <c r="AU26" s="114">
        <f>'23'!AW31+'23'!AW58</f>
        <v>0</v>
      </c>
      <c r="AV26" s="114">
        <f>'23'!AX31+'23'!AX58</f>
        <v>0</v>
      </c>
      <c r="AW26" s="114">
        <f>'23'!AY31+'23'!AY58</f>
        <v>0</v>
      </c>
      <c r="AX26" s="114">
        <f>'23'!AZ31+'23'!AZ58</f>
        <v>0</v>
      </c>
      <c r="AY26" s="114">
        <f>'23'!BA31+'23'!BA58</f>
        <v>0</v>
      </c>
      <c r="AZ26" s="114">
        <f>'23'!BB31+'23'!BB58</f>
        <v>0</v>
      </c>
      <c r="BA26" s="114">
        <f>'23'!BC31+'23'!BC58</f>
        <v>0</v>
      </c>
      <c r="BB26" s="114">
        <f>'23'!BD31+'23'!BD58</f>
        <v>0</v>
      </c>
      <c r="BC26" s="114">
        <f>'23'!BE31+'23'!BE58</f>
        <v>0</v>
      </c>
      <c r="BD26" s="114">
        <f>'23'!BF31+'23'!BF58</f>
        <v>0</v>
      </c>
      <c r="BE26" s="114">
        <f>'23'!BG31+'23'!BG58</f>
        <v>0</v>
      </c>
      <c r="BF26" s="114">
        <f>'23'!BH31+'23'!BH58</f>
        <v>0</v>
      </c>
      <c r="BG26" s="114">
        <f>'23'!BI31+'23'!BI58</f>
        <v>0</v>
      </c>
      <c r="BH26" s="114">
        <f>'23'!BJ31+'23'!BJ58</f>
        <v>0</v>
      </c>
      <c r="BI26" s="114">
        <f>'23'!BK31+'23'!BK58</f>
        <v>0</v>
      </c>
      <c r="BJ26" s="114">
        <f>'23'!BL31+'23'!BL58</f>
        <v>0</v>
      </c>
      <c r="BK26" s="114">
        <f>'23'!BM31+'23'!BM58</f>
        <v>0</v>
      </c>
      <c r="BL26" s="114">
        <f>'23'!BN31+'23'!BN58</f>
        <v>0</v>
      </c>
      <c r="BM26" s="114">
        <f>'23'!BO31+'23'!BO58</f>
        <v>0</v>
      </c>
      <c r="BN26" s="114">
        <f>'23'!BP31+'23'!BP58</f>
        <v>0</v>
      </c>
      <c r="BO26" s="114">
        <f>'23'!BQ31+'23'!BQ58</f>
        <v>0</v>
      </c>
      <c r="BP26" s="114">
        <f>'23'!BR31+'23'!BR58</f>
        <v>0</v>
      </c>
      <c r="BQ26" s="114">
        <f>'23'!BS31+'23'!BS58</f>
        <v>0</v>
      </c>
      <c r="BR26" s="114">
        <f>'23'!BT31+'23'!BT58</f>
        <v>0</v>
      </c>
      <c r="BS26" s="114">
        <f>'23'!BU31+'23'!BU58</f>
        <v>0</v>
      </c>
      <c r="BT26" s="114">
        <f>'23'!BV31+'23'!BV58</f>
        <v>0</v>
      </c>
      <c r="BU26" s="114">
        <f>'23'!BW31+'23'!BW58</f>
        <v>0</v>
      </c>
      <c r="BV26" s="114">
        <f>'23'!BX31+'23'!BX58</f>
        <v>0</v>
      </c>
      <c r="BW26" s="114">
        <f>'23'!BY31+'23'!BY58</f>
        <v>0</v>
      </c>
      <c r="BX26" s="114">
        <f>'23'!BZ31+'23'!BZ58</f>
        <v>0</v>
      </c>
      <c r="BY26" s="57">
        <f>'23'!C33+'23'!C60</f>
        <v>0</v>
      </c>
    </row>
    <row r="27" spans="1:77" ht="15">
      <c r="A27" s="123">
        <v>44279</v>
      </c>
      <c r="B27" s="114">
        <f>'24'!D31+'24'!D58</f>
        <v>0</v>
      </c>
      <c r="C27" s="114">
        <f>'24'!E31+'24'!E58</f>
        <v>0</v>
      </c>
      <c r="D27" s="114">
        <f>'24'!F31+'24'!F58</f>
        <v>0</v>
      </c>
      <c r="E27" s="114">
        <f>'24'!G31+'24'!G58</f>
        <v>0</v>
      </c>
      <c r="F27" s="114">
        <f>'24'!H31+'24'!H58</f>
        <v>0</v>
      </c>
      <c r="G27" s="114">
        <f>'24'!I31+'24'!I58</f>
        <v>0</v>
      </c>
      <c r="H27" s="114">
        <f>'24'!J31+'24'!J58</f>
        <v>0</v>
      </c>
      <c r="I27" s="114">
        <f>'24'!K31+'24'!K58</f>
        <v>0</v>
      </c>
      <c r="J27" s="114">
        <f>'24'!L31+'24'!L58</f>
        <v>0</v>
      </c>
      <c r="K27" s="114">
        <f>'24'!M31+'24'!M58</f>
        <v>0</v>
      </c>
      <c r="L27" s="114">
        <f>'24'!N31+'24'!N58</f>
        <v>0</v>
      </c>
      <c r="M27" s="114">
        <f>'24'!O31+'24'!O58</f>
        <v>0</v>
      </c>
      <c r="N27" s="114">
        <f>'24'!P31+'24'!P58</f>
        <v>0</v>
      </c>
      <c r="O27" s="114">
        <f>'24'!Q31+'24'!Q58</f>
        <v>0</v>
      </c>
      <c r="P27" s="114">
        <f>'24'!R31+'24'!R58</f>
        <v>0</v>
      </c>
      <c r="Q27" s="114">
        <f>'24'!S31+'24'!S58</f>
        <v>0</v>
      </c>
      <c r="R27" s="114">
        <f>'24'!T31+'24'!T58</f>
        <v>0</v>
      </c>
      <c r="S27" s="114">
        <f>'24'!U31+'24'!U58</f>
        <v>0</v>
      </c>
      <c r="T27" s="114">
        <f>'24'!V31+'24'!V58</f>
        <v>0</v>
      </c>
      <c r="U27" s="114">
        <f>'24'!W31+'24'!W58</f>
        <v>0</v>
      </c>
      <c r="V27" s="114">
        <f>'24'!X31+'24'!X58</f>
        <v>0</v>
      </c>
      <c r="W27" s="114">
        <f>'24'!Y31+'24'!Y58</f>
        <v>0</v>
      </c>
      <c r="X27" s="114">
        <f>'24'!Z31+'24'!Z58</f>
        <v>0</v>
      </c>
      <c r="Y27" s="114">
        <f>'24'!AA31+'24'!AA58</f>
        <v>0</v>
      </c>
      <c r="Z27" s="114">
        <f>'24'!AB31+'24'!AB58</f>
        <v>0</v>
      </c>
      <c r="AA27" s="114">
        <f>'24'!AC31+'24'!AC58</f>
        <v>0</v>
      </c>
      <c r="AB27" s="114">
        <f>'24'!AD31+'24'!AD58</f>
        <v>0</v>
      </c>
      <c r="AC27" s="114">
        <f>'24'!AE31+'24'!AE58</f>
        <v>0</v>
      </c>
      <c r="AD27" s="114">
        <f>'24'!AF31+'24'!AF58</f>
        <v>0</v>
      </c>
      <c r="AE27" s="114">
        <f>'24'!AG31+'24'!AG58</f>
        <v>0</v>
      </c>
      <c r="AF27" s="114">
        <f>'24'!AH31+'24'!AH58</f>
        <v>0</v>
      </c>
      <c r="AG27" s="114">
        <f>'24'!AI31+'24'!AI58</f>
        <v>0</v>
      </c>
      <c r="AH27" s="114">
        <f>'24'!AJ31+'24'!AJ58</f>
        <v>0</v>
      </c>
      <c r="AI27" s="114">
        <f>'24'!AK31+'24'!AK58</f>
        <v>0</v>
      </c>
      <c r="AJ27" s="114">
        <f>'24'!AL31+'24'!AL58</f>
        <v>0</v>
      </c>
      <c r="AK27" s="114">
        <f>'24'!AM31+'24'!AM58</f>
        <v>0</v>
      </c>
      <c r="AL27" s="114">
        <f>'24'!AN31+'24'!AN58</f>
        <v>0</v>
      </c>
      <c r="AM27" s="114">
        <f>'24'!AO31+'24'!AO58</f>
        <v>0</v>
      </c>
      <c r="AN27" s="114">
        <f>'24'!AP31+'24'!AP58</f>
        <v>0</v>
      </c>
      <c r="AO27" s="114">
        <f>'24'!AQ31+'24'!AQ58</f>
        <v>0</v>
      </c>
      <c r="AP27" s="114">
        <f>'24'!AR31+'24'!AR58</f>
        <v>0</v>
      </c>
      <c r="AQ27" s="114">
        <f>'24'!AS31+'24'!AS58</f>
        <v>0</v>
      </c>
      <c r="AR27" s="114">
        <f>'24'!AT31+'24'!AT58</f>
        <v>0</v>
      </c>
      <c r="AS27" s="114">
        <f>'24'!AU31+'24'!AU58</f>
        <v>0</v>
      </c>
      <c r="AT27" s="114">
        <f>'24'!AV31+'24'!AV58</f>
        <v>0</v>
      </c>
      <c r="AU27" s="114">
        <f>'24'!AW31+'24'!AW58</f>
        <v>0</v>
      </c>
      <c r="AV27" s="114">
        <f>'24'!AX31+'24'!AX58</f>
        <v>0</v>
      </c>
      <c r="AW27" s="114">
        <f>'24'!AY31+'24'!AY58</f>
        <v>0</v>
      </c>
      <c r="AX27" s="114">
        <f>'24'!AZ31+'24'!AZ58</f>
        <v>0</v>
      </c>
      <c r="AY27" s="114">
        <f>'24'!BA31+'24'!BA58</f>
        <v>0</v>
      </c>
      <c r="AZ27" s="114">
        <f>'24'!BB31+'24'!BB58</f>
        <v>0</v>
      </c>
      <c r="BA27" s="114">
        <f>'24'!BC31+'24'!BC58</f>
        <v>0</v>
      </c>
      <c r="BB27" s="114">
        <f>'24'!BD31+'24'!BD58</f>
        <v>0</v>
      </c>
      <c r="BC27" s="114">
        <f>'24'!BE31+'24'!BE58</f>
        <v>0</v>
      </c>
      <c r="BD27" s="114">
        <f>'24'!BF31+'24'!BF58</f>
        <v>0</v>
      </c>
      <c r="BE27" s="114">
        <f>'24'!BG31+'24'!BG58</f>
        <v>0</v>
      </c>
      <c r="BF27" s="114">
        <f>'24'!BH31+'24'!BH58</f>
        <v>0</v>
      </c>
      <c r="BG27" s="114">
        <f>'24'!BI31+'24'!BI58</f>
        <v>0</v>
      </c>
      <c r="BH27" s="114">
        <f>'24'!BJ31+'24'!BJ58</f>
        <v>0</v>
      </c>
      <c r="BI27" s="114">
        <f>'24'!BK31+'24'!BK58</f>
        <v>0</v>
      </c>
      <c r="BJ27" s="114">
        <f>'24'!BL31+'24'!BL58</f>
        <v>0</v>
      </c>
      <c r="BK27" s="114">
        <f>'24'!BM31+'24'!BM58</f>
        <v>0</v>
      </c>
      <c r="BL27" s="114">
        <f>'24'!BN31+'24'!BN58</f>
        <v>0</v>
      </c>
      <c r="BM27" s="114">
        <f>'24'!BO31+'24'!BO58</f>
        <v>0</v>
      </c>
      <c r="BN27" s="114">
        <f>'24'!BP31+'24'!BP58</f>
        <v>0</v>
      </c>
      <c r="BO27" s="114">
        <f>'24'!BQ31+'24'!BQ58</f>
        <v>0</v>
      </c>
      <c r="BP27" s="114">
        <f>'24'!BR31+'24'!BR58</f>
        <v>0</v>
      </c>
      <c r="BQ27" s="114">
        <f>'24'!BS31+'24'!BS58</f>
        <v>0</v>
      </c>
      <c r="BR27" s="114">
        <f>'24'!BT31+'24'!BT58</f>
        <v>0</v>
      </c>
      <c r="BS27" s="114">
        <f>'24'!BU31+'24'!BU58</f>
        <v>0</v>
      </c>
      <c r="BT27" s="114">
        <f>'24'!BV31+'24'!BV58</f>
        <v>0</v>
      </c>
      <c r="BU27" s="114">
        <f>'24'!BW31+'24'!BW58</f>
        <v>0</v>
      </c>
      <c r="BV27" s="114">
        <f>'24'!BX31+'24'!BX58</f>
        <v>0</v>
      </c>
      <c r="BW27" s="114">
        <f>'24'!BY31+'24'!BY58</f>
        <v>0</v>
      </c>
      <c r="BX27" s="114">
        <f>'24'!BZ31+'24'!BZ58</f>
        <v>0</v>
      </c>
      <c r="BY27" s="57">
        <f>'24'!C33+'24'!C60</f>
        <v>0</v>
      </c>
    </row>
    <row r="28" spans="1:77" ht="15">
      <c r="A28" s="123">
        <v>44280</v>
      </c>
      <c r="B28" s="114">
        <f>'25'!D31+'25'!D58</f>
        <v>0</v>
      </c>
      <c r="C28" s="114">
        <f>'25'!E31+'25'!E58</f>
        <v>0</v>
      </c>
      <c r="D28" s="114">
        <f>'25'!F31+'25'!F58</f>
        <v>0</v>
      </c>
      <c r="E28" s="114">
        <f>'25'!G31+'25'!G58</f>
        <v>0</v>
      </c>
      <c r="F28" s="114">
        <f>'25'!H31+'25'!H58</f>
        <v>0</v>
      </c>
      <c r="G28" s="114">
        <f>'25'!I31+'25'!I58</f>
        <v>0</v>
      </c>
      <c r="H28" s="114">
        <f>'25'!J31+'25'!J58</f>
        <v>0</v>
      </c>
      <c r="I28" s="114">
        <f>'25'!K31+'25'!K58</f>
        <v>0</v>
      </c>
      <c r="J28" s="114">
        <f>'25'!L31+'25'!L58</f>
        <v>0</v>
      </c>
      <c r="K28" s="114">
        <f>'25'!M31+'25'!M58</f>
        <v>0</v>
      </c>
      <c r="L28" s="114">
        <f>'25'!N31+'25'!N58</f>
        <v>0</v>
      </c>
      <c r="M28" s="114">
        <f>'25'!O31+'25'!O58</f>
        <v>0</v>
      </c>
      <c r="N28" s="114">
        <f>'25'!P31+'25'!P58</f>
        <v>0</v>
      </c>
      <c r="O28" s="114">
        <f>'25'!Q31+'25'!Q58</f>
        <v>0</v>
      </c>
      <c r="P28" s="114">
        <f>'25'!R31+'25'!R58</f>
        <v>0</v>
      </c>
      <c r="Q28" s="114">
        <f>'25'!S31+'25'!S58</f>
        <v>0</v>
      </c>
      <c r="R28" s="114">
        <f>'25'!T31+'25'!T58</f>
        <v>0</v>
      </c>
      <c r="S28" s="114">
        <f>'25'!U31+'25'!U58</f>
        <v>0</v>
      </c>
      <c r="T28" s="114">
        <f>'25'!V31+'25'!V58</f>
        <v>0</v>
      </c>
      <c r="U28" s="114">
        <f>'25'!W31+'25'!W58</f>
        <v>0</v>
      </c>
      <c r="V28" s="114">
        <f>'25'!X31+'25'!X58</f>
        <v>0</v>
      </c>
      <c r="W28" s="114">
        <f>'25'!Y31+'25'!Y58</f>
        <v>0</v>
      </c>
      <c r="X28" s="114">
        <f>'25'!Z31+'25'!Z58</f>
        <v>0</v>
      </c>
      <c r="Y28" s="114">
        <f>'25'!AA31+'25'!AA58</f>
        <v>0</v>
      </c>
      <c r="Z28" s="114">
        <f>'25'!AB31+'25'!AB58</f>
        <v>0</v>
      </c>
      <c r="AA28" s="114">
        <f>'25'!AC31+'25'!AC58</f>
        <v>0</v>
      </c>
      <c r="AB28" s="114">
        <f>'25'!AD31+'25'!AD58</f>
        <v>0</v>
      </c>
      <c r="AC28" s="114">
        <f>'25'!AE31+'25'!AE58</f>
        <v>0</v>
      </c>
      <c r="AD28" s="114">
        <f>'25'!AF31+'25'!AF58</f>
        <v>0</v>
      </c>
      <c r="AE28" s="114">
        <f>'25'!AG31+'25'!AG58</f>
        <v>0</v>
      </c>
      <c r="AF28" s="114">
        <f>'25'!AH31+'25'!AH58</f>
        <v>0</v>
      </c>
      <c r="AG28" s="114">
        <f>'25'!AI31+'25'!AI58</f>
        <v>0</v>
      </c>
      <c r="AH28" s="114">
        <f>'25'!AJ31+'25'!AJ58</f>
        <v>0</v>
      </c>
      <c r="AI28" s="114">
        <f>'25'!AK31+'25'!AK58</f>
        <v>0</v>
      </c>
      <c r="AJ28" s="114">
        <f>'25'!AL31+'25'!AL58</f>
        <v>0</v>
      </c>
      <c r="AK28" s="114">
        <f>'25'!AM31+'25'!AM58</f>
        <v>0</v>
      </c>
      <c r="AL28" s="114">
        <f>'25'!AN31+'25'!AN58</f>
        <v>0</v>
      </c>
      <c r="AM28" s="114">
        <f>'25'!AO31+'25'!AO58</f>
        <v>0</v>
      </c>
      <c r="AN28" s="114">
        <f>'25'!AP31+'25'!AP58</f>
        <v>0</v>
      </c>
      <c r="AO28" s="114">
        <f>'25'!AQ31+'25'!AQ58</f>
        <v>0</v>
      </c>
      <c r="AP28" s="114">
        <f>'25'!AR31+'25'!AR58</f>
        <v>0</v>
      </c>
      <c r="AQ28" s="114">
        <f>'25'!AS31+'25'!AS58</f>
        <v>0</v>
      </c>
      <c r="AR28" s="114">
        <f>'25'!AT31+'25'!AT58</f>
        <v>0</v>
      </c>
      <c r="AS28" s="114">
        <f>'25'!AU31+'25'!AU58</f>
        <v>0</v>
      </c>
      <c r="AT28" s="114">
        <f>'25'!AV31+'25'!AV58</f>
        <v>0</v>
      </c>
      <c r="AU28" s="114">
        <f>'25'!AW31+'25'!AW58</f>
        <v>0</v>
      </c>
      <c r="AV28" s="114">
        <f>'25'!AX31+'25'!AX58</f>
        <v>0</v>
      </c>
      <c r="AW28" s="114">
        <f>'25'!AY31+'25'!AY58</f>
        <v>0</v>
      </c>
      <c r="AX28" s="114">
        <f>'25'!AZ31+'25'!AZ58</f>
        <v>0</v>
      </c>
      <c r="AY28" s="114">
        <f>'25'!BA31+'25'!BA58</f>
        <v>0</v>
      </c>
      <c r="AZ28" s="114">
        <f>'25'!BB31+'25'!BB58</f>
        <v>0</v>
      </c>
      <c r="BA28" s="114">
        <f>'25'!BC31+'25'!BC58</f>
        <v>0</v>
      </c>
      <c r="BB28" s="114">
        <f>'25'!BD31+'25'!BD58</f>
        <v>0</v>
      </c>
      <c r="BC28" s="114">
        <f>'25'!BE31+'25'!BE58</f>
        <v>0</v>
      </c>
      <c r="BD28" s="114">
        <f>'25'!BF31+'25'!BF58</f>
        <v>0</v>
      </c>
      <c r="BE28" s="114">
        <f>'25'!BG31+'25'!BG58</f>
        <v>0</v>
      </c>
      <c r="BF28" s="114">
        <f>'25'!BH31+'25'!BH58</f>
        <v>0</v>
      </c>
      <c r="BG28" s="114">
        <f>'25'!BI31+'25'!BI58</f>
        <v>0</v>
      </c>
      <c r="BH28" s="114">
        <f>'25'!BJ31+'25'!BJ58</f>
        <v>0</v>
      </c>
      <c r="BI28" s="114">
        <f>'25'!BK31+'25'!BK58</f>
        <v>0</v>
      </c>
      <c r="BJ28" s="114">
        <f>'25'!BL31+'25'!BL58</f>
        <v>0</v>
      </c>
      <c r="BK28" s="114">
        <f>'25'!BM31+'25'!BM58</f>
        <v>0</v>
      </c>
      <c r="BL28" s="114">
        <f>'25'!BN31+'25'!BN58</f>
        <v>0</v>
      </c>
      <c r="BM28" s="114">
        <f>'25'!BO31+'25'!BO58</f>
        <v>0</v>
      </c>
      <c r="BN28" s="114">
        <f>'25'!BP31+'25'!BP58</f>
        <v>0</v>
      </c>
      <c r="BO28" s="114">
        <f>'25'!BQ31+'25'!BQ58</f>
        <v>0</v>
      </c>
      <c r="BP28" s="114">
        <f>'25'!BR31+'25'!BR58</f>
        <v>0</v>
      </c>
      <c r="BQ28" s="114">
        <f>'25'!BS31+'25'!BS58</f>
        <v>0</v>
      </c>
      <c r="BR28" s="114">
        <f>'25'!BT31+'25'!BT58</f>
        <v>0</v>
      </c>
      <c r="BS28" s="114">
        <f>'25'!BU31+'25'!BU58</f>
        <v>0</v>
      </c>
      <c r="BT28" s="114">
        <f>'25'!BV31+'25'!BV58</f>
        <v>0</v>
      </c>
      <c r="BU28" s="114">
        <f>'25'!BW31+'25'!BW58</f>
        <v>0</v>
      </c>
      <c r="BV28" s="114">
        <f>'25'!BX31+'25'!BX58</f>
        <v>0</v>
      </c>
      <c r="BW28" s="114">
        <f>'25'!BY31+'25'!BY58</f>
        <v>0</v>
      </c>
      <c r="BX28" s="114">
        <f>'25'!BZ31+'25'!BZ58</f>
        <v>0</v>
      </c>
      <c r="BY28" s="57">
        <f>'25'!C33+'25'!C60</f>
        <v>0</v>
      </c>
    </row>
    <row r="29" spans="1:77" ht="15">
      <c r="A29" s="123">
        <v>44281</v>
      </c>
      <c r="B29" s="114">
        <f>'26'!D31+'26'!D58</f>
        <v>0</v>
      </c>
      <c r="C29" s="114">
        <f>'26'!E31+'26'!E58</f>
        <v>0</v>
      </c>
      <c r="D29" s="114">
        <f>'26'!F31+'26'!F58</f>
        <v>0</v>
      </c>
      <c r="E29" s="114">
        <f>'26'!G31+'26'!G58</f>
        <v>0</v>
      </c>
      <c r="F29" s="114">
        <f>'26'!H31+'26'!H58</f>
        <v>0</v>
      </c>
      <c r="G29" s="114">
        <f>'26'!I31+'26'!I58</f>
        <v>0</v>
      </c>
      <c r="H29" s="114">
        <f>'26'!J31+'26'!J58</f>
        <v>0</v>
      </c>
      <c r="I29" s="114">
        <f>'26'!K31+'26'!K58</f>
        <v>0</v>
      </c>
      <c r="J29" s="114">
        <f>'26'!L31+'26'!L58</f>
        <v>0</v>
      </c>
      <c r="K29" s="114">
        <f>'26'!M31+'26'!M58</f>
        <v>0</v>
      </c>
      <c r="L29" s="114">
        <f>'26'!N31+'26'!N58</f>
        <v>0</v>
      </c>
      <c r="M29" s="114">
        <f>'26'!O31+'26'!O58</f>
        <v>0</v>
      </c>
      <c r="N29" s="114">
        <f>'26'!P31+'26'!P58</f>
        <v>0</v>
      </c>
      <c r="O29" s="114">
        <f>'26'!Q31+'26'!Q58</f>
        <v>0</v>
      </c>
      <c r="P29" s="114">
        <f>'26'!R31+'26'!R58</f>
        <v>0</v>
      </c>
      <c r="Q29" s="114">
        <f>'26'!S31+'26'!S58</f>
        <v>0</v>
      </c>
      <c r="R29" s="114">
        <f>'26'!T31+'26'!T58</f>
        <v>0</v>
      </c>
      <c r="S29" s="114">
        <f>'26'!U31+'26'!U58</f>
        <v>0</v>
      </c>
      <c r="T29" s="114">
        <f>'26'!V31+'26'!V58</f>
        <v>0</v>
      </c>
      <c r="U29" s="114">
        <f>'26'!W31+'26'!W58</f>
        <v>0</v>
      </c>
      <c r="V29" s="114">
        <f>'26'!X31+'26'!X58</f>
        <v>0</v>
      </c>
      <c r="W29" s="114">
        <f>'26'!Y31+'26'!Y58</f>
        <v>0</v>
      </c>
      <c r="X29" s="114">
        <f>'26'!Z31+'26'!Z58</f>
        <v>0</v>
      </c>
      <c r="Y29" s="114">
        <f>'26'!AA31+'26'!AA58</f>
        <v>0</v>
      </c>
      <c r="Z29" s="114">
        <f>'26'!AB31+'26'!AB58</f>
        <v>0</v>
      </c>
      <c r="AA29" s="114">
        <f>'26'!AC31+'26'!AC58</f>
        <v>0</v>
      </c>
      <c r="AB29" s="114">
        <f>'26'!AD31+'26'!AD58</f>
        <v>0</v>
      </c>
      <c r="AC29" s="114">
        <f>'26'!AE31+'26'!AE58</f>
        <v>0</v>
      </c>
      <c r="AD29" s="114">
        <f>'26'!AF31+'26'!AF58</f>
        <v>0</v>
      </c>
      <c r="AE29" s="114">
        <f>'26'!AG31+'26'!AG58</f>
        <v>0</v>
      </c>
      <c r="AF29" s="114">
        <f>'26'!AH31+'26'!AH58</f>
        <v>0</v>
      </c>
      <c r="AG29" s="114">
        <f>'26'!AI31+'26'!AI58</f>
        <v>0</v>
      </c>
      <c r="AH29" s="114">
        <f>'26'!AJ31+'26'!AJ58</f>
        <v>0</v>
      </c>
      <c r="AI29" s="114">
        <f>'26'!AK31+'26'!AK58</f>
        <v>0</v>
      </c>
      <c r="AJ29" s="114">
        <f>'26'!AL31+'26'!AL58</f>
        <v>0</v>
      </c>
      <c r="AK29" s="114">
        <f>'26'!AM31+'26'!AM58</f>
        <v>0</v>
      </c>
      <c r="AL29" s="114">
        <f>'26'!AN31+'26'!AN58</f>
        <v>0</v>
      </c>
      <c r="AM29" s="114">
        <f>'26'!AO31+'26'!AO58</f>
        <v>0</v>
      </c>
      <c r="AN29" s="114">
        <f>'26'!AP31+'26'!AP58</f>
        <v>0</v>
      </c>
      <c r="AO29" s="114">
        <f>'26'!AQ31+'26'!AQ58</f>
        <v>0</v>
      </c>
      <c r="AP29" s="114">
        <f>'26'!AR31+'26'!AR58</f>
        <v>0</v>
      </c>
      <c r="AQ29" s="114">
        <f>'26'!AS31+'26'!AS58</f>
        <v>0</v>
      </c>
      <c r="AR29" s="114">
        <f>'26'!AT31+'26'!AT58</f>
        <v>0</v>
      </c>
      <c r="AS29" s="114">
        <f>'26'!AU31+'26'!AU58</f>
        <v>0</v>
      </c>
      <c r="AT29" s="114">
        <f>'26'!AV31+'26'!AV58</f>
        <v>0</v>
      </c>
      <c r="AU29" s="114">
        <f>'26'!AW31+'26'!AW58</f>
        <v>0</v>
      </c>
      <c r="AV29" s="114">
        <f>'26'!AX31+'26'!AX58</f>
        <v>0</v>
      </c>
      <c r="AW29" s="114">
        <f>'26'!AY31+'26'!AY58</f>
        <v>0</v>
      </c>
      <c r="AX29" s="114">
        <f>'26'!AZ31+'26'!AZ58</f>
        <v>0</v>
      </c>
      <c r="AY29" s="114">
        <f>'26'!BA31+'26'!BA58</f>
        <v>0</v>
      </c>
      <c r="AZ29" s="114">
        <f>'26'!BB31+'26'!BB58</f>
        <v>0</v>
      </c>
      <c r="BA29" s="114">
        <f>'26'!BC31+'26'!BC58</f>
        <v>0</v>
      </c>
      <c r="BB29" s="114">
        <f>'26'!BD31+'26'!BD58</f>
        <v>0</v>
      </c>
      <c r="BC29" s="114">
        <f>'26'!BE31+'26'!BE58</f>
        <v>0</v>
      </c>
      <c r="BD29" s="114">
        <f>'26'!BF31+'26'!BF58</f>
        <v>0</v>
      </c>
      <c r="BE29" s="114">
        <f>'26'!BG31+'26'!BG58</f>
        <v>0</v>
      </c>
      <c r="BF29" s="114">
        <f>'26'!BH31+'26'!BH58</f>
        <v>0</v>
      </c>
      <c r="BG29" s="114">
        <f>'26'!BI31+'26'!BI58</f>
        <v>0</v>
      </c>
      <c r="BH29" s="114">
        <f>'26'!BJ31+'26'!BJ58</f>
        <v>0</v>
      </c>
      <c r="BI29" s="114">
        <f>'26'!BK31+'26'!BK58</f>
        <v>0</v>
      </c>
      <c r="BJ29" s="114">
        <f>'26'!BL31+'26'!BL58</f>
        <v>0</v>
      </c>
      <c r="BK29" s="114">
        <f>'26'!BM31+'26'!BM58</f>
        <v>0</v>
      </c>
      <c r="BL29" s="114">
        <f>'26'!BN31+'26'!BN58</f>
        <v>0</v>
      </c>
      <c r="BM29" s="114">
        <f>'26'!BO31+'26'!BO58</f>
        <v>0</v>
      </c>
      <c r="BN29" s="114">
        <f>'26'!BP31+'26'!BP58</f>
        <v>0</v>
      </c>
      <c r="BO29" s="114">
        <f>'26'!BQ31+'26'!BQ58</f>
        <v>0</v>
      </c>
      <c r="BP29" s="114">
        <f>'26'!BR31+'26'!BR58</f>
        <v>0</v>
      </c>
      <c r="BQ29" s="114">
        <f>'26'!BS31+'26'!BS58</f>
        <v>0</v>
      </c>
      <c r="BR29" s="114">
        <f>'26'!BT31+'26'!BT58</f>
        <v>0</v>
      </c>
      <c r="BS29" s="114">
        <f>'26'!BU31+'26'!BU58</f>
        <v>0</v>
      </c>
      <c r="BT29" s="114">
        <f>'26'!BV31+'26'!BV58</f>
        <v>0</v>
      </c>
      <c r="BU29" s="114">
        <f>'26'!BW31+'26'!BW58</f>
        <v>0</v>
      </c>
      <c r="BV29" s="114">
        <f>'26'!BX31+'26'!BX58</f>
        <v>0</v>
      </c>
      <c r="BW29" s="114">
        <f>'26'!BY31+'26'!BY58</f>
        <v>0</v>
      </c>
      <c r="BX29" s="114">
        <f>'26'!BZ31+'26'!BZ58</f>
        <v>0</v>
      </c>
      <c r="BY29" s="129">
        <f>'26'!C33+'26'!C60</f>
        <v>0</v>
      </c>
    </row>
    <row r="30" spans="1:77" ht="15">
      <c r="A30" s="123">
        <v>44282</v>
      </c>
      <c r="B30" s="114">
        <f>'27'!D31+'27'!D58</f>
        <v>0</v>
      </c>
      <c r="C30" s="114">
        <f>'27'!E31+'27'!E58</f>
        <v>0</v>
      </c>
      <c r="D30" s="114">
        <f>'27'!F31+'27'!F58</f>
        <v>0</v>
      </c>
      <c r="E30" s="114">
        <f>'27'!G31+'27'!G58</f>
        <v>0</v>
      </c>
      <c r="F30" s="114">
        <f>'27'!H31+'27'!H58</f>
        <v>0</v>
      </c>
      <c r="G30" s="114">
        <f>'27'!I31+'27'!I58</f>
        <v>0</v>
      </c>
      <c r="H30" s="114">
        <f>'27'!J31+'27'!J58</f>
        <v>0</v>
      </c>
      <c r="I30" s="114">
        <f>'27'!K31+'27'!K58</f>
        <v>0</v>
      </c>
      <c r="J30" s="114">
        <f>'27'!L31+'27'!L58</f>
        <v>0</v>
      </c>
      <c r="K30" s="114">
        <f>'27'!M31+'27'!M58</f>
        <v>0</v>
      </c>
      <c r="L30" s="114"/>
      <c r="M30" s="114">
        <f>'27'!O31+'27'!O58</f>
        <v>0</v>
      </c>
      <c r="N30" s="114">
        <f>'27'!P31+'27'!P58</f>
        <v>0</v>
      </c>
      <c r="O30" s="114">
        <f>'27'!Q31+'27'!Q58</f>
        <v>0</v>
      </c>
      <c r="P30" s="114">
        <f>'27'!R31+'27'!R58</f>
        <v>0</v>
      </c>
      <c r="Q30" s="114">
        <f>'27'!S31+'27'!S58</f>
        <v>0</v>
      </c>
      <c r="R30" s="114">
        <f>'27'!T31+'27'!T58</f>
        <v>0</v>
      </c>
      <c r="S30" s="114">
        <f>'27'!U31+'27'!U58</f>
        <v>0</v>
      </c>
      <c r="T30" s="114">
        <f>'27'!V31+'27'!V58</f>
        <v>0</v>
      </c>
      <c r="U30" s="114">
        <f>'27'!W31+'27'!W58</f>
        <v>0</v>
      </c>
      <c r="V30" s="114">
        <f>'27'!X31+'27'!X58</f>
        <v>0</v>
      </c>
      <c r="W30" s="114">
        <f>'27'!Y31+'27'!Y58</f>
        <v>0</v>
      </c>
      <c r="X30" s="114">
        <f>'27'!Z31+'27'!Z58</f>
        <v>0</v>
      </c>
      <c r="Y30" s="114">
        <f>'27'!AA31+'27'!AA58</f>
        <v>0</v>
      </c>
      <c r="Z30" s="114">
        <f>'27'!AB31+'27'!AB58</f>
        <v>0</v>
      </c>
      <c r="AA30" s="114">
        <f>'27'!AC31+'27'!AC58</f>
        <v>0</v>
      </c>
      <c r="AB30" s="114">
        <f>'27'!AD31+'27'!AD58</f>
        <v>0</v>
      </c>
      <c r="AC30" s="114">
        <f>'27'!AE31+'27'!AE58</f>
        <v>0</v>
      </c>
      <c r="AD30" s="114">
        <f>'27'!AF31+'27'!AF58</f>
        <v>0</v>
      </c>
      <c r="AE30" s="114">
        <f>'27'!AG31+'27'!AG58</f>
        <v>0</v>
      </c>
      <c r="AF30" s="114">
        <f>'27'!AH31+'27'!AH58</f>
        <v>0</v>
      </c>
      <c r="AG30" s="114">
        <f>'27'!AI31+'27'!AI58</f>
        <v>0</v>
      </c>
      <c r="AH30" s="114">
        <f>'27'!AJ31+'27'!AJ58</f>
        <v>0</v>
      </c>
      <c r="AI30" s="114">
        <f>'27'!AK31+'27'!AK58</f>
        <v>0</v>
      </c>
      <c r="AJ30" s="114">
        <f>'27'!AL31+'27'!AL58</f>
        <v>0</v>
      </c>
      <c r="AK30" s="114">
        <f>'27'!AM31+'27'!AM58</f>
        <v>0</v>
      </c>
      <c r="AL30" s="114">
        <f>'27'!AN31+'27'!AN58</f>
        <v>0</v>
      </c>
      <c r="AM30" s="114">
        <f>'27'!AO31+'27'!AO58</f>
        <v>0</v>
      </c>
      <c r="AN30" s="114">
        <f>'27'!AP31+'27'!AP58</f>
        <v>0</v>
      </c>
      <c r="AO30" s="114">
        <f>'27'!AQ31+'27'!AQ58</f>
        <v>0</v>
      </c>
      <c r="AP30" s="114">
        <f>'27'!AR31+'27'!AR58</f>
        <v>0</v>
      </c>
      <c r="AQ30" s="114">
        <f>'27'!AS31+'27'!AS58</f>
        <v>0</v>
      </c>
      <c r="AR30" s="114">
        <f>'27'!AT31+'27'!AT58</f>
        <v>0</v>
      </c>
      <c r="AS30" s="114">
        <f>'27'!AU31+'27'!AU58</f>
        <v>0</v>
      </c>
      <c r="AT30" s="114">
        <f>'27'!AV31+'27'!AV58</f>
        <v>0</v>
      </c>
      <c r="AU30" s="114">
        <f>'27'!AW31+'27'!AW58</f>
        <v>0</v>
      </c>
      <c r="AV30" s="114">
        <f>'27'!AX31+'27'!AX58</f>
        <v>0</v>
      </c>
      <c r="AW30" s="114">
        <f>'27'!AY31+'27'!AY58</f>
        <v>0</v>
      </c>
      <c r="AX30" s="114">
        <f>'27'!AZ31+'27'!AZ58</f>
        <v>0</v>
      </c>
      <c r="AY30" s="114">
        <f>'27'!BA31+'27'!BA58</f>
        <v>0</v>
      </c>
      <c r="AZ30" s="114">
        <f>'27'!BB31+'27'!BB58</f>
        <v>0</v>
      </c>
      <c r="BA30" s="114">
        <f>'27'!BC31+'27'!BC58</f>
        <v>0</v>
      </c>
      <c r="BB30" s="114">
        <f>'27'!BD31+'27'!BD58</f>
        <v>0</v>
      </c>
      <c r="BC30" s="114">
        <f>'27'!BE31+'27'!BE58</f>
        <v>0</v>
      </c>
      <c r="BD30" s="114">
        <f>'27'!BF31+'27'!BF58</f>
        <v>0</v>
      </c>
      <c r="BE30" s="114">
        <f>'27'!BG31+'27'!BG58</f>
        <v>0</v>
      </c>
      <c r="BF30" s="114">
        <f>'27'!BH31+'27'!BH58</f>
        <v>0</v>
      </c>
      <c r="BG30" s="114">
        <f>'27'!BI31+'27'!BI58</f>
        <v>0</v>
      </c>
      <c r="BH30" s="114">
        <f>'27'!BJ31+'27'!BJ58</f>
        <v>0</v>
      </c>
      <c r="BI30" s="114">
        <f>'27'!BK31+'27'!BK58</f>
        <v>0</v>
      </c>
      <c r="BJ30" s="114">
        <f>'27'!BL31+'27'!BL58</f>
        <v>0</v>
      </c>
      <c r="BK30" s="114">
        <f>'27'!BM31+'27'!BM58</f>
        <v>0</v>
      </c>
      <c r="BL30" s="114">
        <f>'27'!BN31+'27'!BN58</f>
        <v>0</v>
      </c>
      <c r="BM30" s="114">
        <f>'27'!BO31+'27'!BO58</f>
        <v>0</v>
      </c>
      <c r="BN30" s="114">
        <f>'27'!BP31+'27'!BP58</f>
        <v>0</v>
      </c>
      <c r="BO30" s="114">
        <f>'27'!BQ31+'27'!BQ58</f>
        <v>0</v>
      </c>
      <c r="BP30" s="114">
        <f>'27'!BR31+'27'!BR58</f>
        <v>0</v>
      </c>
      <c r="BQ30" s="114">
        <f>'27'!BS31+'27'!BS58</f>
        <v>0</v>
      </c>
      <c r="BR30" s="114">
        <f>'27'!BT31+'27'!BT58</f>
        <v>0</v>
      </c>
      <c r="BS30" s="114">
        <f>'27'!BU31+'27'!BU58</f>
        <v>0</v>
      </c>
      <c r="BT30" s="114">
        <f>'27'!BV31+'27'!BV58</f>
        <v>0</v>
      </c>
      <c r="BU30" s="114">
        <f>'27'!BW31+'27'!BW58</f>
        <v>0</v>
      </c>
      <c r="BV30" s="114">
        <f>'27'!BX31+'27'!BX58</f>
        <v>0</v>
      </c>
      <c r="BW30" s="114">
        <f>'27'!BY31+'27'!BY58</f>
        <v>0</v>
      </c>
      <c r="BX30" s="114">
        <f>'27'!BZ31+'27'!BZ58</f>
        <v>0</v>
      </c>
      <c r="BY30" s="129">
        <f>'27'!C33+'27'!C60</f>
        <v>0</v>
      </c>
    </row>
    <row r="31" spans="1:77" ht="15">
      <c r="A31" s="123">
        <v>44283</v>
      </c>
      <c r="B31" s="114">
        <f>'28'!D31+'28'!D58</f>
        <v>0</v>
      </c>
      <c r="C31" s="114">
        <f>'28'!E31+'28'!E58</f>
        <v>0</v>
      </c>
      <c r="D31" s="114">
        <f>'28'!F31+'28'!F58</f>
        <v>0</v>
      </c>
      <c r="E31" s="114">
        <f>'28'!G31+'28'!G58</f>
        <v>0</v>
      </c>
      <c r="F31" s="114">
        <f>'28'!H31+'28'!H58</f>
        <v>0</v>
      </c>
      <c r="G31" s="114">
        <f>'28'!I31+'28'!I58</f>
        <v>0</v>
      </c>
      <c r="H31" s="114">
        <f>'28'!J31+'28'!J58</f>
        <v>0</v>
      </c>
      <c r="I31" s="114">
        <f>'28'!K31+'28'!K58</f>
        <v>0</v>
      </c>
      <c r="J31" s="114">
        <f>'28'!L31+'28'!L58</f>
        <v>0</v>
      </c>
      <c r="K31" s="114">
        <f>'28'!M31+'28'!M58</f>
        <v>0</v>
      </c>
      <c r="L31" s="114">
        <f>'28'!N31+'28'!N58</f>
        <v>0</v>
      </c>
      <c r="M31" s="114">
        <f>'28'!O31+'28'!O58</f>
        <v>0</v>
      </c>
      <c r="N31" s="114">
        <f>'28'!P31+'28'!P58</f>
        <v>0</v>
      </c>
      <c r="O31" s="114">
        <f>'28'!Q31+'28'!Q58</f>
        <v>0</v>
      </c>
      <c r="P31" s="114">
        <f>'28'!R31+'28'!R58</f>
        <v>0</v>
      </c>
      <c r="Q31" s="114">
        <f>'28'!S31+'28'!S58</f>
        <v>0</v>
      </c>
      <c r="R31" s="114">
        <f>'28'!T31+'28'!T58</f>
        <v>0</v>
      </c>
      <c r="S31" s="114">
        <f>'28'!U31+'28'!U58</f>
        <v>0</v>
      </c>
      <c r="T31" s="114">
        <f>'28'!V31+'28'!V58</f>
        <v>0</v>
      </c>
      <c r="U31" s="114">
        <f>'28'!W31+'28'!W58</f>
        <v>0</v>
      </c>
      <c r="V31" s="114">
        <f>'28'!X31+'28'!X58</f>
        <v>0</v>
      </c>
      <c r="W31" s="114">
        <f>'28'!Y31+'28'!Y58</f>
        <v>0</v>
      </c>
      <c r="X31" s="114">
        <f>'28'!Z31+'28'!Z58</f>
        <v>0</v>
      </c>
      <c r="Y31" s="114">
        <f>'28'!AA31+'28'!AA58</f>
        <v>0</v>
      </c>
      <c r="Z31" s="114">
        <f>'28'!AB31+'28'!AB58</f>
        <v>0</v>
      </c>
      <c r="AA31" s="114">
        <f>'28'!AC31+'28'!AC58</f>
        <v>0</v>
      </c>
      <c r="AB31" s="114">
        <f>'28'!AD31+'28'!AD58</f>
        <v>0</v>
      </c>
      <c r="AC31" s="114">
        <f>'28'!AE31+'28'!AE58</f>
        <v>0</v>
      </c>
      <c r="AD31" s="114">
        <f>'28'!AF31+'28'!AF58</f>
        <v>0</v>
      </c>
      <c r="AE31" s="114">
        <f>'28'!AG31+'28'!AG58</f>
        <v>0</v>
      </c>
      <c r="AF31" s="114">
        <f>'28'!AH31+'28'!AH58</f>
        <v>0</v>
      </c>
      <c r="AG31" s="114">
        <f>'28'!AI31+'28'!AI58</f>
        <v>0</v>
      </c>
      <c r="AH31" s="114">
        <f>'28'!AJ31+'28'!AJ58</f>
        <v>0</v>
      </c>
      <c r="AI31" s="114">
        <f>'28'!AK31+'28'!AK58</f>
        <v>0</v>
      </c>
      <c r="AJ31" s="114">
        <f>'28'!AL31+'28'!AL58</f>
        <v>0</v>
      </c>
      <c r="AK31" s="114">
        <f>'28'!AM31+'28'!AM58</f>
        <v>0</v>
      </c>
      <c r="AL31" s="114">
        <f>'28'!AN31+'28'!AN58</f>
        <v>0</v>
      </c>
      <c r="AM31" s="114">
        <f>'28'!AO31+'28'!AO58</f>
        <v>0</v>
      </c>
      <c r="AN31" s="114">
        <f>'28'!AP31+'28'!AP58</f>
        <v>0</v>
      </c>
      <c r="AO31" s="114">
        <f>'28'!AQ31+'28'!AQ58</f>
        <v>0</v>
      </c>
      <c r="AP31" s="114">
        <f>'28'!AR31+'28'!AR58</f>
        <v>0</v>
      </c>
      <c r="AQ31" s="114">
        <f>'28'!AS31+'28'!AS58</f>
        <v>0</v>
      </c>
      <c r="AR31" s="114">
        <f>'28'!AT31+'28'!AT58</f>
        <v>0</v>
      </c>
      <c r="AS31" s="114">
        <f>'28'!AU31+'28'!AU58</f>
        <v>0</v>
      </c>
      <c r="AT31" s="114">
        <f>'28'!AV31+'28'!AV58</f>
        <v>0</v>
      </c>
      <c r="AU31" s="114">
        <f>'28'!AW31+'28'!AW58</f>
        <v>0</v>
      </c>
      <c r="AV31" s="114">
        <f>'28'!AX31+'28'!AX58</f>
        <v>0</v>
      </c>
      <c r="AW31" s="114">
        <f>'28'!AY31+'28'!AY58</f>
        <v>0</v>
      </c>
      <c r="AX31" s="114">
        <f>'28'!AZ31+'28'!AZ58</f>
        <v>0</v>
      </c>
      <c r="AY31" s="114">
        <f>'28'!BA31+'28'!BA58</f>
        <v>0</v>
      </c>
      <c r="AZ31" s="114">
        <f>'28'!BB31+'28'!BB58</f>
        <v>0</v>
      </c>
      <c r="BA31" s="114">
        <f>'28'!BC31+'28'!BC58</f>
        <v>0</v>
      </c>
      <c r="BB31" s="114">
        <f>'28'!BD31+'28'!BD58</f>
        <v>0</v>
      </c>
      <c r="BC31" s="114">
        <f>'28'!BE31+'28'!BE58</f>
        <v>0</v>
      </c>
      <c r="BD31" s="114">
        <f>'28'!BF31+'28'!BF58</f>
        <v>0</v>
      </c>
      <c r="BE31" s="114">
        <f>'28'!BG31+'28'!BG58</f>
        <v>0</v>
      </c>
      <c r="BF31" s="114">
        <f>'28'!BH31+'28'!BH58</f>
        <v>0</v>
      </c>
      <c r="BG31" s="114">
        <f>'28'!BI31+'28'!BI58</f>
        <v>0</v>
      </c>
      <c r="BH31" s="114">
        <f>'28'!BJ31+'28'!BJ58</f>
        <v>0</v>
      </c>
      <c r="BI31" s="114">
        <f>'28'!BK31+'28'!BK58</f>
        <v>0</v>
      </c>
      <c r="BJ31" s="114">
        <f>'28'!BL31+'28'!BL58</f>
        <v>0</v>
      </c>
      <c r="BK31" s="114">
        <f>'28'!BM31+'28'!BM58</f>
        <v>0</v>
      </c>
      <c r="BL31" s="114">
        <f>'28'!BN31+'28'!BN58</f>
        <v>0</v>
      </c>
      <c r="BM31" s="114">
        <f>'28'!BO31+'28'!BO58</f>
        <v>0</v>
      </c>
      <c r="BN31" s="114">
        <f>'28'!BP31+'28'!BP58</f>
        <v>0</v>
      </c>
      <c r="BO31" s="114">
        <f>'28'!BQ31+'28'!BQ58</f>
        <v>0</v>
      </c>
      <c r="BP31" s="114">
        <f>'28'!BR31+'28'!BR58</f>
        <v>0</v>
      </c>
      <c r="BQ31" s="114">
        <f>'28'!BS31+'28'!BS58</f>
        <v>0</v>
      </c>
      <c r="BR31" s="114">
        <f>'28'!BT31+'28'!BT58</f>
        <v>0</v>
      </c>
      <c r="BS31" s="114">
        <f>'28'!BU31+'28'!BU58</f>
        <v>0</v>
      </c>
      <c r="BT31" s="114">
        <f>'28'!BV31+'28'!BV58</f>
        <v>0</v>
      </c>
      <c r="BU31" s="114">
        <f>'28'!BW31+'28'!BW58</f>
        <v>0</v>
      </c>
      <c r="BV31" s="114">
        <f>'28'!BX31+'28'!BX58</f>
        <v>0</v>
      </c>
      <c r="BW31" s="114">
        <f>'28'!BY31+'28'!BY58</f>
        <v>0</v>
      </c>
      <c r="BX31" s="114">
        <f>'28'!BZ31+'28'!BZ58</f>
        <v>0</v>
      </c>
      <c r="BY31" s="129">
        <f>'28'!C33+'28'!C60</f>
        <v>0</v>
      </c>
    </row>
    <row r="32" spans="1:77" ht="15">
      <c r="A32" s="123">
        <v>44284</v>
      </c>
      <c r="B32" s="114">
        <f>'29'!D31+'29'!D58</f>
        <v>0</v>
      </c>
      <c r="C32" s="114">
        <f>'29'!E31+'29'!E58</f>
        <v>0</v>
      </c>
      <c r="D32" s="114">
        <f>'29'!F31+'29'!F58</f>
        <v>0</v>
      </c>
      <c r="E32" s="114">
        <f>'29'!G31+'29'!G58</f>
        <v>0</v>
      </c>
      <c r="F32" s="114">
        <f>'29'!H31+'29'!H58</f>
        <v>0</v>
      </c>
      <c r="G32" s="114">
        <f>'29'!I31+'29'!I58</f>
        <v>0</v>
      </c>
      <c r="H32" s="114">
        <f>'29'!J31+'29'!J58</f>
        <v>0</v>
      </c>
      <c r="I32" s="114">
        <f>'29'!K31+'29'!K58</f>
        <v>0</v>
      </c>
      <c r="J32" s="114">
        <f>'29'!L31+'29'!L58</f>
        <v>0</v>
      </c>
      <c r="K32" s="114">
        <f>'29'!M31+'29'!M58</f>
        <v>0</v>
      </c>
      <c r="L32" s="114">
        <f>('29'!N31+'29'!N58)</f>
        <v>0</v>
      </c>
      <c r="M32" s="114">
        <f>'29'!O31+'29'!O58</f>
        <v>0</v>
      </c>
      <c r="N32" s="114">
        <f>'29'!P31+'29'!P58</f>
        <v>0</v>
      </c>
      <c r="O32" s="114">
        <f>'29'!Q31+'29'!Q58</f>
        <v>0</v>
      </c>
      <c r="P32" s="114">
        <f>'29'!R31+'29'!R58</f>
        <v>0</v>
      </c>
      <c r="Q32" s="114">
        <f>'29'!S31+'29'!S58</f>
        <v>0</v>
      </c>
      <c r="R32" s="114">
        <f>'29'!T31+'29'!T58</f>
        <v>0</v>
      </c>
      <c r="S32" s="114">
        <f>'29'!U31+'29'!U58</f>
        <v>0</v>
      </c>
      <c r="T32" s="114">
        <f>'29'!V31+'29'!V58</f>
        <v>0</v>
      </c>
      <c r="U32" s="114">
        <f>'29'!W31+'29'!W58</f>
        <v>0</v>
      </c>
      <c r="V32" s="114">
        <f>'29'!X31+'29'!X58</f>
        <v>0</v>
      </c>
      <c r="W32" s="114">
        <f>'29'!Y31+'29'!Y58</f>
        <v>0</v>
      </c>
      <c r="X32" s="114">
        <f>'29'!Z31+'29'!Z58</f>
        <v>0</v>
      </c>
      <c r="Y32" s="114">
        <f>'29'!AA31+'29'!AA58</f>
        <v>0</v>
      </c>
      <c r="Z32" s="114">
        <f>'29'!AB31+'29'!AB58</f>
        <v>0</v>
      </c>
      <c r="AA32" s="114">
        <f>'29'!AC31+'29'!AC58</f>
        <v>0</v>
      </c>
      <c r="AB32" s="114">
        <f>'29'!AD31+'29'!AD58</f>
        <v>0</v>
      </c>
      <c r="AC32" s="114">
        <f>'29'!AE31+'29'!AE58</f>
        <v>0</v>
      </c>
      <c r="AD32" s="114">
        <f>'29'!AF31+'29'!AF58</f>
        <v>0</v>
      </c>
      <c r="AE32" s="114">
        <f>'29'!AG31+'29'!AG58</f>
        <v>0</v>
      </c>
      <c r="AF32" s="114">
        <f>'29'!AH31+'29'!AH58</f>
        <v>0</v>
      </c>
      <c r="AG32" s="114">
        <f>'29'!AI31+'29'!AI58</f>
        <v>0</v>
      </c>
      <c r="AH32" s="114">
        <f>'29'!AJ31+'29'!AJ58</f>
        <v>0</v>
      </c>
      <c r="AI32" s="114">
        <f>'29'!AK31+'29'!AK58</f>
        <v>0</v>
      </c>
      <c r="AJ32" s="114">
        <f>'29'!AL31+'29'!AL58</f>
        <v>0</v>
      </c>
      <c r="AK32" s="114">
        <f>'29'!AM31+'29'!AM58</f>
        <v>0</v>
      </c>
      <c r="AL32" s="114">
        <f>'29'!AN31+'29'!AN58</f>
        <v>0</v>
      </c>
      <c r="AM32" s="114">
        <f>'29'!AO31+'29'!AO58</f>
        <v>0</v>
      </c>
      <c r="AN32" s="114">
        <f>'29'!AP31+'29'!AP58</f>
        <v>0</v>
      </c>
      <c r="AO32" s="114">
        <f>'29'!AQ31+'29'!AQ58</f>
        <v>0</v>
      </c>
      <c r="AP32" s="114">
        <f>'29'!AR31+'29'!AR58</f>
        <v>0</v>
      </c>
      <c r="AQ32" s="114">
        <f>'29'!AS31+'29'!AS58</f>
        <v>0</v>
      </c>
      <c r="AR32" s="114">
        <f>'29'!AT31+'29'!AT58</f>
        <v>0</v>
      </c>
      <c r="AS32" s="114">
        <f>'29'!AU31+'29'!AU58</f>
        <v>0</v>
      </c>
      <c r="AT32" s="114">
        <f>'29'!AV31+'29'!AV58</f>
        <v>0</v>
      </c>
      <c r="AU32" s="114">
        <f>'29'!AW31+'29'!AW58</f>
        <v>0</v>
      </c>
      <c r="AV32" s="114">
        <f>'29'!AX31+'29'!AX58</f>
        <v>0</v>
      </c>
      <c r="AW32" s="114">
        <f>'29'!AY31+'29'!AY58</f>
        <v>0</v>
      </c>
      <c r="AX32" s="114">
        <f>'29'!AZ31+'29'!AZ58</f>
        <v>0</v>
      </c>
      <c r="AY32" s="114">
        <f>'29'!BA31+'29'!BA58</f>
        <v>0</v>
      </c>
      <c r="AZ32" s="114">
        <f>'29'!BB31+'29'!BB58</f>
        <v>0</v>
      </c>
      <c r="BA32" s="114">
        <f>'29'!BC31+'29'!BC58</f>
        <v>0</v>
      </c>
      <c r="BB32" s="114">
        <f>'29'!BD31+'29'!BD58</f>
        <v>0</v>
      </c>
      <c r="BC32" s="114">
        <f>'29'!BE31+'29'!BE58</f>
        <v>0</v>
      </c>
      <c r="BD32" s="114">
        <f>'29'!BF31+'29'!BF58</f>
        <v>0</v>
      </c>
      <c r="BE32" s="114">
        <f>'29'!BG31+'29'!BG58</f>
        <v>0</v>
      </c>
      <c r="BF32" s="114">
        <f>'29'!BH31+'29'!BH58</f>
        <v>0</v>
      </c>
      <c r="BG32" s="114">
        <f>'29'!BI31+'29'!BI58</f>
        <v>0</v>
      </c>
      <c r="BH32" s="114">
        <f>'29'!BJ31+'29'!BJ58</f>
        <v>0</v>
      </c>
      <c r="BI32" s="114">
        <f>'29'!BK31+'29'!BK58</f>
        <v>0</v>
      </c>
      <c r="BJ32" s="114">
        <f>'29'!BL31+'29'!BL58</f>
        <v>0</v>
      </c>
      <c r="BK32" s="114">
        <f>'29'!BM31+'29'!BM58</f>
        <v>0</v>
      </c>
      <c r="BL32" s="114">
        <f>'29'!BN31+'29'!BN58</f>
        <v>0</v>
      </c>
      <c r="BM32" s="114">
        <f>'29'!BO31+'29'!BO58</f>
        <v>0</v>
      </c>
      <c r="BN32" s="114">
        <f>'29'!BP31+'29'!BP58</f>
        <v>0</v>
      </c>
      <c r="BO32" s="114">
        <f>'29'!BQ31+'29'!BQ58</f>
        <v>0</v>
      </c>
      <c r="BP32" s="114">
        <f>'29'!BR31+'29'!BR58</f>
        <v>0</v>
      </c>
      <c r="BQ32" s="114">
        <f>'29'!BS31+'29'!BS58</f>
        <v>0</v>
      </c>
      <c r="BR32" s="114">
        <f>'29'!BT31+'29'!BT58</f>
        <v>0</v>
      </c>
      <c r="BS32" s="114">
        <f>'29'!BU31+'29'!BU58</f>
        <v>0</v>
      </c>
      <c r="BT32" s="114">
        <f>'29'!BV31+'29'!BV58</f>
        <v>0</v>
      </c>
      <c r="BU32" s="114">
        <f>'29'!BW31+'29'!BW58</f>
        <v>0</v>
      </c>
      <c r="BV32" s="114">
        <f>'29'!BX31+'29'!BX58</f>
        <v>0</v>
      </c>
      <c r="BW32" s="114">
        <f>'29'!BY31+'29'!BY58</f>
        <v>0</v>
      </c>
      <c r="BX32" s="114">
        <f>'29'!BZ31+'29'!BZ58</f>
        <v>0</v>
      </c>
      <c r="BY32" s="129">
        <f>'29'!C33+'29'!C60</f>
        <v>0</v>
      </c>
    </row>
    <row r="33" spans="1:77" ht="15">
      <c r="A33" s="123">
        <v>44285</v>
      </c>
      <c r="B33" s="114">
        <f>'30'!D31+'30'!D58</f>
        <v>0</v>
      </c>
      <c r="C33" s="114">
        <f>'30'!E31+'30'!E58</f>
        <v>0</v>
      </c>
      <c r="D33" s="114">
        <f>'30'!F31+'30'!F58</f>
        <v>0</v>
      </c>
      <c r="E33" s="114">
        <f>'30'!G31+'30'!G58</f>
        <v>0</v>
      </c>
      <c r="F33" s="114">
        <f>'30'!H31+'30'!H58</f>
        <v>0</v>
      </c>
      <c r="G33" s="114">
        <f>'30'!I31+'30'!I58</f>
        <v>0</v>
      </c>
      <c r="H33" s="114">
        <f>'30'!J31+'30'!J58</f>
        <v>0</v>
      </c>
      <c r="I33" s="114">
        <f>'30'!K31+'30'!K58</f>
        <v>0</v>
      </c>
      <c r="J33" s="114">
        <f>'30'!L31+'30'!L58</f>
        <v>0</v>
      </c>
      <c r="K33" s="114">
        <f>'30'!M31+'30'!M58</f>
        <v>0</v>
      </c>
      <c r="L33" s="114">
        <f>'30'!N31+'30'!N58</f>
        <v>0</v>
      </c>
      <c r="M33" s="114">
        <f>'30'!O31+'30'!O58</f>
        <v>0</v>
      </c>
      <c r="N33" s="114">
        <f>'30'!P31+'30'!P58</f>
        <v>0</v>
      </c>
      <c r="O33" s="114">
        <f>'30'!Q31+'30'!Q58</f>
        <v>0</v>
      </c>
      <c r="P33" s="114">
        <f>'30'!R31+'30'!R58</f>
        <v>0</v>
      </c>
      <c r="Q33" s="114">
        <f>'30'!S31+'30'!S58</f>
        <v>0</v>
      </c>
      <c r="R33" s="114">
        <f>'30'!T31+'30'!T58</f>
        <v>0</v>
      </c>
      <c r="S33" s="114">
        <f>'30'!U31+'30'!U58</f>
        <v>0</v>
      </c>
      <c r="T33" s="114">
        <f>'30'!V31+'30'!V58</f>
        <v>0</v>
      </c>
      <c r="U33" s="114">
        <f>'30'!W31+'30'!W58</f>
        <v>0</v>
      </c>
      <c r="V33" s="114">
        <f>'30'!X31+'30'!X58</f>
        <v>0</v>
      </c>
      <c r="W33" s="114">
        <f>'30'!Y31+'30'!Y58</f>
        <v>0</v>
      </c>
      <c r="X33" s="114">
        <f>'30'!Z31+'30'!Z58</f>
        <v>0</v>
      </c>
      <c r="Y33" s="114">
        <f>'30'!AA31+'30'!AA58</f>
        <v>0</v>
      </c>
      <c r="Z33" s="114">
        <f>'30'!AB31+'30'!AB58</f>
        <v>0</v>
      </c>
      <c r="AA33" s="114">
        <f>'30'!AC31+'30'!AC58</f>
        <v>0</v>
      </c>
      <c r="AB33" s="114">
        <f>'30'!AD31+'30'!AD58</f>
        <v>0</v>
      </c>
      <c r="AC33" s="114">
        <f>'30'!AE31+'30'!AE58</f>
        <v>0</v>
      </c>
      <c r="AD33" s="114">
        <f>'30'!AF31+'30'!AF58</f>
        <v>0</v>
      </c>
      <c r="AE33" s="114">
        <f>'30'!AG31+'30'!AG58</f>
        <v>0</v>
      </c>
      <c r="AF33" s="114">
        <f>'30'!AH31+'30'!AH58</f>
        <v>0</v>
      </c>
      <c r="AG33" s="114">
        <f>'30'!AI31+'30'!AI58</f>
        <v>0</v>
      </c>
      <c r="AH33" s="114">
        <f>'30'!AJ31+'30'!AJ58</f>
        <v>0</v>
      </c>
      <c r="AI33" s="114">
        <f>'30'!AK31+'30'!AK58</f>
        <v>0</v>
      </c>
      <c r="AJ33" s="114">
        <f>'30'!AL31+'30'!AL58</f>
        <v>0</v>
      </c>
      <c r="AK33" s="114">
        <f>'30'!AM31+'30'!AM58</f>
        <v>0</v>
      </c>
      <c r="AL33" s="114">
        <f>'30'!AN31+'30'!AN58</f>
        <v>0</v>
      </c>
      <c r="AM33" s="114">
        <f>'30'!AO31+'30'!AO58</f>
        <v>0</v>
      </c>
      <c r="AN33" s="114">
        <f>'30'!AP31+'30'!AP58</f>
        <v>0</v>
      </c>
      <c r="AO33" s="114">
        <f>'30'!AQ31+'30'!AQ58</f>
        <v>0</v>
      </c>
      <c r="AP33" s="114">
        <f>'30'!AR31+'30'!AR58</f>
        <v>0</v>
      </c>
      <c r="AQ33" s="114">
        <f>'30'!AS31+'30'!AS58</f>
        <v>0</v>
      </c>
      <c r="AR33" s="114">
        <f>'30'!AT31+'30'!AT58</f>
        <v>0</v>
      </c>
      <c r="AS33" s="114">
        <f>'30'!AU31+'30'!AU58</f>
        <v>0</v>
      </c>
      <c r="AT33" s="114">
        <f>'30'!AV31+'30'!AV58</f>
        <v>0</v>
      </c>
      <c r="AU33" s="114">
        <f>'30'!AW31+'30'!AW58</f>
        <v>0</v>
      </c>
      <c r="AV33" s="114">
        <f>'30'!AX31+'30'!AX58</f>
        <v>0</v>
      </c>
      <c r="AW33" s="114">
        <f>'30'!AY31+'30'!AY58</f>
        <v>0</v>
      </c>
      <c r="AX33" s="114">
        <f>'30'!AZ31+'30'!AZ58</f>
        <v>0</v>
      </c>
      <c r="AY33" s="114">
        <f>'30'!BA31+'30'!BA58</f>
        <v>0</v>
      </c>
      <c r="AZ33" s="114">
        <f>'30'!BB31+'30'!BB58</f>
        <v>0</v>
      </c>
      <c r="BA33" s="114">
        <f>'30'!BC31+'30'!BC58</f>
        <v>0</v>
      </c>
      <c r="BB33" s="114">
        <f>'30'!BD31+'30'!BD58</f>
        <v>0</v>
      </c>
      <c r="BC33" s="114">
        <f>'30'!BE31+'30'!BE58</f>
        <v>0</v>
      </c>
      <c r="BD33" s="114">
        <f>'30'!BF31+'30'!BF58</f>
        <v>0</v>
      </c>
      <c r="BE33" s="114">
        <f>'30'!BG31+'30'!BG58</f>
        <v>0</v>
      </c>
      <c r="BF33" s="114">
        <f>'30'!BH31+'30'!BH58</f>
        <v>0</v>
      </c>
      <c r="BG33" s="114">
        <f>'30'!BI31+'30'!BI58</f>
        <v>0</v>
      </c>
      <c r="BH33" s="114">
        <f>'30'!BJ31+'30'!BJ58</f>
        <v>0</v>
      </c>
      <c r="BI33" s="114">
        <f>'30'!BK31+'30'!BK58</f>
        <v>0</v>
      </c>
      <c r="BJ33" s="114">
        <f>'30'!BL31+'30'!BL58</f>
        <v>0</v>
      </c>
      <c r="BK33" s="114">
        <f>'30'!BM31+'30'!BM58</f>
        <v>0</v>
      </c>
      <c r="BL33" s="114">
        <f>'30'!BN31+'30'!BN58</f>
        <v>0</v>
      </c>
      <c r="BM33" s="114">
        <f>'30'!BO31+'30'!BO58</f>
        <v>0</v>
      </c>
      <c r="BN33" s="114">
        <f>'30'!BP31+'30'!BP58</f>
        <v>0</v>
      </c>
      <c r="BO33" s="114">
        <f>'30'!BQ31+'30'!BQ58</f>
        <v>0</v>
      </c>
      <c r="BP33" s="114">
        <f>'30'!BR31+'30'!BR58</f>
        <v>0</v>
      </c>
      <c r="BQ33" s="114">
        <f>'30'!BS31+'30'!BS58</f>
        <v>0</v>
      </c>
      <c r="BR33" s="114">
        <f>'30'!BT31+'30'!BT58</f>
        <v>0</v>
      </c>
      <c r="BS33" s="114">
        <f>'30'!BU31+'30'!BU58</f>
        <v>0</v>
      </c>
      <c r="BT33" s="114">
        <f>'30'!BV31+'30'!BV58</f>
        <v>0</v>
      </c>
      <c r="BU33" s="114">
        <f>'30'!BW31+'30'!BW58</f>
        <v>0</v>
      </c>
      <c r="BV33" s="114">
        <f>'30'!BX31+'30'!BX58</f>
        <v>0</v>
      </c>
      <c r="BW33" s="114">
        <f>'30'!BY31+'30'!BY58</f>
        <v>0</v>
      </c>
      <c r="BX33" s="114">
        <f>'30'!BZ31+'30'!BZ58</f>
        <v>0</v>
      </c>
      <c r="BY33" s="58">
        <f>'30'!C33+'30'!C60</f>
        <v>0</v>
      </c>
    </row>
    <row r="34" spans="1:77" ht="15">
      <c r="A34" s="123">
        <v>44286</v>
      </c>
      <c r="B34" s="114">
        <f>'31'!D31+'31'!D58</f>
        <v>0</v>
      </c>
      <c r="C34" s="114">
        <f>'31'!E31+'31'!E58</f>
        <v>0</v>
      </c>
      <c r="D34" s="114">
        <f>'31'!F31+'31'!F58</f>
        <v>0</v>
      </c>
      <c r="E34" s="114">
        <f>'31'!G31+'31'!G58</f>
        <v>0</v>
      </c>
      <c r="F34" s="114">
        <f>'31'!H31+'31'!H58</f>
        <v>0</v>
      </c>
      <c r="G34" s="114">
        <f>'31'!I31+'31'!I58</f>
        <v>0</v>
      </c>
      <c r="H34" s="114">
        <f>'31'!J31+'31'!J58</f>
        <v>0</v>
      </c>
      <c r="I34" s="114">
        <f>'31'!K31+'31'!K58</f>
        <v>0</v>
      </c>
      <c r="J34" s="114">
        <f>'31'!L31+'31'!L58</f>
        <v>0</v>
      </c>
      <c r="K34" s="114">
        <f>'31'!M31+'31'!M58</f>
        <v>0</v>
      </c>
      <c r="L34" s="114">
        <f>'31'!N31+'31'!N58</f>
        <v>0</v>
      </c>
      <c r="M34" s="114">
        <f>'31'!O31+'31'!O58</f>
        <v>0</v>
      </c>
      <c r="N34" s="114">
        <f>'31'!P31+'31'!P58</f>
        <v>0</v>
      </c>
      <c r="O34" s="114">
        <f>'31'!Q31+'31'!Q58</f>
        <v>0</v>
      </c>
      <c r="P34" s="114">
        <f>'31'!R31+'31'!R58</f>
        <v>0</v>
      </c>
      <c r="Q34" s="114">
        <f>'31'!S31+'31'!S58</f>
        <v>0</v>
      </c>
      <c r="R34" s="114">
        <f>'31'!T31+'31'!T58</f>
        <v>0</v>
      </c>
      <c r="S34" s="114">
        <f>'31'!U31+'31'!U58</f>
        <v>0</v>
      </c>
      <c r="T34" s="114">
        <f>'31'!V31+'31'!V58</f>
        <v>0</v>
      </c>
      <c r="U34" s="114">
        <f>'31'!W31+'31'!W58</f>
        <v>0</v>
      </c>
      <c r="V34" s="114">
        <f>'31'!X31+'31'!X58</f>
        <v>0</v>
      </c>
      <c r="W34" s="114">
        <f>'31'!Y31+'31'!Y58</f>
        <v>0</v>
      </c>
      <c r="X34" s="114">
        <f>'31'!Z31+'31'!Z58</f>
        <v>0</v>
      </c>
      <c r="Y34" s="114">
        <f>'31'!AA31+'31'!AA58</f>
        <v>0</v>
      </c>
      <c r="Z34" s="114">
        <f>'31'!AB31+'31'!AB58</f>
        <v>0</v>
      </c>
      <c r="AA34" s="114">
        <f>'31'!AC31+'31'!AC58</f>
        <v>0</v>
      </c>
      <c r="AB34" s="114">
        <f>'31'!AD31+'31'!AD58</f>
        <v>0</v>
      </c>
      <c r="AC34" s="114">
        <f>'31'!AE31+'31'!AE58</f>
        <v>0</v>
      </c>
      <c r="AD34" s="114">
        <f>'31'!AF31+'31'!AF58</f>
        <v>0</v>
      </c>
      <c r="AE34" s="114">
        <f>'31'!AG31+'31'!AG58</f>
        <v>0</v>
      </c>
      <c r="AF34" s="114">
        <f>'31'!AH31+'31'!AH58</f>
        <v>0</v>
      </c>
      <c r="AG34" s="114">
        <f>'31'!AI31+'31'!AI58</f>
        <v>0</v>
      </c>
      <c r="AH34" s="114">
        <f>'31'!AJ31+'31'!AJ58</f>
        <v>0</v>
      </c>
      <c r="AI34" s="114">
        <f>'31'!AK31+'31'!AK58</f>
        <v>0</v>
      </c>
      <c r="AJ34" s="114">
        <f>'31'!AL31+'31'!AL58</f>
        <v>0</v>
      </c>
      <c r="AK34" s="114">
        <f>'31'!AM31+'31'!AM58</f>
        <v>0</v>
      </c>
      <c r="AL34" s="114">
        <f>'31'!AN31+'31'!AN58</f>
        <v>0</v>
      </c>
      <c r="AM34" s="114">
        <f>'31'!AO31+'31'!AO58</f>
        <v>0</v>
      </c>
      <c r="AN34" s="114">
        <f>'31'!AP31+'31'!AP58</f>
        <v>0</v>
      </c>
      <c r="AO34" s="114">
        <f>'31'!AQ31+'31'!AQ58</f>
        <v>0</v>
      </c>
      <c r="AP34" s="114">
        <f>'31'!AR31+'31'!AR58</f>
        <v>0</v>
      </c>
      <c r="AQ34" s="114">
        <f>'31'!AS31+'31'!AS58</f>
        <v>0</v>
      </c>
      <c r="AR34" s="114">
        <f>'31'!AT31+'31'!AT58</f>
        <v>0</v>
      </c>
      <c r="AS34" s="114">
        <f>'31'!AU31+'31'!AU58</f>
        <v>0</v>
      </c>
      <c r="AT34" s="114">
        <f>'31'!AV31+'31'!AV58</f>
        <v>0</v>
      </c>
      <c r="AU34" s="114">
        <f>'31'!AW31+'31'!AW58</f>
        <v>0</v>
      </c>
      <c r="AV34" s="114">
        <f>'31'!AX31+'31'!AX58</f>
        <v>0</v>
      </c>
      <c r="AW34" s="114">
        <f>'31'!AY31+'31'!AY58</f>
        <v>0</v>
      </c>
      <c r="AX34" s="114">
        <f>'31'!AZ31+'31'!AZ58</f>
        <v>0</v>
      </c>
      <c r="AY34" s="114">
        <f>'31'!BA31+'31'!BA58</f>
        <v>0</v>
      </c>
      <c r="AZ34" s="114">
        <f>'31'!BB31+'31'!BB58</f>
        <v>0</v>
      </c>
      <c r="BA34" s="114">
        <f>'31'!BC31+'31'!BC58</f>
        <v>0</v>
      </c>
      <c r="BB34" s="114">
        <f>'31'!BD31+'31'!BD58</f>
        <v>0</v>
      </c>
      <c r="BC34" s="114">
        <f>'31'!BE31+'31'!BE58</f>
        <v>0</v>
      </c>
      <c r="BD34" s="114">
        <f>'31'!BF31+'31'!BF58</f>
        <v>0</v>
      </c>
      <c r="BE34" s="114">
        <f>'31'!BG31+'31'!BG58</f>
        <v>0</v>
      </c>
      <c r="BF34" s="114">
        <f>'31'!BH31+'31'!BH58</f>
        <v>0</v>
      </c>
      <c r="BG34" s="114">
        <f>'31'!BI31+'31'!BI58</f>
        <v>0</v>
      </c>
      <c r="BH34" s="114">
        <f>'31'!BJ31+'31'!BJ58</f>
        <v>0</v>
      </c>
      <c r="BI34" s="114">
        <f>'31'!BK31+'31'!BK58</f>
        <v>0</v>
      </c>
      <c r="BJ34" s="114">
        <f>'31'!BL31+'31'!BL58</f>
        <v>0</v>
      </c>
      <c r="BK34" s="114">
        <f>'31'!BM31+'31'!BM58</f>
        <v>0</v>
      </c>
      <c r="BL34" s="114">
        <f>'31'!BN31+'31'!BN58</f>
        <v>0</v>
      </c>
      <c r="BM34" s="114">
        <f>'31'!BO31+'31'!BO58</f>
        <v>0</v>
      </c>
      <c r="BN34" s="114">
        <f>'31'!BP31+'31'!BP58</f>
        <v>0</v>
      </c>
      <c r="BO34" s="114">
        <f>'31'!BQ31+'31'!BQ58</f>
        <v>0</v>
      </c>
      <c r="BP34" s="114">
        <f>'31'!BR31+'31'!BR58</f>
        <v>0</v>
      </c>
      <c r="BQ34" s="114">
        <f>'31'!BS31+'31'!BS58</f>
        <v>0</v>
      </c>
      <c r="BR34" s="114">
        <f>'31'!BT31+'31'!BT58</f>
        <v>0</v>
      </c>
      <c r="BS34" s="114">
        <f>'31'!BU31+'31'!BU58</f>
        <v>0</v>
      </c>
      <c r="BT34" s="114">
        <f>'31'!BV31+'31'!BV58</f>
        <v>0</v>
      </c>
      <c r="BU34" s="114">
        <f>'31'!BW31+'31'!BW58</f>
        <v>0</v>
      </c>
      <c r="BV34" s="114">
        <f>'31'!BX31+'31'!BX58</f>
        <v>0</v>
      </c>
      <c r="BW34" s="114">
        <f>'31'!BY31+'31'!BY58</f>
        <v>0</v>
      </c>
      <c r="BX34" s="114">
        <f>'31'!BZ31+'31'!BZ58</f>
        <v>0</v>
      </c>
      <c r="BY34" s="58">
        <f>'31'!C33+'31'!C60</f>
        <v>0</v>
      </c>
    </row>
    <row r="35" spans="1:77" ht="15">
      <c r="A35" s="131" t="s">
        <v>123</v>
      </c>
      <c r="B35" s="128">
        <f>ROUND((SUM(B4:B34)),3)</f>
        <v>0</v>
      </c>
      <c r="C35" s="128">
        <f t="shared" ref="C35:BN35" si="0">ROUND((SUM(C4:C34)),3)</f>
        <v>174</v>
      </c>
      <c r="D35" s="128">
        <f t="shared" si="0"/>
        <v>176</v>
      </c>
      <c r="E35" s="128">
        <f>ROUND((SUM(E4:E34)),3)</f>
        <v>322</v>
      </c>
      <c r="F35" s="128">
        <f t="shared" si="0"/>
        <v>0</v>
      </c>
      <c r="G35" s="128">
        <f t="shared" si="0"/>
        <v>2.488</v>
      </c>
      <c r="H35" s="128">
        <f t="shared" si="0"/>
        <v>19.471</v>
      </c>
      <c r="I35" s="128">
        <f t="shared" si="0"/>
        <v>221</v>
      </c>
      <c r="J35" s="128">
        <f t="shared" si="0"/>
        <v>7.3289999999999997</v>
      </c>
      <c r="K35" s="128">
        <f t="shared" si="0"/>
        <v>8.4870000000000001</v>
      </c>
      <c r="L35" s="128">
        <v>6.766</v>
      </c>
      <c r="M35" s="128">
        <f t="shared" si="0"/>
        <v>3.9780000000000002</v>
      </c>
      <c r="N35" s="128">
        <f t="shared" si="0"/>
        <v>0.499</v>
      </c>
      <c r="O35" s="128">
        <f t="shared" si="0"/>
        <v>291</v>
      </c>
      <c r="P35" s="128">
        <f t="shared" si="0"/>
        <v>2.62</v>
      </c>
      <c r="Q35" s="128">
        <f t="shared" si="0"/>
        <v>651</v>
      </c>
      <c r="R35" s="128">
        <f t="shared" si="0"/>
        <v>13.536</v>
      </c>
      <c r="S35" s="128">
        <f t="shared" si="0"/>
        <v>11.654999999999999</v>
      </c>
      <c r="T35" s="128">
        <f t="shared" si="0"/>
        <v>13.057</v>
      </c>
      <c r="U35" s="128">
        <f t="shared" si="0"/>
        <v>6.218</v>
      </c>
      <c r="V35" s="128">
        <f t="shared" si="0"/>
        <v>3.7040000000000002</v>
      </c>
      <c r="W35" s="128">
        <f t="shared" si="0"/>
        <v>0.38700000000000001</v>
      </c>
      <c r="X35" s="128">
        <f t="shared" si="0"/>
        <v>2.0640000000000001</v>
      </c>
      <c r="Y35" s="128">
        <f t="shared" si="0"/>
        <v>71.36</v>
      </c>
      <c r="Z35" s="128">
        <f t="shared" si="0"/>
        <v>92.8</v>
      </c>
      <c r="AA35" s="128">
        <f t="shared" si="0"/>
        <v>2.5920000000000001</v>
      </c>
      <c r="AB35" s="128">
        <f t="shared" si="0"/>
        <v>218</v>
      </c>
      <c r="AC35" s="128">
        <f t="shared" si="0"/>
        <v>84</v>
      </c>
      <c r="AD35" s="128">
        <f t="shared" si="0"/>
        <v>1.609</v>
      </c>
      <c r="AE35" s="128">
        <f t="shared" si="0"/>
        <v>15.196</v>
      </c>
      <c r="AF35" s="128">
        <f t="shared" si="0"/>
        <v>5.6</v>
      </c>
      <c r="AG35" s="128">
        <f t="shared" si="0"/>
        <v>0</v>
      </c>
      <c r="AH35" s="128">
        <f t="shared" si="0"/>
        <v>0</v>
      </c>
      <c r="AI35" s="128">
        <f t="shared" si="0"/>
        <v>0.435</v>
      </c>
      <c r="AJ35" s="128">
        <f t="shared" si="0"/>
        <v>7.7759999999999998</v>
      </c>
      <c r="AK35" s="128">
        <f t="shared" si="0"/>
        <v>0</v>
      </c>
      <c r="AL35" s="128">
        <f t="shared" si="0"/>
        <v>18.863</v>
      </c>
      <c r="AM35" s="128">
        <f t="shared" si="0"/>
        <v>0.34399999999999997</v>
      </c>
      <c r="AN35" s="128">
        <f t="shared" si="0"/>
        <v>0</v>
      </c>
      <c r="AO35" s="128">
        <f t="shared" si="0"/>
        <v>2.7839999999999998</v>
      </c>
      <c r="AP35" s="128">
        <f t="shared" si="0"/>
        <v>20.125</v>
      </c>
      <c r="AQ35" s="128">
        <f t="shared" si="0"/>
        <v>17.5</v>
      </c>
      <c r="AR35" s="128">
        <f t="shared" si="0"/>
        <v>8.91</v>
      </c>
      <c r="AS35" s="128">
        <f t="shared" si="0"/>
        <v>0</v>
      </c>
      <c r="AT35" s="128">
        <f t="shared" si="0"/>
        <v>31.007999999999999</v>
      </c>
      <c r="AU35" s="128">
        <f t="shared" si="0"/>
        <v>2.706</v>
      </c>
      <c r="AV35" s="128">
        <f t="shared" si="0"/>
        <v>6.0739999999999998</v>
      </c>
      <c r="AW35" s="128">
        <f t="shared" si="0"/>
        <v>8.4390000000000001</v>
      </c>
      <c r="AX35" s="128">
        <f t="shared" si="0"/>
        <v>0</v>
      </c>
      <c r="AY35" s="128">
        <f t="shared" si="0"/>
        <v>45.667999999999999</v>
      </c>
      <c r="AZ35" s="128">
        <f t="shared" si="0"/>
        <v>0</v>
      </c>
      <c r="BA35" s="128">
        <f t="shared" si="0"/>
        <v>0</v>
      </c>
      <c r="BB35" s="128">
        <f t="shared" si="0"/>
        <v>10.661</v>
      </c>
      <c r="BC35" s="128">
        <f t="shared" si="0"/>
        <v>0</v>
      </c>
      <c r="BD35" s="128">
        <f t="shared" si="0"/>
        <v>0</v>
      </c>
      <c r="BE35" s="128">
        <f t="shared" si="0"/>
        <v>0.34100000000000003</v>
      </c>
      <c r="BF35" s="128">
        <f t="shared" si="0"/>
        <v>300</v>
      </c>
      <c r="BG35" s="128">
        <f t="shared" si="0"/>
        <v>10.683999999999999</v>
      </c>
      <c r="BH35" s="128">
        <f t="shared" si="0"/>
        <v>51.454999999999998</v>
      </c>
      <c r="BI35" s="128">
        <f t="shared" si="0"/>
        <v>10.691000000000001</v>
      </c>
      <c r="BJ35" s="128">
        <f t="shared" si="0"/>
        <v>24.381</v>
      </c>
      <c r="BK35" s="128">
        <f t="shared" si="0"/>
        <v>2.63</v>
      </c>
      <c r="BL35" s="128">
        <f t="shared" si="0"/>
        <v>0</v>
      </c>
      <c r="BM35" s="128">
        <f t="shared" si="0"/>
        <v>22.486000000000001</v>
      </c>
      <c r="BN35" s="128">
        <f t="shared" si="0"/>
        <v>430</v>
      </c>
      <c r="BO35" s="128">
        <f t="shared" ref="BO35:BX35" si="1">ROUND((SUM(BO4:BO34)),3)</f>
        <v>29.64</v>
      </c>
      <c r="BP35" s="128">
        <f t="shared" si="1"/>
        <v>38.33</v>
      </c>
      <c r="BQ35" s="128">
        <f t="shared" si="1"/>
        <v>21.24</v>
      </c>
      <c r="BR35" s="128">
        <f t="shared" si="1"/>
        <v>0</v>
      </c>
      <c r="BS35" s="128">
        <f t="shared" si="1"/>
        <v>36.99</v>
      </c>
      <c r="BT35" s="128">
        <f t="shared" si="1"/>
        <v>64.176000000000002</v>
      </c>
      <c r="BU35" s="128">
        <f t="shared" si="1"/>
        <v>385</v>
      </c>
      <c r="BV35" s="128">
        <f t="shared" si="1"/>
        <v>135</v>
      </c>
      <c r="BW35" s="128">
        <f t="shared" si="1"/>
        <v>2.0009999999999999</v>
      </c>
      <c r="BX35" s="128">
        <f t="shared" si="1"/>
        <v>445</v>
      </c>
      <c r="BY35" s="59"/>
    </row>
    <row r="36" spans="1:77" ht="15">
      <c r="A36" s="132" t="s">
        <v>64</v>
      </c>
      <c r="B36" s="126">
        <f>ССЫЛКИ!B3</f>
        <v>85</v>
      </c>
      <c r="C36" s="126">
        <f>ССЫЛКИ!C3</f>
        <v>21</v>
      </c>
      <c r="D36" s="126">
        <f>ССЫЛКИ!D3</f>
        <v>21</v>
      </c>
      <c r="E36" s="126">
        <f>ССЫЛКИ!E3</f>
        <v>6</v>
      </c>
      <c r="F36" s="126">
        <f>ССЫЛКИ!F3</f>
        <v>400</v>
      </c>
      <c r="G36" s="126">
        <f>ССЫЛКИ!G3</f>
        <v>140</v>
      </c>
      <c r="H36" s="126">
        <f>ССЫЛКИ!H3</f>
        <v>85</v>
      </c>
      <c r="I36" s="126">
        <f>ССЫЛКИ!I3</f>
        <v>21</v>
      </c>
      <c r="J36" s="126">
        <f>ССЫЛКИ!J3</f>
        <v>140</v>
      </c>
      <c r="K36" s="126">
        <f>ССЫЛКИ!K3</f>
        <v>56</v>
      </c>
      <c r="L36" s="126">
        <f>ССЫЛКИ!L3</f>
        <v>10</v>
      </c>
      <c r="M36" s="126">
        <f>ССЫЛКИ!M3</f>
        <v>240</v>
      </c>
      <c r="N36" s="126">
        <f>ССЫЛКИ!N3</f>
        <v>700</v>
      </c>
      <c r="O36" s="126">
        <f>ССЫЛКИ!O3</f>
        <v>8</v>
      </c>
      <c r="P36" s="126">
        <f>ССЫЛКИ!P3</f>
        <v>160</v>
      </c>
      <c r="Q36" s="126">
        <f>ССЫЛКИ!Q3</f>
        <v>10</v>
      </c>
      <c r="R36" s="126">
        <f>ССЫЛКИ!R3</f>
        <v>150</v>
      </c>
      <c r="S36" s="126">
        <f>ССЫЛКИ!S3</f>
        <v>110</v>
      </c>
      <c r="T36" s="126">
        <f>ССЫЛКИ!T3</f>
        <v>130</v>
      </c>
      <c r="U36" s="126">
        <f>ССЫЛКИ!U3</f>
        <v>150</v>
      </c>
      <c r="V36" s="126">
        <f>ССЫЛКИ!V3</f>
        <v>150</v>
      </c>
      <c r="W36" s="126">
        <f>ССЫЛКИ!W3</f>
        <v>40</v>
      </c>
      <c r="X36" s="126">
        <f>ССЫЛКИ!X3</f>
        <v>150</v>
      </c>
      <c r="Y36" s="126">
        <f>ССЫЛКИ!Y3</f>
        <v>60</v>
      </c>
      <c r="Z36" s="126">
        <f>ССЫЛКИ!Z3</f>
        <v>70</v>
      </c>
      <c r="AA36" s="126">
        <f>ССЫЛКИ!AA3</f>
        <v>165</v>
      </c>
      <c r="AB36" s="126">
        <f>ССЫЛКИ!AB3</f>
        <v>21</v>
      </c>
      <c r="AC36" s="126">
        <f>ССЫЛКИ!AC3</f>
        <v>10.5</v>
      </c>
      <c r="AD36" s="126">
        <f>ССЫЛКИ!AD3</f>
        <v>55</v>
      </c>
      <c r="AE36" s="126">
        <f>ССЫЛКИ!AE3</f>
        <v>90</v>
      </c>
      <c r="AF36" s="126">
        <f>ССЫЛКИ!AF3</f>
        <v>45</v>
      </c>
      <c r="AG36" s="126">
        <f>ССЫЛКИ!AG3</f>
        <v>45</v>
      </c>
      <c r="AH36" s="126">
        <f>ССЫЛКИ!AH3</f>
        <v>52</v>
      </c>
      <c r="AI36" s="126">
        <f>ССЫЛКИ!AI3</f>
        <v>50</v>
      </c>
      <c r="AJ36" s="126">
        <f>ССЫЛКИ!AJ3</f>
        <v>55</v>
      </c>
      <c r="AK36" s="126">
        <f>ССЫЛКИ!AK3</f>
        <v>60</v>
      </c>
      <c r="AL36" s="126">
        <f>ССЫЛКИ!AL3</f>
        <v>60</v>
      </c>
      <c r="AM36" s="126">
        <f>ССЫЛКИ!AM3</f>
        <v>50</v>
      </c>
      <c r="AN36" s="126">
        <f>ССЫЛКИ!AN3</f>
        <v>110</v>
      </c>
      <c r="AO36" s="126">
        <f>ССЫЛКИ!AO3</f>
        <v>270</v>
      </c>
      <c r="AP36" s="126">
        <f>ССЫЛКИ!AP3</f>
        <v>200</v>
      </c>
      <c r="AQ36" s="126">
        <f>ССЫЛКИ!AQ3</f>
        <v>80</v>
      </c>
      <c r="AR36" s="126">
        <f>ССЫЛКИ!AR3</f>
        <v>600</v>
      </c>
      <c r="AS36" s="126">
        <f>ССЫЛКИ!AS3</f>
        <v>60</v>
      </c>
      <c r="AT36" s="126">
        <f>ССЫЛКИ!AT3</f>
        <v>75</v>
      </c>
      <c r="AU36" s="126">
        <f>ССЫЛКИ!AU3</f>
        <v>250</v>
      </c>
      <c r="AV36" s="126">
        <f>ССЫЛКИ!AV3</f>
        <v>274</v>
      </c>
      <c r="AW36" s="126">
        <f>ССЫЛКИ!AW3</f>
        <v>450</v>
      </c>
      <c r="AX36" s="126">
        <f>ССЫЛКИ!AX3</f>
        <v>325</v>
      </c>
      <c r="AY36" s="126">
        <f>ССЫЛКИ!AY3</f>
        <v>180</v>
      </c>
      <c r="AZ36" s="126">
        <f>ССЫЛКИ!AZ3</f>
        <v>320</v>
      </c>
      <c r="BA36" s="126">
        <f>ССЫЛКИ!BA3</f>
        <v>350</v>
      </c>
      <c r="BB36" s="126">
        <f>ССЫЛКИ!BB3</f>
        <v>300</v>
      </c>
      <c r="BC36" s="126">
        <f>ССЫЛКИ!BC3</f>
        <v>120</v>
      </c>
      <c r="BD36" s="126">
        <f>ССЫЛКИ!BD3</f>
        <v>220</v>
      </c>
      <c r="BE36" s="126">
        <f>ССЫЛКИ!BE3</f>
        <v>300</v>
      </c>
      <c r="BF36" s="126">
        <f>ССЫЛКИ!BF3</f>
        <v>21</v>
      </c>
      <c r="BG36" s="126">
        <f>ССЫЛКИ!BG3</f>
        <v>21</v>
      </c>
      <c r="BH36" s="126">
        <f>ССЫЛКИ!BH3</f>
        <v>35</v>
      </c>
      <c r="BI36" s="126">
        <f>ССЫЛКИ!BI3</f>
        <v>22</v>
      </c>
      <c r="BJ36" s="126">
        <f>ССЫЛКИ!BJ3</f>
        <v>32</v>
      </c>
      <c r="BK36" s="126">
        <f>ССЫЛКИ!BK3</f>
        <v>140</v>
      </c>
      <c r="BL36" s="126">
        <f>ССЫЛКИ!BL3</f>
        <v>140</v>
      </c>
      <c r="BM36" s="126">
        <f>ССЫЛКИ!BM3</f>
        <v>30</v>
      </c>
      <c r="BN36" s="126">
        <f>ССЫЛКИ!BN3</f>
        <v>4.2</v>
      </c>
      <c r="BO36" s="126">
        <f>ССЫЛКИ!BO3</f>
        <v>160</v>
      </c>
      <c r="BP36" s="126">
        <f>ССЫЛКИ!BP3</f>
        <v>100</v>
      </c>
      <c r="BQ36" s="126">
        <f>ССЫЛКИ!BQ3</f>
        <v>150</v>
      </c>
      <c r="BR36" s="126">
        <f>ССЫЛКИ!BR3</f>
        <v>160</v>
      </c>
      <c r="BS36" s="126">
        <f>ССЫЛКИ!BS3</f>
        <v>100</v>
      </c>
      <c r="BT36" s="126">
        <f>ССЫЛКИ!BT3</f>
        <v>90</v>
      </c>
      <c r="BU36" s="126">
        <f>ССЫЛКИ!BU3</f>
        <v>21</v>
      </c>
      <c r="BV36" s="126">
        <f>ССЫЛКИ!BV3</f>
        <v>40</v>
      </c>
      <c r="BW36" s="126">
        <f>ССЫЛКИ!BW3</f>
        <v>210</v>
      </c>
      <c r="BX36" s="126">
        <f>ССЫЛКИ!BX3</f>
        <v>8</v>
      </c>
      <c r="BY36" s="55"/>
    </row>
    <row r="37" spans="1:77" ht="87.6" customHeight="1">
      <c r="A37" s="133" t="s">
        <v>124</v>
      </c>
      <c r="B37" s="200">
        <f>ROUND((B35*B36),2)</f>
        <v>0</v>
      </c>
      <c r="C37" s="200">
        <f>ROUND((C35*C36),2)</f>
        <v>3654</v>
      </c>
      <c r="D37" s="200">
        <f t="shared" ref="D37:BN37" si="2">ROUND((D35*D36),2)</f>
        <v>3696</v>
      </c>
      <c r="E37" s="200">
        <f t="shared" si="2"/>
        <v>1932</v>
      </c>
      <c r="F37" s="200">
        <f t="shared" si="2"/>
        <v>0</v>
      </c>
      <c r="G37" s="200">
        <f t="shared" si="2"/>
        <v>348.32</v>
      </c>
      <c r="H37" s="200">
        <f t="shared" si="2"/>
        <v>1655.04</v>
      </c>
      <c r="I37" s="200">
        <f t="shared" si="2"/>
        <v>4641</v>
      </c>
      <c r="J37" s="200">
        <f t="shared" si="2"/>
        <v>1026.06</v>
      </c>
      <c r="K37" s="200">
        <f t="shared" si="2"/>
        <v>475.27</v>
      </c>
      <c r="L37" s="200">
        <f t="shared" si="2"/>
        <v>67.66</v>
      </c>
      <c r="M37" s="200">
        <f t="shared" si="2"/>
        <v>954.72</v>
      </c>
      <c r="N37" s="200">
        <f t="shared" si="2"/>
        <v>349.3</v>
      </c>
      <c r="O37" s="200">
        <f t="shared" si="2"/>
        <v>2328</v>
      </c>
      <c r="P37" s="200">
        <f t="shared" si="2"/>
        <v>419.2</v>
      </c>
      <c r="Q37" s="200">
        <f t="shared" si="2"/>
        <v>6510</v>
      </c>
      <c r="R37" s="200">
        <f t="shared" si="2"/>
        <v>2030.4</v>
      </c>
      <c r="S37" s="200">
        <f t="shared" si="2"/>
        <v>1282.05</v>
      </c>
      <c r="T37" s="200">
        <f t="shared" si="2"/>
        <v>1697.41</v>
      </c>
      <c r="U37" s="200">
        <f t="shared" si="2"/>
        <v>932.7</v>
      </c>
      <c r="V37" s="200">
        <f t="shared" si="2"/>
        <v>555.6</v>
      </c>
      <c r="W37" s="200">
        <f t="shared" si="2"/>
        <v>15.48</v>
      </c>
      <c r="X37" s="200">
        <f t="shared" si="2"/>
        <v>309.60000000000002</v>
      </c>
      <c r="Y37" s="200">
        <f t="shared" si="2"/>
        <v>4281.6000000000004</v>
      </c>
      <c r="Z37" s="200">
        <f t="shared" si="2"/>
        <v>6496</v>
      </c>
      <c r="AA37" s="200">
        <f t="shared" si="2"/>
        <v>427.68</v>
      </c>
      <c r="AB37" s="200">
        <f t="shared" si="2"/>
        <v>4578</v>
      </c>
      <c r="AC37" s="200">
        <f t="shared" si="2"/>
        <v>882</v>
      </c>
      <c r="AD37" s="200">
        <f t="shared" si="2"/>
        <v>88.5</v>
      </c>
      <c r="AE37" s="200">
        <f t="shared" si="2"/>
        <v>1367.64</v>
      </c>
      <c r="AF37" s="200">
        <f t="shared" si="2"/>
        <v>252</v>
      </c>
      <c r="AG37" s="200">
        <f t="shared" si="2"/>
        <v>0</v>
      </c>
      <c r="AH37" s="200">
        <f t="shared" si="2"/>
        <v>0</v>
      </c>
      <c r="AI37" s="200">
        <f t="shared" si="2"/>
        <v>21.75</v>
      </c>
      <c r="AJ37" s="200">
        <f t="shared" si="2"/>
        <v>427.68</v>
      </c>
      <c r="AK37" s="200">
        <f t="shared" si="2"/>
        <v>0</v>
      </c>
      <c r="AL37" s="200">
        <f t="shared" si="2"/>
        <v>1131.78</v>
      </c>
      <c r="AM37" s="200">
        <f t="shared" si="2"/>
        <v>17.2</v>
      </c>
      <c r="AN37" s="200">
        <f t="shared" si="2"/>
        <v>0</v>
      </c>
      <c r="AO37" s="200">
        <f t="shared" si="2"/>
        <v>751.68</v>
      </c>
      <c r="AP37" s="200">
        <f t="shared" si="2"/>
        <v>4025</v>
      </c>
      <c r="AQ37" s="200">
        <f t="shared" si="2"/>
        <v>1400</v>
      </c>
      <c r="AR37" s="200">
        <f t="shared" si="2"/>
        <v>5346</v>
      </c>
      <c r="AS37" s="200">
        <f t="shared" si="2"/>
        <v>0</v>
      </c>
      <c r="AT37" s="200">
        <f t="shared" si="2"/>
        <v>2325.6</v>
      </c>
      <c r="AU37" s="200">
        <f t="shared" si="2"/>
        <v>676.5</v>
      </c>
      <c r="AV37" s="200">
        <f t="shared" si="2"/>
        <v>1664.28</v>
      </c>
      <c r="AW37" s="200">
        <f t="shared" si="2"/>
        <v>3797.55</v>
      </c>
      <c r="AX37" s="200">
        <f t="shared" si="2"/>
        <v>0</v>
      </c>
      <c r="AY37" s="200">
        <f t="shared" si="2"/>
        <v>8220.24</v>
      </c>
      <c r="AZ37" s="200">
        <f t="shared" si="2"/>
        <v>0</v>
      </c>
      <c r="BA37" s="200">
        <f t="shared" si="2"/>
        <v>0</v>
      </c>
      <c r="BB37" s="200">
        <f t="shared" si="2"/>
        <v>3198.3</v>
      </c>
      <c r="BC37" s="200">
        <f t="shared" si="2"/>
        <v>0</v>
      </c>
      <c r="BD37" s="200">
        <f t="shared" si="2"/>
        <v>0</v>
      </c>
      <c r="BE37" s="200">
        <f t="shared" si="2"/>
        <v>102.3</v>
      </c>
      <c r="BF37" s="200">
        <f t="shared" si="2"/>
        <v>6300</v>
      </c>
      <c r="BG37" s="200">
        <f t="shared" si="2"/>
        <v>224.36</v>
      </c>
      <c r="BH37" s="200">
        <f t="shared" si="2"/>
        <v>1800.93</v>
      </c>
      <c r="BI37" s="200">
        <f t="shared" si="2"/>
        <v>235.2</v>
      </c>
      <c r="BJ37" s="200">
        <f t="shared" si="2"/>
        <v>780.19</v>
      </c>
      <c r="BK37" s="200">
        <f t="shared" si="2"/>
        <v>368.2</v>
      </c>
      <c r="BL37" s="200">
        <f t="shared" si="2"/>
        <v>0</v>
      </c>
      <c r="BM37" s="200">
        <f t="shared" si="2"/>
        <v>674.58</v>
      </c>
      <c r="BN37" s="200">
        <f t="shared" si="2"/>
        <v>1806</v>
      </c>
      <c r="BO37" s="200">
        <f t="shared" ref="BO37:BX37" si="3">ROUND((BO35*BO36),2)</f>
        <v>4742.3999999999996</v>
      </c>
      <c r="BP37" s="200">
        <f t="shared" si="3"/>
        <v>3833</v>
      </c>
      <c r="BQ37" s="200">
        <f t="shared" si="3"/>
        <v>3186</v>
      </c>
      <c r="BR37" s="200">
        <f t="shared" si="3"/>
        <v>0</v>
      </c>
      <c r="BS37" s="200">
        <f t="shared" si="3"/>
        <v>3699</v>
      </c>
      <c r="BT37" s="200">
        <f t="shared" si="3"/>
        <v>5775.84</v>
      </c>
      <c r="BU37" s="200">
        <f t="shared" si="3"/>
        <v>8085</v>
      </c>
      <c r="BV37" s="200">
        <f t="shared" si="3"/>
        <v>5400</v>
      </c>
      <c r="BW37" s="200">
        <f t="shared" si="3"/>
        <v>420.21</v>
      </c>
      <c r="BX37" s="200">
        <f t="shared" si="3"/>
        <v>3560</v>
      </c>
      <c r="BY37" s="199">
        <f>SUM(BY4:BY34)</f>
        <v>137250</v>
      </c>
    </row>
    <row r="38" spans="1:77" ht="21">
      <c r="A38" s="657" t="s">
        <v>125</v>
      </c>
      <c r="B38" s="569"/>
      <c r="C38" s="535"/>
      <c r="D38" s="658">
        <f>SUM(B37:BX37)</f>
        <v>137250</v>
      </c>
      <c r="E38" s="659"/>
      <c r="F38" s="659"/>
      <c r="G38" s="659"/>
      <c r="H38" s="659"/>
      <c r="I38" s="659"/>
      <c r="J38" s="659"/>
      <c r="K38" s="660"/>
      <c r="M38" s="280"/>
      <c r="AB38" s="60"/>
    </row>
    <row r="39" spans="1:77" ht="18.75">
      <c r="A39" s="657" t="s">
        <v>126</v>
      </c>
      <c r="B39" s="569"/>
      <c r="C39" s="569"/>
      <c r="D39" s="569"/>
      <c r="E39" s="569"/>
      <c r="F39" s="61"/>
      <c r="G39" s="61"/>
      <c r="H39" s="661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2250</v>
      </c>
      <c r="I39" s="569"/>
      <c r="J39" s="569"/>
      <c r="K39" s="569"/>
    </row>
    <row r="40" spans="1:77" ht="18.75">
      <c r="A40" s="650" t="s">
        <v>127</v>
      </c>
      <c r="B40" s="651"/>
      <c r="C40" s="651"/>
      <c r="D40" s="651"/>
      <c r="E40" s="651"/>
      <c r="F40" s="651"/>
      <c r="G40" s="651"/>
      <c r="H40" s="651"/>
      <c r="I40" s="62"/>
      <c r="J40" s="652">
        <f>D38/H39</f>
        <v>61</v>
      </c>
      <c r="K40" s="569"/>
      <c r="P40" s="196"/>
    </row>
    <row r="41" spans="1:77" hidden="1">
      <c r="P41" s="196">
        <f>ROUND(($BY$37-((SUM($B$37:$K$37))+(SUM($M$37:$BX$37)))),3)</f>
        <v>67.66</v>
      </c>
      <c r="Q41" s="194">
        <f>P41/10</f>
        <v>6.766</v>
      </c>
      <c r="R41" s="124">
        <f>ROUND((SUM(A45:A75)),3)</f>
        <v>6.7720000000000002</v>
      </c>
      <c r="S41" s="124">
        <f>ROUND(R41-Q41,3)</f>
        <v>6.0000000000000001E-3</v>
      </c>
    </row>
    <row r="42" spans="1:77" hidden="1"/>
    <row r="43" spans="1:77" hidden="1">
      <c r="O43" s="197"/>
      <c r="P43" s="198"/>
    </row>
    <row r="44" spans="1:77" hidden="1">
      <c r="H44" s="260"/>
    </row>
    <row r="45" spans="1:77" ht="15" hidden="1">
      <c r="A45" s="114">
        <f>'01'!N31+'01'!N58</f>
        <v>0.54922000000000004</v>
      </c>
    </row>
    <row r="46" spans="1:77" ht="15" hidden="1">
      <c r="A46" s="114">
        <f>'02'!N31+'02'!N58</f>
        <v>0.25585000000000002</v>
      </c>
    </row>
    <row r="47" spans="1:77" ht="15" hidden="1">
      <c r="A47" s="114">
        <f>'03'!N31+'03'!N58</f>
        <v>0.42900000000000005</v>
      </c>
    </row>
    <row r="48" spans="1:77" ht="15" hidden="1">
      <c r="A48" s="114">
        <f>'04'!N31+'04'!N58</f>
        <v>0.39179999999999998</v>
      </c>
    </row>
    <row r="49" spans="1:1" ht="15" hidden="1">
      <c r="A49" s="114">
        <f>'05'!N31+'05'!N58</f>
        <v>0.44839999999999997</v>
      </c>
    </row>
    <row r="50" spans="1:1" ht="15" hidden="1">
      <c r="A50" s="114">
        <f>'06'!N31+'06'!N58</f>
        <v>0.36099999999999999</v>
      </c>
    </row>
    <row r="51" spans="1:1" ht="15" hidden="1">
      <c r="A51" s="114">
        <f>'07'!N31+'07'!N58</f>
        <v>0</v>
      </c>
    </row>
    <row r="52" spans="1:1" ht="15" hidden="1">
      <c r="A52" s="114">
        <f>'08'!N31+'08'!N58</f>
        <v>0</v>
      </c>
    </row>
    <row r="53" spans="1:1" ht="15" hidden="1">
      <c r="A53" s="114">
        <f>'09'!N31+'09'!N58</f>
        <v>0.55044999999999999</v>
      </c>
    </row>
    <row r="54" spans="1:1" ht="15" hidden="1">
      <c r="A54" s="114">
        <f>'10'!N31+'10'!N58</f>
        <v>0.45900000000000002</v>
      </c>
    </row>
    <row r="55" spans="1:1" ht="15" hidden="1">
      <c r="A55" s="114">
        <f>'11'!N31+'11'!N58</f>
        <v>0.28908</v>
      </c>
    </row>
    <row r="56" spans="1:1" ht="15" hidden="1">
      <c r="A56" s="114">
        <f>'12'!N31+'12'!N58</f>
        <v>0.24079999999999999</v>
      </c>
    </row>
    <row r="57" spans="1:1" ht="15" hidden="1">
      <c r="A57" s="114">
        <f>'13'!N31+'13'!N58</f>
        <v>1.04E-2</v>
      </c>
    </row>
    <row r="58" spans="1:1" ht="15" hidden="1">
      <c r="A58" s="114">
        <f>'14'!N31+'14'!N58</f>
        <v>0</v>
      </c>
    </row>
    <row r="59" spans="1:1" ht="15" hidden="1">
      <c r="A59" s="114">
        <f>'15'!N31+'15'!N58</f>
        <v>0.5399799999999999</v>
      </c>
    </row>
    <row r="60" spans="1:1" ht="15" hidden="1">
      <c r="A60" s="114">
        <f>'16'!N31+'16'!N58</f>
        <v>0.24990000000000001</v>
      </c>
    </row>
    <row r="61" spans="1:1" ht="15" hidden="1">
      <c r="A61" s="114">
        <f>'17'!N31+'17'!N58</f>
        <v>0.42564999999999997</v>
      </c>
    </row>
    <row r="62" spans="1:1" ht="15" hidden="1">
      <c r="A62" s="114">
        <f>'18'!N31+'18'!N58</f>
        <v>0.38009999999999999</v>
      </c>
    </row>
    <row r="63" spans="1:1" ht="15" hidden="1">
      <c r="A63" s="114">
        <f>'19'!N31+'19'!N58</f>
        <v>0.48224</v>
      </c>
    </row>
    <row r="64" spans="1:1" ht="15" hidden="1">
      <c r="A64" s="114">
        <f>'20'!N31+'20'!N58</f>
        <v>0.38</v>
      </c>
    </row>
    <row r="65" spans="1:1" ht="15" hidden="1">
      <c r="A65" s="114">
        <f>'21'!N31+'21'!N58</f>
        <v>0</v>
      </c>
    </row>
    <row r="66" spans="1:1" ht="15" hidden="1">
      <c r="A66" s="114">
        <f>'22'!N31+'22'!N58</f>
        <v>0.3296</v>
      </c>
    </row>
    <row r="67" spans="1:1" ht="15" hidden="1">
      <c r="A67" s="114">
        <f>'23'!N31+'23'!N58</f>
        <v>0</v>
      </c>
    </row>
    <row r="68" spans="1:1" ht="15" hidden="1">
      <c r="A68" s="114">
        <f>'24'!N31+'24'!N58</f>
        <v>0</v>
      </c>
    </row>
    <row r="69" spans="1:1" ht="15" hidden="1">
      <c r="A69" s="114">
        <f>'25'!N31+'25'!N58</f>
        <v>0</v>
      </c>
    </row>
    <row r="70" spans="1:1" ht="15" hidden="1">
      <c r="A70" s="114">
        <f>'26'!N31+'26'!N58</f>
        <v>0</v>
      </c>
    </row>
    <row r="71" spans="1:1" ht="15" hidden="1">
      <c r="A71" s="114">
        <f>'27'!N31+'27'!N58</f>
        <v>0</v>
      </c>
    </row>
    <row r="72" spans="1:1" ht="15" hidden="1">
      <c r="A72" s="114">
        <f>'28'!N31+'28'!N58</f>
        <v>0</v>
      </c>
    </row>
    <row r="73" spans="1:1" ht="15" hidden="1">
      <c r="A73" s="114">
        <f>'29'!N31+'29'!N58</f>
        <v>0</v>
      </c>
    </row>
    <row r="74" spans="1:1" ht="15" hidden="1">
      <c r="A74" s="114">
        <f>'30'!N31+'30'!N58</f>
        <v>0</v>
      </c>
    </row>
    <row r="75" spans="1:1" ht="15" hidden="1">
      <c r="A75" s="114">
        <f>'31'!N31+'31'!N58</f>
        <v>0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0866141732283472" right="0.70866141732283472" top="0.74803149606299213" bottom="0.74803149606299213" header="0.31496062992125984" footer="0.31496062992125984"/>
  <pageSetup paperSize="9" scale="39" fitToWidth="2" fitToHeight="2" orientation="landscape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X1" zoomScale="69" zoomScaleNormal="69" workbookViewId="0">
      <selection activeCell="H96" sqref="H96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9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hidden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hidden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hidden="1" customWidth="1"/>
    <col min="54" max="54" width="8.375" bestFit="1" customWidth="1"/>
    <col min="55" max="55" width="7" hidden="1" customWidth="1"/>
    <col min="56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hidden="1" customWidth="1"/>
    <col min="65" max="65" width="8.375" bestFit="1" customWidth="1"/>
    <col min="66" max="66" width="10.375" bestFit="1" customWidth="1"/>
    <col min="67" max="69" width="8.375" bestFit="1" customWidth="1"/>
    <col min="70" max="70" width="7" hidden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3" customFormat="1" ht="66.599999999999994" customHeight="1">
      <c r="A1" s="653" t="s">
        <v>428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4"/>
      <c r="AH1" s="654"/>
      <c r="AI1" s="654"/>
      <c r="AJ1" s="654"/>
      <c r="AK1" s="654"/>
      <c r="AL1" s="654"/>
      <c r="AM1" s="654"/>
      <c r="AN1" s="654"/>
      <c r="AO1" s="654"/>
      <c r="AP1" s="654"/>
      <c r="AQ1" s="654"/>
      <c r="AR1" s="654"/>
      <c r="AS1" s="654"/>
      <c r="AT1" s="654"/>
      <c r="AU1" s="654"/>
      <c r="AV1" s="654"/>
      <c r="AW1" s="654"/>
      <c r="AX1" s="654"/>
      <c r="AY1" s="654"/>
      <c r="AZ1" s="654"/>
      <c r="BA1" s="654"/>
      <c r="BB1" s="654"/>
      <c r="BC1" s="654"/>
      <c r="BD1" s="654"/>
      <c r="BE1" s="654"/>
      <c r="BF1" s="654"/>
      <c r="BG1" s="654"/>
      <c r="BH1" s="654"/>
    </row>
    <row r="2" spans="1:77" ht="30" customHeight="1">
      <c r="A2" s="655" t="str">
        <f>'Автомат. ввод'!N10</f>
        <v>МКОУ " СовхознаяСОШ"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6"/>
      <c r="AH2" s="656"/>
      <c r="AI2" s="656"/>
      <c r="AJ2" s="656"/>
      <c r="AK2" s="656"/>
      <c r="AL2" s="656"/>
      <c r="AM2" s="656"/>
      <c r="AN2" s="656"/>
      <c r="AO2" s="656"/>
      <c r="AP2" s="656"/>
      <c r="AQ2" s="656"/>
      <c r="AR2" s="656"/>
      <c r="AS2" s="656"/>
      <c r="AT2" s="656"/>
      <c r="AU2" s="656"/>
      <c r="AV2" s="656"/>
      <c r="AW2" s="656"/>
      <c r="AX2" s="656"/>
      <c r="AY2" s="656"/>
      <c r="AZ2" s="656"/>
      <c r="BA2" s="656"/>
      <c r="BB2" s="656"/>
      <c r="BC2" s="656"/>
      <c r="BD2" s="656"/>
      <c r="BE2" s="656"/>
      <c r="BF2" s="656"/>
      <c r="BG2" s="656"/>
      <c r="BH2" s="656"/>
    </row>
    <row r="3" spans="1:77" ht="144.75">
      <c r="A3" s="56" t="s">
        <v>121</v>
      </c>
      <c r="B3" s="82" t="str">
        <f>ССЫЛКИ!B2</f>
        <v>Вермишель</v>
      </c>
      <c r="C3" s="82" t="str">
        <f>ССЫЛКИ!C2</f>
        <v>Люля полуфаб-т (шт)</v>
      </c>
      <c r="D3" s="82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122</v>
      </c>
    </row>
    <row r="4" spans="1:77" ht="15">
      <c r="A4" s="123">
        <v>44256</v>
      </c>
      <c r="B4" s="201">
        <f>'01'!D19+'01'!D50</f>
        <v>0</v>
      </c>
      <c r="C4" s="201">
        <f>'01'!E19+'01'!E50</f>
        <v>42</v>
      </c>
      <c r="D4" s="201">
        <f>'01'!F19+'01'!F50</f>
        <v>0</v>
      </c>
      <c r="E4" s="201">
        <f>'01'!G19+'01'!G50</f>
        <v>0</v>
      </c>
      <c r="F4" s="201">
        <f>'01'!H19+'01'!H50</f>
        <v>0</v>
      </c>
      <c r="G4" s="201">
        <f>'01'!I19+'01'!I50</f>
        <v>0</v>
      </c>
      <c r="H4" s="201">
        <f>'01'!J19+'01'!J50</f>
        <v>0</v>
      </c>
      <c r="I4" s="201">
        <f>'01'!K19+'01'!K50</f>
        <v>0</v>
      </c>
      <c r="J4" s="201">
        <f>'01'!L19+'01'!L50</f>
        <v>0.2268</v>
      </c>
      <c r="K4" s="201">
        <f>'01'!M19+'01'!M50</f>
        <v>0.2848</v>
      </c>
      <c r="L4" s="201">
        <f>'01'!N19+'01'!N50</f>
        <v>0.54922000000000004</v>
      </c>
      <c r="M4" s="201">
        <f>'01'!O19+'01'!O50</f>
        <v>0</v>
      </c>
      <c r="N4" s="201">
        <f>'01'!P19+'01'!P50</f>
        <v>0</v>
      </c>
      <c r="O4" s="201">
        <f>'01'!Q19+'01'!Q50</f>
        <v>0</v>
      </c>
      <c r="P4" s="201">
        <f>'01'!R19+'01'!R50</f>
        <v>0</v>
      </c>
      <c r="Q4" s="201">
        <f>'01'!S19+'01'!S50</f>
        <v>0</v>
      </c>
      <c r="R4" s="201">
        <f>'01'!T19+'01'!T50</f>
        <v>4.2720000000000002</v>
      </c>
      <c r="S4" s="201">
        <f>'01'!U19+'01'!U50</f>
        <v>0</v>
      </c>
      <c r="T4" s="201">
        <f>'01'!V19+'01'!V50</f>
        <v>0</v>
      </c>
      <c r="U4" s="201">
        <f>'01'!W19+'01'!W50</f>
        <v>0</v>
      </c>
      <c r="V4" s="201">
        <f>'01'!X19+'01'!X50</f>
        <v>0</v>
      </c>
      <c r="W4" s="201">
        <f>'01'!Y19+'01'!Y50</f>
        <v>4.2000000000000003E-2</v>
      </c>
      <c r="X4" s="201">
        <f>'01'!Z19+'01'!Z50</f>
        <v>0</v>
      </c>
      <c r="Y4" s="201">
        <f>'01'!AA19+'01'!AA50</f>
        <v>0</v>
      </c>
      <c r="Z4" s="201">
        <f>'01'!AB19+'01'!AB50</f>
        <v>8.4</v>
      </c>
      <c r="AA4" s="201">
        <f>'01'!AC19+'01'!AC50</f>
        <v>0.315</v>
      </c>
      <c r="AB4" s="201">
        <f>'01'!AD19+'01'!AD50</f>
        <v>0</v>
      </c>
      <c r="AC4" s="201">
        <f>'01'!AE19+'01'!AE50</f>
        <v>0</v>
      </c>
      <c r="AD4" s="201">
        <f>'01'!AF19+'01'!AF50</f>
        <v>0</v>
      </c>
      <c r="AE4" s="201">
        <f>'01'!AG19+'01'!AG50</f>
        <v>2.4359999999999999</v>
      </c>
      <c r="AF4" s="201">
        <f>'01'!AH19+'01'!AH50</f>
        <v>0</v>
      </c>
      <c r="AG4" s="201">
        <f>'01'!AI19+'01'!AI50</f>
        <v>0</v>
      </c>
      <c r="AH4" s="201">
        <f>'01'!AJ19+'01'!AJ50</f>
        <v>0</v>
      </c>
      <c r="AI4" s="201">
        <f>'01'!AK19+'01'!AK50</f>
        <v>0</v>
      </c>
      <c r="AJ4" s="201">
        <f>'01'!AL19+'01'!AL50</f>
        <v>0</v>
      </c>
      <c r="AK4" s="201">
        <f>'01'!AM19+'01'!AM50</f>
        <v>0</v>
      </c>
      <c r="AL4" s="201">
        <f>'01'!AN19+'01'!AN50</f>
        <v>0.80100000000000005</v>
      </c>
      <c r="AM4" s="201">
        <f>'01'!AO19+'01'!AO50</f>
        <v>0</v>
      </c>
      <c r="AN4" s="201">
        <f>'01'!AP19+'01'!AP50</f>
        <v>0</v>
      </c>
      <c r="AO4" s="201">
        <f>'01'!AQ19+'01'!AQ50</f>
        <v>0</v>
      </c>
      <c r="AP4" s="201">
        <f>'01'!AR19+'01'!AR50</f>
        <v>10.234999999999999</v>
      </c>
      <c r="AQ4" s="201">
        <f>'01'!AS19+'01'!AS50</f>
        <v>8.9</v>
      </c>
      <c r="AR4" s="201">
        <f>'01'!AT19+'01'!AT50</f>
        <v>0.74399999999999999</v>
      </c>
      <c r="AS4" s="201">
        <f>'01'!AU19+'01'!AU50</f>
        <v>0</v>
      </c>
      <c r="AT4" s="201">
        <f>'01'!AV19+'01'!AV50</f>
        <v>10.502000000000001</v>
      </c>
      <c r="AU4" s="201">
        <f>'01'!AW19+'01'!AW50</f>
        <v>0</v>
      </c>
      <c r="AV4" s="201">
        <f>'01'!AX19+'01'!AX50</f>
        <v>0.252</v>
      </c>
      <c r="AW4" s="201">
        <f>'01'!AY19+'01'!AY50</f>
        <v>1.4239999999999999</v>
      </c>
      <c r="AX4" s="201">
        <f>'01'!AZ19+'01'!AZ50</f>
        <v>0</v>
      </c>
      <c r="AY4" s="201">
        <f>'01'!BA19+'01'!BA50</f>
        <v>2.1</v>
      </c>
      <c r="AZ4" s="201">
        <f>'01'!BB19+'01'!BB50</f>
        <v>0</v>
      </c>
      <c r="BA4" s="201">
        <f>'01'!BC19+'01'!BC50</f>
        <v>0</v>
      </c>
      <c r="BB4" s="201">
        <f>'01'!BD19+'01'!BD50</f>
        <v>0</v>
      </c>
      <c r="BC4" s="201">
        <f>'01'!BE19+'01'!BE50</f>
        <v>0</v>
      </c>
      <c r="BD4" s="201">
        <f>'01'!BF19+'01'!BF50</f>
        <v>0</v>
      </c>
      <c r="BE4" s="201">
        <f>'01'!BG19+'01'!BG50</f>
        <v>0</v>
      </c>
      <c r="BF4" s="201">
        <f>'01'!BH19+'01'!BH50</f>
        <v>0</v>
      </c>
      <c r="BG4" s="201">
        <f>'01'!BI19+'01'!BI50</f>
        <v>0.84</v>
      </c>
      <c r="BH4" s="201">
        <f>'01'!BJ19+'01'!BJ50</f>
        <v>1.47</v>
      </c>
      <c r="BI4" s="201">
        <f>'01'!BK19+'01'!BK50</f>
        <v>0.42</v>
      </c>
      <c r="BJ4" s="201">
        <f>'01'!BL19+'01'!BL50</f>
        <v>0.46200000000000002</v>
      </c>
      <c r="BK4" s="201">
        <f>'01'!BM19+'01'!BM50</f>
        <v>0</v>
      </c>
      <c r="BL4" s="201">
        <f>'01'!BN19+'01'!BN50</f>
        <v>0</v>
      </c>
      <c r="BM4" s="201">
        <f>'01'!BO19+'01'!BO50</f>
        <v>0.58799999999999997</v>
      </c>
      <c r="BN4" s="201">
        <f>'01'!BP19+'01'!BP50</f>
        <v>0</v>
      </c>
      <c r="BO4" s="201">
        <f>'01'!BQ19+'01'!BQ50</f>
        <v>0</v>
      </c>
      <c r="BP4" s="201">
        <f>'01'!BR19+'01'!BR50</f>
        <v>0</v>
      </c>
      <c r="BQ4" s="201">
        <f>'01'!BS19+'01'!BS50</f>
        <v>0</v>
      </c>
      <c r="BR4" s="201">
        <f>'01'!BT19+'01'!BT50</f>
        <v>0</v>
      </c>
      <c r="BS4" s="201">
        <f>'01'!BU19+'01'!BU50</f>
        <v>0</v>
      </c>
      <c r="BT4" s="201">
        <f>'01'!BV19+'01'!BV50</f>
        <v>0</v>
      </c>
      <c r="BU4" s="201">
        <f>'01'!BW19+'01'!BW50</f>
        <v>0</v>
      </c>
      <c r="BV4" s="201">
        <f>'01'!BX19+'01'!BX50</f>
        <v>7.8599999999999994</v>
      </c>
      <c r="BW4" s="201">
        <f>'01'!BY19+'01'!BY50</f>
        <v>0</v>
      </c>
      <c r="BX4" s="201">
        <f>'01'!BZ19+'01'!BZ50</f>
        <v>0</v>
      </c>
      <c r="BY4" s="57">
        <f>'01'!C21+'01'!C52</f>
        <v>7991</v>
      </c>
    </row>
    <row r="5" spans="1:77" ht="15">
      <c r="A5" s="123">
        <v>44257</v>
      </c>
      <c r="B5" s="201">
        <f>'02'!D19+'02'!D50</f>
        <v>0</v>
      </c>
      <c r="C5" s="201">
        <f>'02'!E19+'02'!E50</f>
        <v>0</v>
      </c>
      <c r="D5" s="201">
        <f>'02'!F19+'02'!F50</f>
        <v>43</v>
      </c>
      <c r="E5" s="201">
        <f>'02'!G19+'02'!G50</f>
        <v>43</v>
      </c>
      <c r="F5" s="201">
        <f>'02'!H19+'02'!H50</f>
        <v>0</v>
      </c>
      <c r="G5" s="201">
        <f>'02'!I19+'02'!I50</f>
        <v>0</v>
      </c>
      <c r="H5" s="201">
        <f>'02'!J19+'02'!J50</f>
        <v>2.9239999999999999</v>
      </c>
      <c r="I5" s="201">
        <f>'02'!K19+'02'!K50</f>
        <v>90</v>
      </c>
      <c r="J5" s="201">
        <f>'02'!L19+'02'!L50</f>
        <v>0.39500000000000002</v>
      </c>
      <c r="K5" s="201">
        <f>'02'!M19+'02'!M50</f>
        <v>0</v>
      </c>
      <c r="L5" s="201">
        <f>'02'!N19+'02'!N50</f>
        <v>0.25585000000000002</v>
      </c>
      <c r="M5" s="201">
        <f>'02'!O19+'02'!O50</f>
        <v>0</v>
      </c>
      <c r="N5" s="201">
        <f>'02'!P19+'02'!P50</f>
        <v>0</v>
      </c>
      <c r="O5" s="201">
        <f>'02'!Q19+'02'!Q50</f>
        <v>0</v>
      </c>
      <c r="P5" s="201">
        <f>'02'!R19+'02'!R50</f>
        <v>0</v>
      </c>
      <c r="Q5" s="201">
        <f>'02'!S19+'02'!S50</f>
        <v>0</v>
      </c>
      <c r="R5" s="201">
        <f>'02'!T19+'02'!T50</f>
        <v>0</v>
      </c>
      <c r="S5" s="201">
        <f>'02'!U19+'02'!U50</f>
        <v>0</v>
      </c>
      <c r="T5" s="201">
        <f>'02'!V19+'02'!V50</f>
        <v>2.7</v>
      </c>
      <c r="U5" s="201">
        <f>'02'!W19+'02'!W50</f>
        <v>0</v>
      </c>
      <c r="V5" s="201">
        <f>'02'!X19+'02'!X50</f>
        <v>0.72</v>
      </c>
      <c r="W5" s="201">
        <f>'02'!Y19+'02'!Y50</f>
        <v>4.2999999999999997E-2</v>
      </c>
      <c r="X5" s="201">
        <f>'02'!Z19+'02'!Z50</f>
        <v>0</v>
      </c>
      <c r="Y5" s="201">
        <f>'02'!AA19+'02'!AA50</f>
        <v>0</v>
      </c>
      <c r="Z5" s="201">
        <f>'02'!AB19+'02'!AB50</f>
        <v>18</v>
      </c>
      <c r="AA5" s="201">
        <f>'02'!AC19+'02'!AC50</f>
        <v>0.1075</v>
      </c>
      <c r="AB5" s="201">
        <f>'02'!AD19+'02'!AD50</f>
        <v>0</v>
      </c>
      <c r="AC5" s="201">
        <f>'02'!AE19+'02'!AE50</f>
        <v>0</v>
      </c>
      <c r="AD5" s="201">
        <f>'02'!AF19+'02'!AF50</f>
        <v>0.55900000000000005</v>
      </c>
      <c r="AE5" s="201">
        <f>'02'!AG19+'02'!AG50</f>
        <v>5.22</v>
      </c>
      <c r="AF5" s="201">
        <f>'02'!AH19+'02'!AH50</f>
        <v>0</v>
      </c>
      <c r="AG5" s="201">
        <f>'02'!AI19+'02'!AI50</f>
        <v>0</v>
      </c>
      <c r="AH5" s="201">
        <f>'02'!AJ19+'02'!AJ50</f>
        <v>0</v>
      </c>
      <c r="AI5" s="201">
        <f>'02'!AK19+'02'!AK50</f>
        <v>0</v>
      </c>
      <c r="AJ5" s="201">
        <f>'02'!AL19+'02'!AL50</f>
        <v>0</v>
      </c>
      <c r="AK5" s="201">
        <f>'02'!AM19+'02'!AM50</f>
        <v>0</v>
      </c>
      <c r="AL5" s="201">
        <f>'02'!AN19+'02'!AN50</f>
        <v>0</v>
      </c>
      <c r="AM5" s="201">
        <f>'02'!AO19+'02'!AO50</f>
        <v>0</v>
      </c>
      <c r="AN5" s="201">
        <f>'02'!AP19+'02'!AP50</f>
        <v>0</v>
      </c>
      <c r="AO5" s="201">
        <f>'02'!AQ19+'02'!AQ50</f>
        <v>0</v>
      </c>
      <c r="AP5" s="201">
        <f>'02'!AR19+'02'!AR50</f>
        <v>0</v>
      </c>
      <c r="AQ5" s="201">
        <f>'02'!AS19+'02'!AS50</f>
        <v>0</v>
      </c>
      <c r="AR5" s="201">
        <f>'02'!AT19+'02'!AT50</f>
        <v>0.57899999999999996</v>
      </c>
      <c r="AS5" s="201">
        <f>'02'!AU19+'02'!AU50</f>
        <v>0</v>
      </c>
      <c r="AT5" s="201">
        <f>'02'!AV19+'02'!AV50</f>
        <v>0</v>
      </c>
      <c r="AU5" s="201">
        <f>'02'!AW19+'02'!AW50</f>
        <v>0</v>
      </c>
      <c r="AV5" s="201">
        <f>'02'!AX19+'02'!AX50</f>
        <v>0.215</v>
      </c>
      <c r="AW5" s="201">
        <f>'02'!AY19+'02'!AY50</f>
        <v>0</v>
      </c>
      <c r="AX5" s="201">
        <f>'02'!AZ19+'02'!AZ50</f>
        <v>0</v>
      </c>
      <c r="AY5" s="201">
        <f>'02'!BA19+'02'!BA50</f>
        <v>2.15</v>
      </c>
      <c r="AZ5" s="201">
        <f>'02'!BB19+'02'!BB50</f>
        <v>0</v>
      </c>
      <c r="BA5" s="201">
        <f>'02'!BC19+'02'!BC50</f>
        <v>0</v>
      </c>
      <c r="BB5" s="201">
        <f>'02'!BD19+'02'!BD50</f>
        <v>0</v>
      </c>
      <c r="BC5" s="201">
        <f>'02'!BE19+'02'!BE50</f>
        <v>0</v>
      </c>
      <c r="BD5" s="201">
        <f>'02'!BF19+'02'!BF50</f>
        <v>0</v>
      </c>
      <c r="BE5" s="201">
        <f>'02'!BG19+'02'!BG50</f>
        <v>0</v>
      </c>
      <c r="BF5" s="201">
        <f>'02'!BH19+'02'!BH50</f>
        <v>0</v>
      </c>
      <c r="BG5" s="201">
        <f>'02'!BI19+'02'!BI50</f>
        <v>0</v>
      </c>
      <c r="BH5" s="201">
        <f>'02'!BJ19+'02'!BJ50</f>
        <v>2.3650000000000002</v>
      </c>
      <c r="BI5" s="201">
        <f>'02'!BK19+'02'!BK50</f>
        <v>0.47299999999999998</v>
      </c>
      <c r="BJ5" s="201">
        <f>'02'!BL19+'02'!BL50</f>
        <v>0.34399999999999997</v>
      </c>
      <c r="BK5" s="201">
        <f>'02'!BM19+'02'!BM50</f>
        <v>0</v>
      </c>
      <c r="BL5" s="201">
        <f>'02'!BN19+'02'!BN50</f>
        <v>0</v>
      </c>
      <c r="BM5" s="201">
        <f>'02'!BO19+'02'!BO50</f>
        <v>1.72</v>
      </c>
      <c r="BN5" s="201">
        <f>'02'!BP19+'02'!BP50</f>
        <v>0</v>
      </c>
      <c r="BO5" s="201">
        <f>'02'!BQ19+'02'!BQ50</f>
        <v>0</v>
      </c>
      <c r="BP5" s="201">
        <f>'02'!BR19+'02'!BR50</f>
        <v>9</v>
      </c>
      <c r="BQ5" s="201">
        <f>'02'!BS19+'02'!BS50</f>
        <v>0</v>
      </c>
      <c r="BR5" s="201">
        <f>'02'!BT19+'02'!BT50</f>
        <v>0</v>
      </c>
      <c r="BS5" s="201">
        <f>'02'!BU19+'02'!BU50</f>
        <v>0</v>
      </c>
      <c r="BT5" s="201">
        <f>'02'!BV19+'02'!BV50</f>
        <v>3.87</v>
      </c>
      <c r="BU5" s="201">
        <f>'02'!BW19+'02'!BW50</f>
        <v>0</v>
      </c>
      <c r="BV5" s="201">
        <f>'02'!BX19+'02'!BX50</f>
        <v>7.98</v>
      </c>
      <c r="BW5" s="201">
        <f>'02'!BY19+'02'!BY50</f>
        <v>0</v>
      </c>
      <c r="BX5" s="201">
        <f>'02'!BZ19+'02'!BZ50</f>
        <v>0</v>
      </c>
      <c r="BY5" s="57">
        <f>'02'!C21+'02'!C52</f>
        <v>8113</v>
      </c>
    </row>
    <row r="6" spans="1:77" ht="15">
      <c r="A6" s="123">
        <v>44258</v>
      </c>
      <c r="B6" s="201">
        <f>'03'!D19+'03'!D50</f>
        <v>0</v>
      </c>
      <c r="C6" s="201">
        <f>'03'!E19+'03'!E50</f>
        <v>0</v>
      </c>
      <c r="D6" s="201">
        <f>'03'!F19+'03'!F50</f>
        <v>0</v>
      </c>
      <c r="E6" s="201">
        <f>'03'!G19+'03'!G50</f>
        <v>0</v>
      </c>
      <c r="F6" s="201">
        <f>'03'!H19+'03'!H50</f>
        <v>0</v>
      </c>
      <c r="G6" s="201">
        <f>'03'!I19+'03'!I50</f>
        <v>0</v>
      </c>
      <c r="H6" s="201">
        <f>'03'!J19+'03'!J50</f>
        <v>0</v>
      </c>
      <c r="I6" s="201">
        <f>'03'!K19+'03'!K50</f>
        <v>0</v>
      </c>
      <c r="J6" s="201">
        <f>'03'!L19+'03'!L50</f>
        <v>0.64240000000000008</v>
      </c>
      <c r="K6" s="201">
        <f>'03'!M19+'03'!M50</f>
        <v>0</v>
      </c>
      <c r="L6" s="201">
        <f>'03'!N19+'03'!N50</f>
        <v>0.42900000000000005</v>
      </c>
      <c r="M6" s="201">
        <f>'03'!O19+'03'!O50</f>
        <v>0</v>
      </c>
      <c r="N6" s="201">
        <f>'03'!P19+'03'!P50</f>
        <v>0</v>
      </c>
      <c r="O6" s="201">
        <f>'03'!Q19+'03'!Q50</f>
        <v>0</v>
      </c>
      <c r="P6" s="201">
        <f>'03'!R19+'03'!R50</f>
        <v>0</v>
      </c>
      <c r="Q6" s="201">
        <f>'03'!S19+'03'!S50</f>
        <v>0</v>
      </c>
      <c r="R6" s="201">
        <f>'03'!T19+'03'!T50</f>
        <v>0</v>
      </c>
      <c r="S6" s="201">
        <f>'03'!U19+'03'!U50</f>
        <v>0</v>
      </c>
      <c r="T6" s="201">
        <f>'03'!V19+'03'!V50</f>
        <v>1.1000000000000001</v>
      </c>
      <c r="U6" s="201">
        <f>'03'!W19+'03'!W50</f>
        <v>0</v>
      </c>
      <c r="V6" s="201">
        <f>'03'!X19+'03'!X50</f>
        <v>0.44</v>
      </c>
      <c r="W6" s="201">
        <f>'03'!Y19+'03'!Y50</f>
        <v>4.3999999999999997E-2</v>
      </c>
      <c r="X6" s="201">
        <f>'03'!Z19+'03'!Z50</f>
        <v>0</v>
      </c>
      <c r="Y6" s="201">
        <f>'03'!AA19+'03'!AA50</f>
        <v>15.84</v>
      </c>
      <c r="Z6" s="201">
        <f>'03'!AB19+'03'!AB50</f>
        <v>8.8000000000000007</v>
      </c>
      <c r="AA6" s="201">
        <f>'03'!AC19+'03'!AC50</f>
        <v>0.28599999999999998</v>
      </c>
      <c r="AB6" s="201">
        <f>'03'!AD19+'03'!AD50</f>
        <v>88</v>
      </c>
      <c r="AC6" s="201">
        <f>'03'!AE19+'03'!AE50</f>
        <v>0</v>
      </c>
      <c r="AD6" s="201">
        <f>'03'!AF19+'03'!AF50</f>
        <v>0</v>
      </c>
      <c r="AE6" s="201">
        <f>'03'!AG19+'03'!AG50</f>
        <v>0</v>
      </c>
      <c r="AF6" s="201">
        <f>'03'!AH19+'03'!AH50</f>
        <v>0</v>
      </c>
      <c r="AG6" s="201">
        <f>'03'!AI19+'03'!AI50</f>
        <v>0</v>
      </c>
      <c r="AH6" s="201">
        <f>'03'!AJ19+'03'!AJ50</f>
        <v>0</v>
      </c>
      <c r="AI6" s="201">
        <f>'03'!AK19+'03'!AK50</f>
        <v>0</v>
      </c>
      <c r="AJ6" s="201">
        <f>'03'!AL19+'03'!AL50</f>
        <v>1.32</v>
      </c>
      <c r="AK6" s="201">
        <f>'03'!AM19+'03'!AM50</f>
        <v>0</v>
      </c>
      <c r="AL6" s="201">
        <f>'03'!AN19+'03'!AN50</f>
        <v>0</v>
      </c>
      <c r="AM6" s="201">
        <f>'03'!AO19+'03'!AO50</f>
        <v>0</v>
      </c>
      <c r="AN6" s="201">
        <f>'03'!AP19+'03'!AP50</f>
        <v>0</v>
      </c>
      <c r="AO6" s="201">
        <f>'03'!AQ19+'03'!AQ50</f>
        <v>0</v>
      </c>
      <c r="AP6" s="201">
        <f>'03'!AR19+'03'!AR50</f>
        <v>0</v>
      </c>
      <c r="AQ6" s="201">
        <f>'03'!AS19+'03'!AS50</f>
        <v>0</v>
      </c>
      <c r="AR6" s="201">
        <f>'03'!AT19+'03'!AT50</f>
        <v>0.61599999999999999</v>
      </c>
      <c r="AS6" s="201">
        <f>'03'!AU19+'03'!AU50</f>
        <v>0</v>
      </c>
      <c r="AT6" s="201">
        <f>'03'!AV19+'03'!AV50</f>
        <v>1.76</v>
      </c>
      <c r="AU6" s="201">
        <f>'03'!AW19+'03'!AW50</f>
        <v>0</v>
      </c>
      <c r="AV6" s="201">
        <f>'03'!AX19+'03'!AX50</f>
        <v>0.22</v>
      </c>
      <c r="AW6" s="201">
        <f>'03'!AY19+'03'!AY50</f>
        <v>0</v>
      </c>
      <c r="AX6" s="201">
        <f>'03'!AZ19+'03'!AZ50</f>
        <v>0</v>
      </c>
      <c r="AY6" s="201">
        <f>'03'!BA19+'03'!BA50</f>
        <v>1.8480000000000001</v>
      </c>
      <c r="AZ6" s="201">
        <f>'03'!BB19+'03'!BB50</f>
        <v>0</v>
      </c>
      <c r="BA6" s="201">
        <f>'03'!BC19+'03'!BC50</f>
        <v>0</v>
      </c>
      <c r="BB6" s="201">
        <f>'03'!BD19+'03'!BD50</f>
        <v>2.3319999999999999</v>
      </c>
      <c r="BC6" s="201">
        <f>'03'!BE19+'03'!BE50</f>
        <v>0</v>
      </c>
      <c r="BD6" s="201">
        <f>'03'!BF19+'03'!BF50</f>
        <v>0</v>
      </c>
      <c r="BE6" s="201">
        <f>'03'!BG19+'03'!BG50</f>
        <v>4.3999999999999997E-2</v>
      </c>
      <c r="BF6" s="201">
        <f>'03'!BH19+'03'!BH50</f>
        <v>0</v>
      </c>
      <c r="BG6" s="201">
        <f>'03'!BI19+'03'!BI50</f>
        <v>1.32</v>
      </c>
      <c r="BH6" s="201">
        <f>'03'!BJ19+'03'!BJ50</f>
        <v>11</v>
      </c>
      <c r="BI6" s="201">
        <f>'03'!BK19+'03'!BK50</f>
        <v>1.056</v>
      </c>
      <c r="BJ6" s="201">
        <f>'03'!BL19+'03'!BL50</f>
        <v>1.9359999999999999</v>
      </c>
      <c r="BK6" s="201">
        <f>'03'!BM19+'03'!BM50</f>
        <v>0.44</v>
      </c>
      <c r="BL6" s="201">
        <f>'03'!BN19+'03'!BN50</f>
        <v>0</v>
      </c>
      <c r="BM6" s="201">
        <f>'03'!BO19+'03'!BO50</f>
        <v>1.32</v>
      </c>
      <c r="BN6" s="201">
        <f>'03'!BP19+'03'!BP50</f>
        <v>0</v>
      </c>
      <c r="BO6" s="201">
        <f>'03'!BQ19+'03'!BQ50</f>
        <v>0</v>
      </c>
      <c r="BP6" s="201">
        <f>'03'!BR19+'03'!BR50</f>
        <v>0</v>
      </c>
      <c r="BQ6" s="201">
        <f>'03'!BS19+'03'!BS50</f>
        <v>0</v>
      </c>
      <c r="BR6" s="201">
        <f>'03'!BT19+'03'!BT50</f>
        <v>0</v>
      </c>
      <c r="BS6" s="201">
        <f>'03'!BU19+'03'!BU50</f>
        <v>0</v>
      </c>
      <c r="BT6" s="201">
        <f>'03'!BV19+'03'!BV50</f>
        <v>7.04</v>
      </c>
      <c r="BU6" s="201">
        <f>'03'!BW19+'03'!BW50</f>
        <v>0</v>
      </c>
      <c r="BV6" s="201">
        <f>'03'!BX19+'03'!BX50</f>
        <v>7.92</v>
      </c>
      <c r="BW6" s="201">
        <f>'03'!BY19+'03'!BY50</f>
        <v>0</v>
      </c>
      <c r="BX6" s="201">
        <f>'03'!BZ19+'03'!BZ50</f>
        <v>132</v>
      </c>
      <c r="BY6" s="57">
        <f>'03'!C21+'03'!C52</f>
        <v>8052</v>
      </c>
    </row>
    <row r="7" spans="1:77" ht="15">
      <c r="A7" s="123">
        <v>44259</v>
      </c>
      <c r="B7" s="201">
        <f>'04'!D19+'04'!D50</f>
        <v>0</v>
      </c>
      <c r="C7" s="201">
        <f>'04'!E19+'04'!E50</f>
        <v>0</v>
      </c>
      <c r="D7" s="201">
        <f>'04'!F19+'04'!F50</f>
        <v>0</v>
      </c>
      <c r="E7" s="201">
        <f>'04'!G19+'04'!G50</f>
        <v>0</v>
      </c>
      <c r="F7" s="201">
        <f>'04'!H19+'04'!H50</f>
        <v>0</v>
      </c>
      <c r="G7" s="201">
        <f>'04'!I19+'04'!I50</f>
        <v>0</v>
      </c>
      <c r="H7" s="201">
        <f>'04'!J19+'04'!J50</f>
        <v>3.2559999999999998</v>
      </c>
      <c r="I7" s="201">
        <f>'04'!K19+'04'!K50</f>
        <v>0</v>
      </c>
      <c r="J7" s="201">
        <f>'04'!L19+'04'!L50</f>
        <v>0.61780000000000002</v>
      </c>
      <c r="K7" s="201">
        <f>'04'!M19+'04'!M50</f>
        <v>1.1950000000000001</v>
      </c>
      <c r="L7" s="201">
        <f>'04'!N19+'04'!N50</f>
        <v>0.39179999999999998</v>
      </c>
      <c r="M7" s="201">
        <f>'04'!O19+'04'!O50</f>
        <v>0.58499999999999996</v>
      </c>
      <c r="N7" s="201">
        <f>'04'!P19+'04'!P50</f>
        <v>8.7999999999999995E-2</v>
      </c>
      <c r="O7" s="201">
        <f>'04'!Q19+'04'!Q50</f>
        <v>0</v>
      </c>
      <c r="P7" s="201">
        <f>'04'!R19+'04'!R50</f>
        <v>0</v>
      </c>
      <c r="Q7" s="201">
        <f>'04'!S19+'04'!S50</f>
        <v>45</v>
      </c>
      <c r="R7" s="201">
        <f>'04'!T19+'04'!T50</f>
        <v>0</v>
      </c>
      <c r="S7" s="201">
        <f>'04'!U19+'04'!U50</f>
        <v>0</v>
      </c>
      <c r="T7" s="201">
        <f>'04'!V19+'04'!V50</f>
        <v>0</v>
      </c>
      <c r="U7" s="201">
        <f>'04'!W19+'04'!W50</f>
        <v>0</v>
      </c>
      <c r="V7" s="201">
        <f>'04'!X19+'04'!X50</f>
        <v>0.45</v>
      </c>
      <c r="W7" s="201">
        <f>'04'!Y19+'04'!Y50</f>
        <v>0</v>
      </c>
      <c r="X7" s="201">
        <f>'04'!Z19+'04'!Z50</f>
        <v>0</v>
      </c>
      <c r="Y7" s="201">
        <f>'04'!AA19+'04'!AA50</f>
        <v>0</v>
      </c>
      <c r="Z7" s="201">
        <f>'04'!AB19+'04'!AB50</f>
        <v>0</v>
      </c>
      <c r="AA7" s="201">
        <f>'04'!AC19+'04'!AC50</f>
        <v>0.36</v>
      </c>
      <c r="AB7" s="201">
        <f>'04'!AD19+'04'!AD50</f>
        <v>0</v>
      </c>
      <c r="AC7" s="201">
        <f>'04'!AE19+'04'!AE50</f>
        <v>0</v>
      </c>
      <c r="AD7" s="201">
        <f>'04'!AF19+'04'!AF50</f>
        <v>0</v>
      </c>
      <c r="AE7" s="201">
        <f>'04'!AG19+'04'!AG50</f>
        <v>0</v>
      </c>
      <c r="AF7" s="201">
        <f>'04'!AH19+'04'!AH50</f>
        <v>0</v>
      </c>
      <c r="AG7" s="201">
        <f>'04'!AI19+'04'!AI50</f>
        <v>0</v>
      </c>
      <c r="AH7" s="201">
        <f>'04'!AJ19+'04'!AJ50</f>
        <v>0</v>
      </c>
      <c r="AI7" s="201">
        <f>'04'!AK19+'04'!AK50</f>
        <v>0.22500000000000001</v>
      </c>
      <c r="AJ7" s="201">
        <f>'04'!AL19+'04'!AL50</f>
        <v>0</v>
      </c>
      <c r="AK7" s="201">
        <f>'04'!AM19+'04'!AM50</f>
        <v>0</v>
      </c>
      <c r="AL7" s="201">
        <f>'04'!AN19+'04'!AN50</f>
        <v>1.35</v>
      </c>
      <c r="AM7" s="201">
        <f>'04'!AO19+'04'!AO50</f>
        <v>0</v>
      </c>
      <c r="AN7" s="201">
        <f>'04'!AP19+'04'!AP50</f>
        <v>0</v>
      </c>
      <c r="AO7" s="201">
        <f>'04'!AQ19+'04'!AQ50</f>
        <v>0</v>
      </c>
      <c r="AP7" s="201">
        <f>'04'!AR19+'04'!AR50</f>
        <v>0</v>
      </c>
      <c r="AQ7" s="201">
        <f>'04'!AS19+'04'!AS50</f>
        <v>0</v>
      </c>
      <c r="AR7" s="201">
        <f>'04'!AT19+'04'!AT50</f>
        <v>0.44</v>
      </c>
      <c r="AS7" s="201">
        <f>'04'!AU19+'04'!AU50</f>
        <v>0</v>
      </c>
      <c r="AT7" s="201">
        <f>'04'!AV19+'04'!AV50</f>
        <v>0</v>
      </c>
      <c r="AU7" s="201">
        <f>'04'!AW19+'04'!AW50</f>
        <v>0.88</v>
      </c>
      <c r="AV7" s="201">
        <f>'04'!AX19+'04'!AX50</f>
        <v>0.315</v>
      </c>
      <c r="AW7" s="201">
        <f>'04'!AY19+'04'!AY50</f>
        <v>1.8480000000000001</v>
      </c>
      <c r="AX7" s="201">
        <f>'04'!AZ19+'04'!AZ50</f>
        <v>0</v>
      </c>
      <c r="AY7" s="201">
        <f>'04'!BA19+'04'!BA50</f>
        <v>4.9950000000000001</v>
      </c>
      <c r="AZ7" s="201">
        <f>'04'!BB19+'04'!BB50</f>
        <v>0</v>
      </c>
      <c r="BA7" s="201">
        <f>'04'!BC19+'04'!BC50</f>
        <v>0</v>
      </c>
      <c r="BB7" s="201">
        <f>'04'!BD19+'04'!BD50</f>
        <v>0</v>
      </c>
      <c r="BC7" s="201">
        <f>'04'!BE19+'04'!BE50</f>
        <v>0</v>
      </c>
      <c r="BD7" s="201">
        <f>'04'!BF19+'04'!BF50</f>
        <v>0</v>
      </c>
      <c r="BE7" s="201">
        <f>'04'!BG19+'04'!BG50</f>
        <v>4.4999999999999998E-2</v>
      </c>
      <c r="BF7" s="201">
        <f>'04'!BH19+'04'!BH50</f>
        <v>0</v>
      </c>
      <c r="BG7" s="201">
        <f>'04'!BI19+'04'!BI50</f>
        <v>0</v>
      </c>
      <c r="BH7" s="201">
        <f>'04'!BJ19+'04'!BJ50</f>
        <v>1.8</v>
      </c>
      <c r="BI7" s="201">
        <f>'04'!BK19+'04'!BK50</f>
        <v>0.67500000000000004</v>
      </c>
      <c r="BJ7" s="201">
        <f>'04'!BL19+'04'!BL50</f>
        <v>3.15</v>
      </c>
      <c r="BK7" s="201">
        <f>'04'!BM19+'04'!BM50</f>
        <v>0</v>
      </c>
      <c r="BL7" s="201">
        <f>'04'!BN19+'04'!BN50</f>
        <v>0</v>
      </c>
      <c r="BM7" s="201">
        <f>'04'!BO19+'04'!BO50</f>
        <v>0</v>
      </c>
      <c r="BN7" s="201">
        <f>'04'!BP19+'04'!BP50</f>
        <v>0</v>
      </c>
      <c r="BO7" s="201">
        <f>'04'!BQ19+'04'!BQ50</f>
        <v>0</v>
      </c>
      <c r="BP7" s="201">
        <f>'04'!BR19+'04'!BR50</f>
        <v>4.5</v>
      </c>
      <c r="BQ7" s="201">
        <f>'04'!BS19+'04'!BS50</f>
        <v>10.56</v>
      </c>
      <c r="BR7" s="201">
        <f>'04'!BT19+'04'!BT50</f>
        <v>0</v>
      </c>
      <c r="BS7" s="201">
        <f>'04'!BU19+'04'!BU50</f>
        <v>0</v>
      </c>
      <c r="BT7" s="201">
        <f>'04'!BV19+'04'!BV50</f>
        <v>1.26</v>
      </c>
      <c r="BU7" s="201">
        <f>'04'!BW19+'04'!BW50</f>
        <v>88</v>
      </c>
      <c r="BV7" s="201">
        <f>'04'!BX19+'04'!BX50</f>
        <v>7.98</v>
      </c>
      <c r="BW7" s="201">
        <f>'04'!BY19+'04'!BY50</f>
        <v>0</v>
      </c>
      <c r="BX7" s="201">
        <f>'04'!BZ19+'04'!BZ50</f>
        <v>0</v>
      </c>
      <c r="BY7" s="57">
        <f>'04'!C21+'04'!C52</f>
        <v>8113</v>
      </c>
    </row>
    <row r="8" spans="1:77" ht="15">
      <c r="A8" s="123">
        <v>44260</v>
      </c>
      <c r="B8" s="201">
        <f>'05'!D19+'05'!D50</f>
        <v>0</v>
      </c>
      <c r="C8" s="201">
        <f>'05'!E19+'05'!E50</f>
        <v>0</v>
      </c>
      <c r="D8" s="201">
        <f>'05'!F19+'05'!F50</f>
        <v>0</v>
      </c>
      <c r="E8" s="201">
        <f>'05'!G19+'05'!G50</f>
        <v>0</v>
      </c>
      <c r="F8" s="201">
        <f>'05'!H19+'05'!H50</f>
        <v>0</v>
      </c>
      <c r="G8" s="201">
        <f>'05'!I19+'05'!I50</f>
        <v>0</v>
      </c>
      <c r="H8" s="201">
        <f>'05'!J19+'05'!J50</f>
        <v>0.33600000000000002</v>
      </c>
      <c r="I8" s="201">
        <f>'05'!K19+'05'!K50</f>
        <v>0</v>
      </c>
      <c r="J8" s="201">
        <f>'05'!L19+'05'!L50</f>
        <v>0.29879999999999995</v>
      </c>
      <c r="K8" s="201">
        <f>'05'!M19+'05'!M50</f>
        <v>0.88</v>
      </c>
      <c r="L8" s="201">
        <f>'05'!N19+'05'!N50</f>
        <v>0.44839999999999997</v>
      </c>
      <c r="M8" s="201">
        <f>'05'!O19+'05'!O50</f>
        <v>1.1439999999999999</v>
      </c>
      <c r="N8" s="201">
        <f>'05'!P19+'05'!P50</f>
        <v>0</v>
      </c>
      <c r="O8" s="201">
        <f>'05'!Q19+'05'!Q50</f>
        <v>42</v>
      </c>
      <c r="P8" s="201">
        <f>'05'!R19+'05'!R50</f>
        <v>0</v>
      </c>
      <c r="Q8" s="201">
        <f>'05'!S19+'05'!S50</f>
        <v>0</v>
      </c>
      <c r="R8" s="201">
        <f>'05'!T19+'05'!T50</f>
        <v>0</v>
      </c>
      <c r="S8" s="201">
        <f>'05'!U19+'05'!U50</f>
        <v>3.96</v>
      </c>
      <c r="T8" s="201">
        <f>'05'!V19+'05'!V50</f>
        <v>0.52800000000000002</v>
      </c>
      <c r="U8" s="201">
        <f>'05'!W19+'05'!W50</f>
        <v>1.1339999999999999</v>
      </c>
      <c r="V8" s="201">
        <f>'05'!X19+'05'!X50</f>
        <v>0</v>
      </c>
      <c r="W8" s="201">
        <f>'05'!Y19+'05'!Y50</f>
        <v>0</v>
      </c>
      <c r="X8" s="201">
        <f>'05'!Z19+'05'!Z50</f>
        <v>0</v>
      </c>
      <c r="Y8" s="201">
        <f>'05'!AA19+'05'!AA50</f>
        <v>7.56</v>
      </c>
      <c r="Z8" s="201">
        <f>'05'!AB19+'05'!AB50</f>
        <v>0</v>
      </c>
      <c r="AA8" s="201">
        <f>'05'!AC19+'05'!AC50</f>
        <v>0</v>
      </c>
      <c r="AB8" s="201">
        <f>'05'!AD19+'05'!AD50</f>
        <v>0</v>
      </c>
      <c r="AC8" s="201">
        <f>'05'!AE19+'05'!AE50</f>
        <v>0</v>
      </c>
      <c r="AD8" s="201">
        <f>'05'!AF19+'05'!AF50</f>
        <v>0</v>
      </c>
      <c r="AE8" s="201">
        <f>'05'!AG19+'05'!AG50</f>
        <v>0</v>
      </c>
      <c r="AF8" s="201">
        <f>'05'!AH19+'05'!AH50</f>
        <v>2.2000000000000002</v>
      </c>
      <c r="AG8" s="201">
        <f>'05'!AI19+'05'!AI50</f>
        <v>0</v>
      </c>
      <c r="AH8" s="201">
        <f>'05'!AJ19+'05'!AJ50</f>
        <v>0</v>
      </c>
      <c r="AI8" s="201">
        <f>'05'!AK19+'05'!AK50</f>
        <v>0</v>
      </c>
      <c r="AJ8" s="201">
        <f>'05'!AL19+'05'!AL50</f>
        <v>1.1759999999999999</v>
      </c>
      <c r="AK8" s="201">
        <f>'05'!AM19+'05'!AM50</f>
        <v>0</v>
      </c>
      <c r="AL8" s="201">
        <f>'05'!AN19+'05'!AN50</f>
        <v>0</v>
      </c>
      <c r="AM8" s="201">
        <f>'05'!AO19+'05'!AO50</f>
        <v>0</v>
      </c>
      <c r="AN8" s="201">
        <f>'05'!AP19+'05'!AP50</f>
        <v>0</v>
      </c>
      <c r="AO8" s="201">
        <f>'05'!AQ19+'05'!AQ50</f>
        <v>0</v>
      </c>
      <c r="AP8" s="201">
        <f>'05'!AR19+'05'!AR50</f>
        <v>0</v>
      </c>
      <c r="AQ8" s="201">
        <f>'05'!AS19+'05'!AS50</f>
        <v>0</v>
      </c>
      <c r="AR8" s="201">
        <f>'05'!AT19+'05'!AT50</f>
        <v>0.47399999999999998</v>
      </c>
      <c r="AS8" s="201">
        <f>'05'!AU19+'05'!AU50</f>
        <v>0</v>
      </c>
      <c r="AT8" s="201">
        <f>'05'!AV19+'05'!AV50</f>
        <v>0</v>
      </c>
      <c r="AU8" s="201">
        <f>'05'!AW19+'05'!AW50</f>
        <v>0</v>
      </c>
      <c r="AV8" s="201">
        <f>'05'!AX19+'05'!AX50</f>
        <v>0.35199999999999998</v>
      </c>
      <c r="AW8" s="201">
        <f>'05'!AY19+'05'!AY50</f>
        <v>0</v>
      </c>
      <c r="AX8" s="201">
        <f>'05'!AZ19+'05'!AZ50</f>
        <v>0</v>
      </c>
      <c r="AY8" s="201">
        <f>'05'!BA19+'05'!BA50</f>
        <v>1.4279999999999999</v>
      </c>
      <c r="AZ8" s="201">
        <f>'05'!BB19+'05'!BB50</f>
        <v>0</v>
      </c>
      <c r="BA8" s="201">
        <f>'05'!BC19+'05'!BC50</f>
        <v>0</v>
      </c>
      <c r="BB8" s="201">
        <f>'05'!BD19+'05'!BD50</f>
        <v>0</v>
      </c>
      <c r="BC8" s="201">
        <f>'05'!BE19+'05'!BE50</f>
        <v>0</v>
      </c>
      <c r="BD8" s="201">
        <f>'05'!BF19+'05'!BF50</f>
        <v>0</v>
      </c>
      <c r="BE8" s="201">
        <f>'05'!BG19+'05'!BG50</f>
        <v>4.2000000000000003E-2</v>
      </c>
      <c r="BF8" s="201">
        <f>'05'!BH19+'05'!BH50</f>
        <v>130</v>
      </c>
      <c r="BG8" s="201">
        <f>'05'!BI19+'05'!BI50</f>
        <v>2.464</v>
      </c>
      <c r="BH8" s="201">
        <f>'05'!BJ19+'05'!BJ50</f>
        <v>2.4359999999999999</v>
      </c>
      <c r="BI8" s="201">
        <f>'05'!BK19+'05'!BK50</f>
        <v>0.378</v>
      </c>
      <c r="BJ8" s="201">
        <f>'05'!BL19+'05'!BL50</f>
        <v>1.3080000000000001</v>
      </c>
      <c r="BK8" s="201">
        <f>'05'!BM19+'05'!BM50</f>
        <v>0.88</v>
      </c>
      <c r="BL8" s="201">
        <f>'05'!BN19+'05'!BN50</f>
        <v>0</v>
      </c>
      <c r="BM8" s="201">
        <f>'05'!BO19+'05'!BO50</f>
        <v>0</v>
      </c>
      <c r="BN8" s="201">
        <f>'05'!BP19+'05'!BP50</f>
        <v>0</v>
      </c>
      <c r="BO8" s="201">
        <f>'05'!BQ19+'05'!BQ50</f>
        <v>11.88</v>
      </c>
      <c r="BP8" s="201">
        <f>'05'!BR19+'05'!BR50</f>
        <v>0</v>
      </c>
      <c r="BQ8" s="201">
        <f>'05'!BS19+'05'!BS50</f>
        <v>0</v>
      </c>
      <c r="BR8" s="201">
        <f>'05'!BT19+'05'!BT50</f>
        <v>0</v>
      </c>
      <c r="BS8" s="201">
        <f>'05'!BU19+'05'!BU50</f>
        <v>0</v>
      </c>
      <c r="BT8" s="201">
        <f>'05'!BV19+'05'!BV50</f>
        <v>0</v>
      </c>
      <c r="BU8" s="201">
        <f>'05'!BW19+'05'!BW50</f>
        <v>0</v>
      </c>
      <c r="BV8" s="201">
        <f>'05'!BX19+'05'!BX50</f>
        <v>7.8000000000000007</v>
      </c>
      <c r="BW8" s="201">
        <f>'05'!BY19+'05'!BY50</f>
        <v>0</v>
      </c>
      <c r="BX8" s="201">
        <f>'05'!BZ19+'05'!BZ50</f>
        <v>0</v>
      </c>
      <c r="BY8" s="57">
        <f>'05'!C21+'05'!C52</f>
        <v>7930</v>
      </c>
    </row>
    <row r="9" spans="1:77" ht="15">
      <c r="A9" s="123">
        <v>44261</v>
      </c>
      <c r="B9" s="201">
        <f>'06'!D19+'06'!D50</f>
        <v>0</v>
      </c>
      <c r="C9" s="201">
        <f>'06'!E19+'06'!E50</f>
        <v>0</v>
      </c>
      <c r="D9" s="201">
        <f>'06'!F19+'06'!F50</f>
        <v>0</v>
      </c>
      <c r="E9" s="201">
        <f>'06'!G19+'06'!G50</f>
        <v>95</v>
      </c>
      <c r="F9" s="201">
        <f>'06'!H19+'06'!H50</f>
        <v>0</v>
      </c>
      <c r="G9" s="201">
        <f>'06'!I19+'06'!I50</f>
        <v>0</v>
      </c>
      <c r="H9" s="201">
        <f>'06'!J19+'06'!J50</f>
        <v>0</v>
      </c>
      <c r="I9" s="201">
        <f>'06'!K19+'06'!K50</f>
        <v>0</v>
      </c>
      <c r="J9" s="201">
        <f>'06'!L19+'06'!L50</f>
        <v>0.88350000000000006</v>
      </c>
      <c r="K9" s="201">
        <f>'06'!M19+'06'!M50</f>
        <v>0</v>
      </c>
      <c r="L9" s="201">
        <f>'06'!N19+'06'!N50</f>
        <v>0.36099999999999999</v>
      </c>
      <c r="M9" s="201">
        <f>'06'!O19+'06'!O50</f>
        <v>0</v>
      </c>
      <c r="N9" s="201">
        <f>'06'!P19+'06'!P50</f>
        <v>0</v>
      </c>
      <c r="O9" s="201">
        <f>'06'!Q19+'06'!Q50</f>
        <v>0</v>
      </c>
      <c r="P9" s="201">
        <f>'06'!R19+'06'!R50</f>
        <v>0</v>
      </c>
      <c r="Q9" s="201">
        <f>'06'!S19+'06'!S50</f>
        <v>190</v>
      </c>
      <c r="R9" s="201">
        <f>'06'!T19+'06'!T50</f>
        <v>0</v>
      </c>
      <c r="S9" s="201">
        <f>'06'!U19+'06'!U50</f>
        <v>0</v>
      </c>
      <c r="T9" s="201">
        <f>'06'!V19+'06'!V50</f>
        <v>0</v>
      </c>
      <c r="U9" s="201">
        <f>'06'!W19+'06'!W50</f>
        <v>0</v>
      </c>
      <c r="V9" s="201">
        <f>'06'!X19+'06'!X50</f>
        <v>0</v>
      </c>
      <c r="W9" s="201">
        <f>'06'!Y19+'06'!Y50</f>
        <v>0</v>
      </c>
      <c r="X9" s="201">
        <f>'06'!Z19+'06'!Z50</f>
        <v>0</v>
      </c>
      <c r="Y9" s="201">
        <f>'06'!AA19+'06'!AA50</f>
        <v>0</v>
      </c>
      <c r="Z9" s="201">
        <f>'06'!AB19+'06'!AB50</f>
        <v>0</v>
      </c>
      <c r="AA9" s="201">
        <f>'06'!AC19+'06'!AC50</f>
        <v>0</v>
      </c>
      <c r="AB9" s="201">
        <f>'06'!AD19+'06'!AD50</f>
        <v>0</v>
      </c>
      <c r="AC9" s="201">
        <f>'06'!AE19+'06'!AE50</f>
        <v>0</v>
      </c>
      <c r="AD9" s="201">
        <f>'06'!AF19+'06'!AF50</f>
        <v>0</v>
      </c>
      <c r="AE9" s="201">
        <f>'06'!AG19+'06'!AG50</f>
        <v>0</v>
      </c>
      <c r="AF9" s="201">
        <f>'06'!AH19+'06'!AH50</f>
        <v>0</v>
      </c>
      <c r="AG9" s="201">
        <f>'06'!AI19+'06'!AI50</f>
        <v>0</v>
      </c>
      <c r="AH9" s="201">
        <f>'06'!AJ19+'06'!AJ50</f>
        <v>0</v>
      </c>
      <c r="AI9" s="201">
        <f>'06'!AK19+'06'!AK50</f>
        <v>0</v>
      </c>
      <c r="AJ9" s="201">
        <f>'06'!AL19+'06'!AL50</f>
        <v>0</v>
      </c>
      <c r="AK9" s="201">
        <f>'06'!AM19+'06'!AM50</f>
        <v>0</v>
      </c>
      <c r="AL9" s="201">
        <f>'06'!AN19+'06'!AN50</f>
        <v>3.8</v>
      </c>
      <c r="AM9" s="201">
        <f>'06'!AO19+'06'!AO50</f>
        <v>0</v>
      </c>
      <c r="AN9" s="201">
        <f>'06'!AP19+'06'!AP50</f>
        <v>0</v>
      </c>
      <c r="AO9" s="201">
        <f>'06'!AQ19+'06'!AQ50</f>
        <v>0</v>
      </c>
      <c r="AP9" s="201">
        <f>'06'!AR19+'06'!AR50</f>
        <v>0</v>
      </c>
      <c r="AQ9" s="201">
        <f>'06'!AS19+'06'!AS50</f>
        <v>0</v>
      </c>
      <c r="AR9" s="201">
        <f>'06'!AT19+'06'!AT50</f>
        <v>0</v>
      </c>
      <c r="AS9" s="201">
        <f>'06'!AU19+'06'!AU50</f>
        <v>0</v>
      </c>
      <c r="AT9" s="201">
        <f>'06'!AV19+'06'!AV50</f>
        <v>0</v>
      </c>
      <c r="AU9" s="201">
        <f>'06'!AW19+'06'!AW50</f>
        <v>0</v>
      </c>
      <c r="AV9" s="201">
        <f>'06'!AX19+'06'!AX50</f>
        <v>0.47499999999999998</v>
      </c>
      <c r="AW9" s="201">
        <f>'06'!AY19+'06'!AY50</f>
        <v>0</v>
      </c>
      <c r="AX9" s="201">
        <f>'06'!AZ19+'06'!AZ50</f>
        <v>0</v>
      </c>
      <c r="AY9" s="201">
        <f>'06'!BA19+'06'!BA50</f>
        <v>6.65</v>
      </c>
      <c r="AZ9" s="201">
        <f>'06'!BB19+'06'!BB50</f>
        <v>0</v>
      </c>
      <c r="BA9" s="201">
        <f>'06'!BC19+'06'!BC50</f>
        <v>0</v>
      </c>
      <c r="BB9" s="201">
        <f>'06'!BD19+'06'!BD50</f>
        <v>0</v>
      </c>
      <c r="BC9" s="201">
        <f>'06'!BE19+'06'!BE50</f>
        <v>0</v>
      </c>
      <c r="BD9" s="201">
        <f>'06'!BF19+'06'!BF50</f>
        <v>0</v>
      </c>
      <c r="BE9" s="201">
        <f>'06'!BG19+'06'!BG50</f>
        <v>0</v>
      </c>
      <c r="BF9" s="201">
        <f>'06'!BH19+'06'!BH50</f>
        <v>0</v>
      </c>
      <c r="BG9" s="201">
        <f>'06'!BI19+'06'!BI50</f>
        <v>0</v>
      </c>
      <c r="BH9" s="201">
        <f>'06'!BJ19+'06'!BJ50</f>
        <v>0</v>
      </c>
      <c r="BI9" s="201">
        <f>'06'!BK19+'06'!BK50</f>
        <v>0.95</v>
      </c>
      <c r="BJ9" s="201">
        <f>'06'!BL19+'06'!BL50</f>
        <v>0.95</v>
      </c>
      <c r="BK9" s="201">
        <f>'06'!BM19+'06'!BM50</f>
        <v>0</v>
      </c>
      <c r="BL9" s="201">
        <f>'06'!BN19+'06'!BN50</f>
        <v>0</v>
      </c>
      <c r="BM9" s="201">
        <f>'06'!BO19+'06'!BO50</f>
        <v>4.2750000000000004</v>
      </c>
      <c r="BN9" s="201">
        <f>'06'!BP19+'06'!BP50</f>
        <v>0</v>
      </c>
      <c r="BO9" s="201">
        <f>'06'!BQ19+'06'!BQ50</f>
        <v>0</v>
      </c>
      <c r="BP9" s="201">
        <f>'06'!BR19+'06'!BR50</f>
        <v>0</v>
      </c>
      <c r="BQ9" s="201">
        <f>'06'!BS19+'06'!BS50</f>
        <v>0</v>
      </c>
      <c r="BR9" s="201">
        <f>'06'!BT19+'06'!BT50</f>
        <v>0</v>
      </c>
      <c r="BS9" s="201">
        <f>'06'!BU19+'06'!BU50</f>
        <v>12.35</v>
      </c>
      <c r="BT9" s="201">
        <f>'06'!BV19+'06'!BV50</f>
        <v>0</v>
      </c>
      <c r="BU9" s="201">
        <f>'06'!BW19+'06'!BW50</f>
        <v>0</v>
      </c>
      <c r="BV9" s="201">
        <f>'06'!BX19+'06'!BX50</f>
        <v>5.7</v>
      </c>
      <c r="BW9" s="201">
        <f>'06'!BY19+'06'!BY50</f>
        <v>0</v>
      </c>
      <c r="BX9" s="201">
        <f>'06'!BZ19+'06'!BZ50</f>
        <v>0</v>
      </c>
      <c r="BY9" s="57">
        <f>'06'!C21+'06'!C52</f>
        <v>5795</v>
      </c>
    </row>
    <row r="10" spans="1:77" ht="15">
      <c r="A10" s="123">
        <v>44262</v>
      </c>
      <c r="B10" s="201">
        <f>'07'!D19+'07'!D50</f>
        <v>0</v>
      </c>
      <c r="C10" s="201">
        <f>'07'!E19+'07'!E50</f>
        <v>0</v>
      </c>
      <c r="D10" s="201">
        <f>'07'!F19+'07'!F50</f>
        <v>0</v>
      </c>
      <c r="E10" s="201">
        <f>'07'!G19+'07'!G50</f>
        <v>0</v>
      </c>
      <c r="F10" s="201">
        <f>'07'!H19+'07'!H50</f>
        <v>0</v>
      </c>
      <c r="G10" s="201">
        <f>'07'!I19+'07'!I50</f>
        <v>0</v>
      </c>
      <c r="H10" s="201">
        <f>'07'!J19+'07'!J50</f>
        <v>0</v>
      </c>
      <c r="I10" s="201">
        <f>'07'!K19+'07'!K50</f>
        <v>0</v>
      </c>
      <c r="J10" s="201">
        <f>'07'!L19+'07'!L50</f>
        <v>0</v>
      </c>
      <c r="K10" s="201">
        <f>'07'!M19+'07'!M50</f>
        <v>0</v>
      </c>
      <c r="L10" s="201">
        <f>'07'!N19+'07'!N50</f>
        <v>0</v>
      </c>
      <c r="M10" s="201">
        <f>'07'!O19+'07'!O50</f>
        <v>0</v>
      </c>
      <c r="N10" s="201">
        <f>'07'!P19+'07'!P50</f>
        <v>0</v>
      </c>
      <c r="O10" s="201">
        <f>'07'!Q19+'07'!Q50</f>
        <v>0</v>
      </c>
      <c r="P10" s="201">
        <f>'07'!R19+'07'!R50</f>
        <v>0</v>
      </c>
      <c r="Q10" s="201">
        <f>'07'!S19+'07'!S50</f>
        <v>0</v>
      </c>
      <c r="R10" s="201">
        <f>'07'!T19+'07'!T50</f>
        <v>0</v>
      </c>
      <c r="S10" s="201">
        <f>'07'!U19+'07'!U50</f>
        <v>0</v>
      </c>
      <c r="T10" s="201">
        <f>'07'!V19+'07'!V50</f>
        <v>0</v>
      </c>
      <c r="U10" s="201">
        <f>'07'!W19+'07'!W50</f>
        <v>0</v>
      </c>
      <c r="V10" s="201">
        <f>'07'!X19+'07'!X50</f>
        <v>0</v>
      </c>
      <c r="W10" s="201">
        <f>'07'!Y19+'07'!Y50</f>
        <v>0</v>
      </c>
      <c r="X10" s="201">
        <f>'07'!Z19+'07'!Z50</f>
        <v>0</v>
      </c>
      <c r="Y10" s="201">
        <f>'07'!AA19+'07'!AA50</f>
        <v>0</v>
      </c>
      <c r="Z10" s="201">
        <f>'07'!AB19+'07'!AB50</f>
        <v>0</v>
      </c>
      <c r="AA10" s="201">
        <f>'07'!AC19+'07'!AC50</f>
        <v>0</v>
      </c>
      <c r="AB10" s="201">
        <f>'07'!AD19+'07'!AD50</f>
        <v>0</v>
      </c>
      <c r="AC10" s="201">
        <f>'07'!AE19+'07'!AE50</f>
        <v>0</v>
      </c>
      <c r="AD10" s="201">
        <f>'07'!AF19+'07'!AF50</f>
        <v>0</v>
      </c>
      <c r="AE10" s="201">
        <f>'07'!AG19+'07'!AG50</f>
        <v>0</v>
      </c>
      <c r="AF10" s="201">
        <f>'07'!AH19+'07'!AH50</f>
        <v>0</v>
      </c>
      <c r="AG10" s="201">
        <f>'07'!AI19+'07'!AI50</f>
        <v>0</v>
      </c>
      <c r="AH10" s="201">
        <f>'07'!AJ19+'07'!AJ50</f>
        <v>0</v>
      </c>
      <c r="AI10" s="201">
        <f>'07'!AK19+'07'!AK50</f>
        <v>0</v>
      </c>
      <c r="AJ10" s="201">
        <f>'07'!AL19+'07'!AL50</f>
        <v>0</v>
      </c>
      <c r="AK10" s="201">
        <f>'07'!AM19+'07'!AM50</f>
        <v>0</v>
      </c>
      <c r="AL10" s="201">
        <f>'07'!AN19+'07'!AN50</f>
        <v>0</v>
      </c>
      <c r="AM10" s="201">
        <f>'07'!AO19+'07'!AO50</f>
        <v>0</v>
      </c>
      <c r="AN10" s="201">
        <f>'07'!AP19+'07'!AP50</f>
        <v>0</v>
      </c>
      <c r="AO10" s="201">
        <f>'07'!AQ19+'07'!AQ50</f>
        <v>0</v>
      </c>
      <c r="AP10" s="201">
        <f>'07'!AR19+'07'!AR50</f>
        <v>0</v>
      </c>
      <c r="AQ10" s="201">
        <f>'07'!AS19+'07'!AS50</f>
        <v>0</v>
      </c>
      <c r="AR10" s="201">
        <f>'07'!AT19+'07'!AT50</f>
        <v>0</v>
      </c>
      <c r="AS10" s="201">
        <f>'07'!AU19+'07'!AU50</f>
        <v>0</v>
      </c>
      <c r="AT10" s="201">
        <f>'07'!AV19+'07'!AV50</f>
        <v>0</v>
      </c>
      <c r="AU10" s="201">
        <f>'07'!AW19+'07'!AW50</f>
        <v>0</v>
      </c>
      <c r="AV10" s="201">
        <f>'07'!AX19+'07'!AX50</f>
        <v>0</v>
      </c>
      <c r="AW10" s="201">
        <f>'07'!AY19+'07'!AY50</f>
        <v>0</v>
      </c>
      <c r="AX10" s="201">
        <f>'07'!AZ19+'07'!AZ50</f>
        <v>0</v>
      </c>
      <c r="AY10" s="201">
        <f>'07'!BA19+'07'!BA50</f>
        <v>0</v>
      </c>
      <c r="AZ10" s="201">
        <f>'07'!BB19+'07'!BB50</f>
        <v>0</v>
      </c>
      <c r="BA10" s="201">
        <f>'07'!BC19+'07'!BC50</f>
        <v>0</v>
      </c>
      <c r="BB10" s="201">
        <f>'07'!BD19+'07'!BD50</f>
        <v>0</v>
      </c>
      <c r="BC10" s="201">
        <f>'07'!BE19+'07'!BE50</f>
        <v>0</v>
      </c>
      <c r="BD10" s="201">
        <f>'07'!BF19+'07'!BF50</f>
        <v>0</v>
      </c>
      <c r="BE10" s="201">
        <f>'07'!BG19+'07'!BG50</f>
        <v>0</v>
      </c>
      <c r="BF10" s="201">
        <f>'07'!BH19+'07'!BH50</f>
        <v>0</v>
      </c>
      <c r="BG10" s="201">
        <f>'07'!BI19+'07'!BI50</f>
        <v>0</v>
      </c>
      <c r="BH10" s="201">
        <f>'07'!BJ19+'07'!BJ50</f>
        <v>0</v>
      </c>
      <c r="BI10" s="201">
        <f>'07'!BK19+'07'!BK50</f>
        <v>0</v>
      </c>
      <c r="BJ10" s="201">
        <f>'07'!BL19+'07'!BL50</f>
        <v>0</v>
      </c>
      <c r="BK10" s="201">
        <f>'07'!BM19+'07'!BM50</f>
        <v>0</v>
      </c>
      <c r="BL10" s="201">
        <f>'07'!BN19+'07'!BN50</f>
        <v>0</v>
      </c>
      <c r="BM10" s="201">
        <f>'07'!BO19+'07'!BO50</f>
        <v>0</v>
      </c>
      <c r="BN10" s="201">
        <f>'07'!BP19+'07'!BP50</f>
        <v>0</v>
      </c>
      <c r="BO10" s="201">
        <f>'07'!BQ19+'07'!BQ50</f>
        <v>0</v>
      </c>
      <c r="BP10" s="201">
        <f>'07'!BR19+'07'!BR50</f>
        <v>0</v>
      </c>
      <c r="BQ10" s="201">
        <f>'07'!BS19+'07'!BS50</f>
        <v>0</v>
      </c>
      <c r="BR10" s="201">
        <f>'07'!BT19+'07'!BT50</f>
        <v>0</v>
      </c>
      <c r="BS10" s="201">
        <f>'07'!BU19+'07'!BU50</f>
        <v>0</v>
      </c>
      <c r="BT10" s="201">
        <f>'07'!BV19+'07'!BV50</f>
        <v>0</v>
      </c>
      <c r="BU10" s="201">
        <f>'07'!BW19+'07'!BW50</f>
        <v>0</v>
      </c>
      <c r="BV10" s="201">
        <f>'07'!BX19+'07'!BX50</f>
        <v>0</v>
      </c>
      <c r="BW10" s="201">
        <f>'07'!BY19+'07'!BY50</f>
        <v>0</v>
      </c>
      <c r="BX10" s="201">
        <f>'07'!BZ19+'07'!BZ50</f>
        <v>0</v>
      </c>
      <c r="BY10" s="57">
        <f>'07'!C21+'07'!C52</f>
        <v>0</v>
      </c>
    </row>
    <row r="11" spans="1:77" ht="15">
      <c r="A11" s="123">
        <v>44263</v>
      </c>
      <c r="B11" s="201">
        <f>'08'!D19+'08'!D50</f>
        <v>0</v>
      </c>
      <c r="C11" s="201">
        <f>'08'!E19+'08'!E50</f>
        <v>0</v>
      </c>
      <c r="D11" s="201">
        <f>'08'!F19+'08'!F50</f>
        <v>0</v>
      </c>
      <c r="E11" s="201">
        <f>'08'!G19+'08'!G50</f>
        <v>0</v>
      </c>
      <c r="F11" s="201">
        <f>'08'!H19+'08'!H50</f>
        <v>0</v>
      </c>
      <c r="G11" s="201">
        <f>'08'!I19+'08'!I50</f>
        <v>0</v>
      </c>
      <c r="H11" s="201">
        <f>'08'!J19+'08'!J50</f>
        <v>0</v>
      </c>
      <c r="I11" s="201">
        <f>'08'!K19+'08'!K50</f>
        <v>0</v>
      </c>
      <c r="J11" s="201">
        <f>'08'!L19+'08'!L50</f>
        <v>0</v>
      </c>
      <c r="K11" s="201">
        <f>'08'!M19+'08'!M50</f>
        <v>0</v>
      </c>
      <c r="L11" s="201">
        <f>'08'!N19+'08'!N50</f>
        <v>0</v>
      </c>
      <c r="M11" s="201">
        <f>'08'!O19+'08'!O50</f>
        <v>0</v>
      </c>
      <c r="N11" s="201">
        <f>'08'!P19+'08'!P50</f>
        <v>0</v>
      </c>
      <c r="O11" s="201">
        <f>'08'!Q19+'08'!Q50</f>
        <v>0</v>
      </c>
      <c r="P11" s="201">
        <f>'08'!R19+'08'!R50</f>
        <v>0</v>
      </c>
      <c r="Q11" s="201">
        <f>'08'!S19+'08'!S50</f>
        <v>0</v>
      </c>
      <c r="R11" s="201">
        <f>'08'!T19+'08'!T50</f>
        <v>0</v>
      </c>
      <c r="S11" s="201">
        <f>'08'!U19+'08'!U50</f>
        <v>0</v>
      </c>
      <c r="T11" s="201">
        <f>'08'!V19+'08'!V50</f>
        <v>0</v>
      </c>
      <c r="U11" s="201">
        <f>'08'!W19+'08'!W50</f>
        <v>0</v>
      </c>
      <c r="V11" s="201">
        <f>'08'!X19+'08'!X50</f>
        <v>0</v>
      </c>
      <c r="W11" s="201">
        <f>'08'!Y19+'08'!Y50</f>
        <v>0</v>
      </c>
      <c r="X11" s="201">
        <f>'08'!Z19+'08'!Z50</f>
        <v>0</v>
      </c>
      <c r="Y11" s="201">
        <f>'08'!AA19+'08'!AA50</f>
        <v>0</v>
      </c>
      <c r="Z11" s="201">
        <f>'08'!AB19+'08'!AB50</f>
        <v>0</v>
      </c>
      <c r="AA11" s="201">
        <f>'08'!AC19+'08'!AC50</f>
        <v>0</v>
      </c>
      <c r="AB11" s="201">
        <f>'08'!AD19+'08'!AD50</f>
        <v>0</v>
      </c>
      <c r="AC11" s="201">
        <f>'08'!AE19+'08'!AE50</f>
        <v>0</v>
      </c>
      <c r="AD11" s="201">
        <f>'08'!AF19+'08'!AF50</f>
        <v>0</v>
      </c>
      <c r="AE11" s="201">
        <f>'08'!AG19+'08'!AG50</f>
        <v>0</v>
      </c>
      <c r="AF11" s="201">
        <f>'08'!AH19+'08'!AH50</f>
        <v>0</v>
      </c>
      <c r="AG11" s="201">
        <f>'08'!AI19+'08'!AI50</f>
        <v>0</v>
      </c>
      <c r="AH11" s="201">
        <f>'08'!AJ19+'08'!AJ50</f>
        <v>0</v>
      </c>
      <c r="AI11" s="201">
        <f>'08'!AK19+'08'!AK50</f>
        <v>0</v>
      </c>
      <c r="AJ11" s="201">
        <f>'08'!AL19+'08'!AL50</f>
        <v>0</v>
      </c>
      <c r="AK11" s="201">
        <f>'08'!AM19+'08'!AM50</f>
        <v>0</v>
      </c>
      <c r="AL11" s="201">
        <f>'08'!AN19+'08'!AN50</f>
        <v>0</v>
      </c>
      <c r="AM11" s="201">
        <f>'08'!AO19+'08'!AO50</f>
        <v>0</v>
      </c>
      <c r="AN11" s="201">
        <f>'08'!AP19+'08'!AP50</f>
        <v>0</v>
      </c>
      <c r="AO11" s="201">
        <f>'08'!AQ19+'08'!AQ50</f>
        <v>0</v>
      </c>
      <c r="AP11" s="201">
        <f>'08'!AR19+'08'!AR50</f>
        <v>0</v>
      </c>
      <c r="AQ11" s="201">
        <f>'08'!AS19+'08'!AS50</f>
        <v>0</v>
      </c>
      <c r="AR11" s="201">
        <f>'08'!AT19+'08'!AT50</f>
        <v>0</v>
      </c>
      <c r="AS11" s="201">
        <f>'08'!AU19+'08'!AU50</f>
        <v>0</v>
      </c>
      <c r="AT11" s="201">
        <f>'08'!AV19+'08'!AV50</f>
        <v>0</v>
      </c>
      <c r="AU11" s="201">
        <f>'08'!AW19+'08'!AW50</f>
        <v>0</v>
      </c>
      <c r="AV11" s="201">
        <f>'08'!AX19+'08'!AX50</f>
        <v>0</v>
      </c>
      <c r="AW11" s="201">
        <f>'08'!AY19+'08'!AY50</f>
        <v>0</v>
      </c>
      <c r="AX11" s="201">
        <f>'08'!AZ19+'08'!AZ50</f>
        <v>0</v>
      </c>
      <c r="AY11" s="201">
        <f>'08'!BA19+'08'!BA50</f>
        <v>0</v>
      </c>
      <c r="AZ11" s="201">
        <f>'08'!BB19+'08'!BB50</f>
        <v>0</v>
      </c>
      <c r="BA11" s="201">
        <f>'08'!BC19+'08'!BC50</f>
        <v>0</v>
      </c>
      <c r="BB11" s="201">
        <f>'08'!BD19+'08'!BD50</f>
        <v>0</v>
      </c>
      <c r="BC11" s="201">
        <f>'08'!BE19+'08'!BE50</f>
        <v>0</v>
      </c>
      <c r="BD11" s="201">
        <f>'08'!BF19+'08'!BF50</f>
        <v>0</v>
      </c>
      <c r="BE11" s="201">
        <f>'08'!BG19+'08'!BG50</f>
        <v>0</v>
      </c>
      <c r="BF11" s="201">
        <f>'08'!BH19+'08'!BH50</f>
        <v>0</v>
      </c>
      <c r="BG11" s="201">
        <f>'08'!BI19+'08'!BI50</f>
        <v>0</v>
      </c>
      <c r="BH11" s="201">
        <f>'08'!BJ19+'08'!BJ50</f>
        <v>0</v>
      </c>
      <c r="BI11" s="201">
        <f>'08'!BK19+'08'!BK50</f>
        <v>0</v>
      </c>
      <c r="BJ11" s="201">
        <f>'08'!BL19+'08'!BL50</f>
        <v>0</v>
      </c>
      <c r="BK11" s="201">
        <f>'08'!BM19+'08'!BM50</f>
        <v>0</v>
      </c>
      <c r="BL11" s="201">
        <f>'08'!BN19+'08'!BN50</f>
        <v>0</v>
      </c>
      <c r="BM11" s="201">
        <f>'08'!BO19+'08'!BO50</f>
        <v>0</v>
      </c>
      <c r="BN11" s="201">
        <f>'08'!BP19+'08'!BP50</f>
        <v>0</v>
      </c>
      <c r="BO11" s="201">
        <f>'08'!BQ19+'08'!BQ50</f>
        <v>0</v>
      </c>
      <c r="BP11" s="201">
        <f>'08'!BR19+'08'!BR50</f>
        <v>0</v>
      </c>
      <c r="BQ11" s="201">
        <f>'08'!BS19+'08'!BS50</f>
        <v>0</v>
      </c>
      <c r="BR11" s="201">
        <f>'08'!BT19+'08'!BT50</f>
        <v>0</v>
      </c>
      <c r="BS11" s="201">
        <f>'08'!BU19+'08'!BU50</f>
        <v>0</v>
      </c>
      <c r="BT11" s="201">
        <f>'08'!BV19+'08'!BV50</f>
        <v>0</v>
      </c>
      <c r="BU11" s="201">
        <f>'08'!BW19+'08'!BW50</f>
        <v>0</v>
      </c>
      <c r="BV11" s="201">
        <f>'08'!BX19+'08'!BX50</f>
        <v>0</v>
      </c>
      <c r="BW11" s="201">
        <f>'08'!BY19+'08'!BY50</f>
        <v>0</v>
      </c>
      <c r="BX11" s="201">
        <f>'08'!BZ19+'08'!BZ50</f>
        <v>0</v>
      </c>
      <c r="BY11" s="57">
        <f>'08'!C21+'08'!C52</f>
        <v>0</v>
      </c>
    </row>
    <row r="12" spans="1:77" ht="15">
      <c r="A12" s="123">
        <v>44264</v>
      </c>
      <c r="B12" s="201">
        <f>'09'!D19+'09'!D50</f>
        <v>0</v>
      </c>
      <c r="C12" s="201">
        <f>'09'!E19+'09'!E50</f>
        <v>0</v>
      </c>
      <c r="D12" s="201">
        <f>'09'!F19+'09'!F50</f>
        <v>91</v>
      </c>
      <c r="E12" s="201">
        <f>'09'!G19+'09'!G50</f>
        <v>0</v>
      </c>
      <c r="F12" s="201">
        <f>'09'!H19+'09'!H50</f>
        <v>0</v>
      </c>
      <c r="G12" s="201">
        <f>'09'!I19+'09'!I50</f>
        <v>0</v>
      </c>
      <c r="H12" s="201">
        <f>'09'!J19+'09'!J50</f>
        <v>0.32</v>
      </c>
      <c r="I12" s="201">
        <f>'09'!K19+'09'!K50</f>
        <v>0</v>
      </c>
      <c r="J12" s="201">
        <f>'09'!L19+'09'!L50</f>
        <v>0.61270000000000002</v>
      </c>
      <c r="K12" s="201">
        <f>'09'!M19+'09'!M50</f>
        <v>0</v>
      </c>
      <c r="L12" s="201">
        <f>'09'!N19+'09'!N50</f>
        <v>0.55044999999999999</v>
      </c>
      <c r="M12" s="201">
        <f>'09'!O19+'09'!O50</f>
        <v>0</v>
      </c>
      <c r="N12" s="201">
        <f>'09'!P19+'09'!P50</f>
        <v>0</v>
      </c>
      <c r="O12" s="201">
        <f>'09'!Q19+'09'!Q50</f>
        <v>0</v>
      </c>
      <c r="P12" s="201">
        <f>'09'!R19+'09'!R50</f>
        <v>2.62</v>
      </c>
      <c r="Q12" s="201">
        <f>'09'!S19+'09'!S50</f>
        <v>0</v>
      </c>
      <c r="R12" s="201">
        <f>'09'!T19+'09'!T50</f>
        <v>0</v>
      </c>
      <c r="S12" s="201">
        <f>'09'!U19+'09'!U50</f>
        <v>0</v>
      </c>
      <c r="T12" s="201">
        <f>'09'!V19+'09'!V50</f>
        <v>3.9299999999999997</v>
      </c>
      <c r="U12" s="201">
        <f>'09'!W19+'09'!W50</f>
        <v>0</v>
      </c>
      <c r="V12" s="201">
        <f>'09'!X19+'09'!X50</f>
        <v>0</v>
      </c>
      <c r="W12" s="201">
        <f>'09'!Y19+'09'!Y50</f>
        <v>0.13100000000000001</v>
      </c>
      <c r="X12" s="201">
        <f>'09'!Z19+'09'!Z50</f>
        <v>0</v>
      </c>
      <c r="Y12" s="201">
        <f>'09'!AA19+'09'!AA50</f>
        <v>24.2</v>
      </c>
      <c r="Z12" s="201">
        <f>'09'!AB19+'09'!AB50</f>
        <v>0</v>
      </c>
      <c r="AA12" s="201">
        <f>'09'!AC19+'09'!AC50</f>
        <v>0.32750000000000001</v>
      </c>
      <c r="AB12" s="201">
        <f>'09'!AD19+'09'!AD50</f>
        <v>40</v>
      </c>
      <c r="AC12" s="201">
        <f>'09'!AE19+'09'!AE50</f>
        <v>0</v>
      </c>
      <c r="AD12" s="201">
        <f>'09'!AF19+'09'!AF50</f>
        <v>0</v>
      </c>
      <c r="AE12" s="201">
        <f>'09'!AG19+'09'!AG50</f>
        <v>0</v>
      </c>
      <c r="AF12" s="201">
        <f>'09'!AH19+'09'!AH50</f>
        <v>0</v>
      </c>
      <c r="AG12" s="201">
        <f>'09'!AI19+'09'!AI50</f>
        <v>0</v>
      </c>
      <c r="AH12" s="201">
        <f>'09'!AJ19+'09'!AJ50</f>
        <v>0</v>
      </c>
      <c r="AI12" s="201">
        <f>'09'!AK19+'09'!AK50</f>
        <v>0</v>
      </c>
      <c r="AJ12" s="201">
        <f>'09'!AL19+'09'!AL50</f>
        <v>2.73</v>
      </c>
      <c r="AK12" s="201">
        <f>'09'!AM19+'09'!AM50</f>
        <v>0</v>
      </c>
      <c r="AL12" s="201">
        <f>'09'!AN19+'09'!AN50</f>
        <v>0</v>
      </c>
      <c r="AM12" s="201">
        <f>'09'!AO19+'09'!AO50</f>
        <v>0</v>
      </c>
      <c r="AN12" s="201">
        <f>'09'!AP19+'09'!AP50</f>
        <v>0</v>
      </c>
      <c r="AO12" s="201">
        <f>'09'!AQ19+'09'!AQ50</f>
        <v>0</v>
      </c>
      <c r="AP12" s="201">
        <f>'09'!AR19+'09'!AR50</f>
        <v>0</v>
      </c>
      <c r="AQ12" s="201">
        <f>'09'!AS19+'09'!AS50</f>
        <v>0</v>
      </c>
      <c r="AR12" s="201">
        <f>'09'!AT19+'09'!AT50</f>
        <v>0.47300000000000003</v>
      </c>
      <c r="AS12" s="201">
        <f>'09'!AU19+'09'!AU50</f>
        <v>0</v>
      </c>
      <c r="AT12" s="201">
        <f>'09'!AV19+'09'!AV50</f>
        <v>0.8</v>
      </c>
      <c r="AU12" s="201">
        <f>'09'!AW19+'09'!AW50</f>
        <v>0</v>
      </c>
      <c r="AV12" s="201">
        <f>'09'!AX19+'09'!AX50</f>
        <v>0</v>
      </c>
      <c r="AW12" s="201">
        <f>'09'!AY19+'09'!AY50</f>
        <v>0</v>
      </c>
      <c r="AX12" s="201">
        <f>'09'!AZ19+'09'!AZ50</f>
        <v>0</v>
      </c>
      <c r="AY12" s="201">
        <f>'09'!BA19+'09'!BA50</f>
        <v>1.92</v>
      </c>
      <c r="AZ12" s="201">
        <f>'09'!BB19+'09'!BB50</f>
        <v>0</v>
      </c>
      <c r="BA12" s="201">
        <f>'09'!BC19+'09'!BC50</f>
        <v>0</v>
      </c>
      <c r="BB12" s="201">
        <f>'09'!BD19+'09'!BD50</f>
        <v>0</v>
      </c>
      <c r="BC12" s="201">
        <f>'09'!BE19+'09'!BE50</f>
        <v>0</v>
      </c>
      <c r="BD12" s="201">
        <f>'09'!BF19+'09'!BF50</f>
        <v>0</v>
      </c>
      <c r="BE12" s="201">
        <f>'09'!BG19+'09'!BG50</f>
        <v>0.04</v>
      </c>
      <c r="BF12" s="201">
        <f>'09'!BH19+'09'!BH50</f>
        <v>0</v>
      </c>
      <c r="BG12" s="201">
        <f>'09'!BI19+'09'!BI50</f>
        <v>0</v>
      </c>
      <c r="BH12" s="201">
        <f>'09'!BJ19+'09'!BJ50</f>
        <v>5.04</v>
      </c>
      <c r="BI12" s="201">
        <f>'09'!BK19+'09'!BK50</f>
        <v>1.079</v>
      </c>
      <c r="BJ12" s="201">
        <f>'09'!BL19+'09'!BL50</f>
        <v>0.41100000000000003</v>
      </c>
      <c r="BK12" s="201">
        <f>'09'!BM19+'09'!BM50</f>
        <v>0</v>
      </c>
      <c r="BL12" s="201">
        <f>'09'!BN19+'09'!BN50</f>
        <v>0</v>
      </c>
      <c r="BM12" s="201">
        <f>'09'!BO19+'09'!BO50</f>
        <v>3.9299999999999997</v>
      </c>
      <c r="BN12" s="201">
        <f>'09'!BP19+'09'!BP50</f>
        <v>0</v>
      </c>
      <c r="BO12" s="201">
        <f>'09'!BQ19+'09'!BQ50</f>
        <v>0</v>
      </c>
      <c r="BP12" s="201">
        <f>'09'!BR19+'09'!BR50</f>
        <v>11.83</v>
      </c>
      <c r="BQ12" s="201">
        <f>'09'!BS19+'09'!BS50</f>
        <v>0</v>
      </c>
      <c r="BR12" s="201">
        <f>'09'!BT19+'09'!BT50</f>
        <v>0</v>
      </c>
      <c r="BS12" s="201">
        <f>'09'!BU19+'09'!BU50</f>
        <v>0</v>
      </c>
      <c r="BT12" s="201">
        <f>'09'!BV19+'09'!BV50</f>
        <v>0</v>
      </c>
      <c r="BU12" s="201">
        <f>'09'!BW19+'09'!BW50</f>
        <v>0</v>
      </c>
      <c r="BV12" s="201">
        <f>'09'!BX19+'09'!BX50</f>
        <v>7.8599999999999994</v>
      </c>
      <c r="BW12" s="201">
        <f>'09'!BY19+'09'!BY50</f>
        <v>0</v>
      </c>
      <c r="BX12" s="201">
        <f>'09'!BZ19+'09'!BZ50</f>
        <v>0</v>
      </c>
      <c r="BY12" s="57">
        <f>'09'!C21+'09'!C52</f>
        <v>7990.9999999999991</v>
      </c>
    </row>
    <row r="13" spans="1:77" ht="15">
      <c r="A13" s="123">
        <v>44265</v>
      </c>
      <c r="B13" s="201">
        <f>'10'!D19+'10'!D50</f>
        <v>0</v>
      </c>
      <c r="C13" s="201">
        <f>'10'!E19+'10'!E50</f>
        <v>90</v>
      </c>
      <c r="D13" s="201">
        <f>'10'!F19+'10'!F50</f>
        <v>0</v>
      </c>
      <c r="E13" s="201">
        <f>'10'!G19+'10'!G50</f>
        <v>42</v>
      </c>
      <c r="F13" s="201">
        <f>'10'!H19+'10'!H50</f>
        <v>0</v>
      </c>
      <c r="G13" s="201">
        <f>'10'!I19+'10'!I50</f>
        <v>0</v>
      </c>
      <c r="H13" s="201">
        <f>'10'!J19+'10'!J50</f>
        <v>6.1499999999999995</v>
      </c>
      <c r="I13" s="201">
        <f>'10'!K19+'10'!K50</f>
        <v>0</v>
      </c>
      <c r="J13" s="201">
        <f>'10'!L19+'10'!L50</f>
        <v>0.2046</v>
      </c>
      <c r="K13" s="201">
        <f>'10'!M19+'10'!M50</f>
        <v>0.9</v>
      </c>
      <c r="L13" s="201">
        <f>'10'!N19+'10'!N50</f>
        <v>0.45900000000000002</v>
      </c>
      <c r="M13" s="201">
        <f>'10'!O19+'10'!O50</f>
        <v>0</v>
      </c>
      <c r="N13" s="201">
        <f>'10'!P19+'10'!P50</f>
        <v>0.09</v>
      </c>
      <c r="O13" s="201">
        <f>'10'!Q19+'10'!Q50</f>
        <v>0</v>
      </c>
      <c r="P13" s="201">
        <f>'10'!R19+'10'!R50</f>
        <v>0</v>
      </c>
      <c r="Q13" s="201">
        <f>'10'!S19+'10'!S50</f>
        <v>0</v>
      </c>
      <c r="R13" s="201">
        <f>'10'!T19+'10'!T50</f>
        <v>0</v>
      </c>
      <c r="S13" s="201">
        <f>'10'!U19+'10'!U50</f>
        <v>0</v>
      </c>
      <c r="T13" s="201">
        <f>'10'!V19+'10'!V50</f>
        <v>0</v>
      </c>
      <c r="U13" s="201">
        <f>'10'!W19+'10'!W50</f>
        <v>0</v>
      </c>
      <c r="V13" s="201">
        <f>'10'!X19+'10'!X50</f>
        <v>0</v>
      </c>
      <c r="W13" s="201">
        <f>'10'!Y19+'10'!Y50</f>
        <v>0</v>
      </c>
      <c r="X13" s="201">
        <f>'10'!Z19+'10'!Z50</f>
        <v>0</v>
      </c>
      <c r="Y13" s="201">
        <f>'10'!AA19+'10'!AA50</f>
        <v>0</v>
      </c>
      <c r="Z13" s="201">
        <f>'10'!AB19+'10'!AB50</f>
        <v>0</v>
      </c>
      <c r="AA13" s="201">
        <f>'10'!AC19+'10'!AC50</f>
        <v>0</v>
      </c>
      <c r="AB13" s="201">
        <f>'10'!AD19+'10'!AD50</f>
        <v>0</v>
      </c>
      <c r="AC13" s="201">
        <f>'10'!AE19+'10'!AE50</f>
        <v>0</v>
      </c>
      <c r="AD13" s="201">
        <f>'10'!AF19+'10'!AF50</f>
        <v>0.504</v>
      </c>
      <c r="AE13" s="201">
        <f>'10'!AG19+'10'!AG50</f>
        <v>0</v>
      </c>
      <c r="AF13" s="201">
        <f>'10'!AH19+'10'!AH50</f>
        <v>0</v>
      </c>
      <c r="AG13" s="201">
        <f>'10'!AI19+'10'!AI50</f>
        <v>0</v>
      </c>
      <c r="AH13" s="201">
        <f>'10'!AJ19+'10'!AJ50</f>
        <v>0</v>
      </c>
      <c r="AI13" s="201">
        <f>'10'!AK19+'10'!AK50</f>
        <v>0</v>
      </c>
      <c r="AJ13" s="201">
        <f>'10'!AL19+'10'!AL50</f>
        <v>0</v>
      </c>
      <c r="AK13" s="201">
        <f>'10'!AM19+'10'!AM50</f>
        <v>0</v>
      </c>
      <c r="AL13" s="201">
        <f>'10'!AN19+'10'!AN50</f>
        <v>0</v>
      </c>
      <c r="AM13" s="201">
        <f>'10'!AO19+'10'!AO50</f>
        <v>0</v>
      </c>
      <c r="AN13" s="201">
        <f>'10'!AP19+'10'!AP50</f>
        <v>0</v>
      </c>
      <c r="AO13" s="201">
        <f>'10'!AQ19+'10'!AQ50</f>
        <v>0</v>
      </c>
      <c r="AP13" s="201">
        <f>'10'!AR19+'10'!AR50</f>
        <v>0</v>
      </c>
      <c r="AQ13" s="201">
        <f>'10'!AS19+'10'!AS50</f>
        <v>0</v>
      </c>
      <c r="AR13" s="201">
        <f>'10'!AT19+'10'!AT50</f>
        <v>0.70199999999999996</v>
      </c>
      <c r="AS13" s="201">
        <f>'10'!AU19+'10'!AU50</f>
        <v>0</v>
      </c>
      <c r="AT13" s="201">
        <f>'10'!AV19+'10'!AV50</f>
        <v>0</v>
      </c>
      <c r="AU13" s="201">
        <f>'10'!AW19+'10'!AW50</f>
        <v>0</v>
      </c>
      <c r="AV13" s="201">
        <f>'10'!AX19+'10'!AX50</f>
        <v>0.92999999999999994</v>
      </c>
      <c r="AW13" s="201">
        <f>'10'!AY19+'10'!AY50</f>
        <v>0.88200000000000001</v>
      </c>
      <c r="AX13" s="201">
        <f>'10'!AZ19+'10'!AZ50</f>
        <v>0</v>
      </c>
      <c r="AY13" s="201">
        <f>'10'!BA19+'10'!BA50</f>
        <v>1.89</v>
      </c>
      <c r="AZ13" s="201">
        <f>'10'!BB19+'10'!BB50</f>
        <v>0</v>
      </c>
      <c r="BA13" s="201">
        <f>'10'!BC19+'10'!BC50</f>
        <v>0</v>
      </c>
      <c r="BB13" s="201">
        <f>'10'!BD19+'10'!BD50</f>
        <v>0</v>
      </c>
      <c r="BC13" s="201">
        <f>'10'!BE19+'10'!BE50</f>
        <v>0</v>
      </c>
      <c r="BD13" s="201">
        <f>'10'!BF19+'10'!BF50</f>
        <v>0</v>
      </c>
      <c r="BE13" s="201">
        <f>'10'!BG19+'10'!BG50</f>
        <v>0</v>
      </c>
      <c r="BF13" s="201">
        <f>'10'!BH19+'10'!BH50</f>
        <v>0</v>
      </c>
      <c r="BG13" s="201">
        <f>'10'!BI19+'10'!BI50</f>
        <v>0</v>
      </c>
      <c r="BH13" s="201">
        <f>'10'!BJ19+'10'!BJ50</f>
        <v>2.1</v>
      </c>
      <c r="BI13" s="201">
        <f>'10'!BK19+'10'!BK50</f>
        <v>0.33600000000000002</v>
      </c>
      <c r="BJ13" s="201">
        <f>'10'!BL19+'10'!BL50</f>
        <v>4.6619999999999999</v>
      </c>
      <c r="BK13" s="201">
        <f>'10'!BM19+'10'!BM50</f>
        <v>0</v>
      </c>
      <c r="BL13" s="201">
        <f>'10'!BN19+'10'!BN50</f>
        <v>0</v>
      </c>
      <c r="BM13" s="201">
        <f>'10'!BO19+'10'!BO50</f>
        <v>1.89</v>
      </c>
      <c r="BN13" s="201">
        <f>'10'!BP19+'10'!BP50</f>
        <v>0</v>
      </c>
      <c r="BO13" s="201">
        <f>'10'!BQ19+'10'!BQ50</f>
        <v>5.88</v>
      </c>
      <c r="BP13" s="201">
        <f>'10'!BR19+'10'!BR50</f>
        <v>0</v>
      </c>
      <c r="BQ13" s="201">
        <f>'10'!BS19+'10'!BS50</f>
        <v>0</v>
      </c>
      <c r="BR13" s="201">
        <f>'10'!BT19+'10'!BT50</f>
        <v>0</v>
      </c>
      <c r="BS13" s="201">
        <f>'10'!BU19+'10'!BU50</f>
        <v>5.4</v>
      </c>
      <c r="BT13" s="201">
        <f>'10'!BV19+'10'!BV50</f>
        <v>3.06</v>
      </c>
      <c r="BU13" s="201">
        <f>'10'!BW19+'10'!BW50</f>
        <v>0</v>
      </c>
      <c r="BV13" s="201">
        <f>'10'!BX19+'10'!BX50</f>
        <v>7.92</v>
      </c>
      <c r="BW13" s="201">
        <f>'10'!BY19+'10'!BY50</f>
        <v>0</v>
      </c>
      <c r="BX13" s="201">
        <f>'10'!BZ19+'10'!BZ50</f>
        <v>180</v>
      </c>
      <c r="BY13" s="57">
        <f>'10'!C21+'10'!C52</f>
        <v>8052</v>
      </c>
    </row>
    <row r="14" spans="1:77" ht="15">
      <c r="A14" s="123">
        <v>44266</v>
      </c>
      <c r="B14" s="201">
        <f>'11'!D19+'11'!D50</f>
        <v>0</v>
      </c>
      <c r="C14" s="201">
        <f>'11'!E19+'11'!E50</f>
        <v>0</v>
      </c>
      <c r="D14" s="201">
        <f>'11'!F19+'11'!F50</f>
        <v>0</v>
      </c>
      <c r="E14" s="201">
        <f>'11'!G19+'11'!G50</f>
        <v>0</v>
      </c>
      <c r="F14" s="201">
        <f>'11'!H19+'11'!H50</f>
        <v>0</v>
      </c>
      <c r="G14" s="201">
        <f>'11'!I19+'11'!I50</f>
        <v>2.4882000000000004</v>
      </c>
      <c r="H14" s="201">
        <f>'11'!J19+'11'!J50</f>
        <v>0</v>
      </c>
      <c r="I14" s="201">
        <f>'11'!K19+'11'!K50</f>
        <v>0</v>
      </c>
      <c r="J14" s="201">
        <f>'11'!L19+'11'!L50</f>
        <v>0.12179999999999999</v>
      </c>
      <c r="K14" s="201">
        <f>'11'!M19+'11'!M50</f>
        <v>1.0638000000000001</v>
      </c>
      <c r="L14" s="201">
        <f>'11'!N19+'11'!N50</f>
        <v>0.28908</v>
      </c>
      <c r="M14" s="201">
        <f>'11'!O19+'11'!O50</f>
        <v>0</v>
      </c>
      <c r="N14" s="201">
        <f>'11'!P19+'11'!P50</f>
        <v>4.2000000000000003E-2</v>
      </c>
      <c r="O14" s="201">
        <f>'11'!Q19+'11'!Q50</f>
        <v>42</v>
      </c>
      <c r="P14" s="201">
        <f>'11'!R19+'11'!R50</f>
        <v>0</v>
      </c>
      <c r="Q14" s="201">
        <f>'11'!S19+'11'!S50</f>
        <v>174</v>
      </c>
      <c r="R14" s="201">
        <f>'11'!T19+'11'!T50</f>
        <v>1.3440000000000001</v>
      </c>
      <c r="S14" s="201">
        <f>'11'!U19+'11'!U50</f>
        <v>0</v>
      </c>
      <c r="T14" s="201">
        <f>'11'!V19+'11'!V50</f>
        <v>0</v>
      </c>
      <c r="U14" s="201">
        <f>'11'!W19+'11'!W50</f>
        <v>0</v>
      </c>
      <c r="V14" s="201">
        <f>'11'!X19+'11'!X50</f>
        <v>0</v>
      </c>
      <c r="W14" s="201">
        <f>'11'!Y19+'11'!Y50</f>
        <v>0</v>
      </c>
      <c r="X14" s="201">
        <f>'11'!Z19+'11'!Z50</f>
        <v>0</v>
      </c>
      <c r="Y14" s="201">
        <f>'11'!AA19+'11'!AA50</f>
        <v>0</v>
      </c>
      <c r="Z14" s="201">
        <f>'11'!AB19+'11'!AB50</f>
        <v>0</v>
      </c>
      <c r="AA14" s="201">
        <f>'11'!AC19+'11'!AC50</f>
        <v>0</v>
      </c>
      <c r="AB14" s="201">
        <f>'11'!AD19+'11'!AD50</f>
        <v>0</v>
      </c>
      <c r="AC14" s="201">
        <f>'11'!AE19+'11'!AE50</f>
        <v>84</v>
      </c>
      <c r="AD14" s="201">
        <f>'11'!AF19+'11'!AF50</f>
        <v>0</v>
      </c>
      <c r="AE14" s="201">
        <f>'11'!AG19+'11'!AG50</f>
        <v>0</v>
      </c>
      <c r="AF14" s="201">
        <f>'11'!AH19+'11'!AH50</f>
        <v>0</v>
      </c>
      <c r="AG14" s="201">
        <f>'11'!AI19+'11'!AI50</f>
        <v>0</v>
      </c>
      <c r="AH14" s="201">
        <f>'11'!AJ19+'11'!AJ50</f>
        <v>0</v>
      </c>
      <c r="AI14" s="201">
        <f>'11'!AK19+'11'!AK50</f>
        <v>0</v>
      </c>
      <c r="AJ14" s="201">
        <f>'11'!AL19+'11'!AL50</f>
        <v>0</v>
      </c>
      <c r="AK14" s="201">
        <f>'11'!AM19+'11'!AM50</f>
        <v>0</v>
      </c>
      <c r="AL14" s="201">
        <f>'11'!AN19+'11'!AN50</f>
        <v>5.3879999999999999</v>
      </c>
      <c r="AM14" s="201">
        <f>'11'!AO19+'11'!AO50</f>
        <v>0</v>
      </c>
      <c r="AN14" s="201">
        <f>'11'!AP19+'11'!AP50</f>
        <v>0</v>
      </c>
      <c r="AO14" s="201">
        <f>'11'!AQ19+'11'!AQ50</f>
        <v>2.7839999999999998</v>
      </c>
      <c r="AP14" s="201">
        <f>'11'!AR19+'11'!AR50</f>
        <v>0</v>
      </c>
      <c r="AQ14" s="201">
        <f>'11'!AS19+'11'!AS50</f>
        <v>0</v>
      </c>
      <c r="AR14" s="201">
        <f>'11'!AT19+'11'!AT50</f>
        <v>0.64800000000000002</v>
      </c>
      <c r="AS14" s="201">
        <f>'11'!AU19+'11'!AU50</f>
        <v>0</v>
      </c>
      <c r="AT14" s="201">
        <f>'11'!AV19+'11'!AV50</f>
        <v>1.89</v>
      </c>
      <c r="AU14" s="201">
        <f>'11'!AW19+'11'!AW50</f>
        <v>0</v>
      </c>
      <c r="AV14" s="201">
        <f>'11'!AX19+'11'!AX50</f>
        <v>0</v>
      </c>
      <c r="AW14" s="201">
        <f>'11'!AY19+'11'!AY50</f>
        <v>0</v>
      </c>
      <c r="AX14" s="201">
        <f>'11'!AZ19+'11'!AZ50</f>
        <v>0</v>
      </c>
      <c r="AY14" s="201">
        <f>'11'!BA19+'11'!BA50</f>
        <v>0</v>
      </c>
      <c r="AZ14" s="201">
        <f>'11'!BB19+'11'!BB50</f>
        <v>0</v>
      </c>
      <c r="BA14" s="201">
        <f>'11'!BC19+'11'!BC50</f>
        <v>0</v>
      </c>
      <c r="BB14" s="201">
        <f>'11'!BD19+'11'!BD50</f>
        <v>2.1</v>
      </c>
      <c r="BC14" s="201">
        <f>'11'!BE19+'11'!BE50</f>
        <v>0</v>
      </c>
      <c r="BD14" s="201">
        <f>'11'!BF19+'11'!BF50</f>
        <v>0</v>
      </c>
      <c r="BE14" s="201">
        <f>'11'!BG19+'11'!BG50</f>
        <v>0</v>
      </c>
      <c r="BF14" s="201">
        <f>'11'!BH19+'11'!BH50</f>
        <v>0</v>
      </c>
      <c r="BG14" s="201">
        <f>'11'!BI19+'11'!BI50</f>
        <v>0</v>
      </c>
      <c r="BH14" s="201">
        <f>'11'!BJ19+'11'!BJ50</f>
        <v>2.3940000000000001</v>
      </c>
      <c r="BI14" s="201">
        <f>'11'!BK19+'11'!BK50</f>
        <v>0.31919999999999998</v>
      </c>
      <c r="BJ14" s="201">
        <f>'11'!BL19+'11'!BL50</f>
        <v>0.67200000000000004</v>
      </c>
      <c r="BK14" s="201">
        <f>'11'!BM19+'11'!BM50</f>
        <v>0</v>
      </c>
      <c r="BL14" s="201">
        <f>'11'!BN19+'11'!BN50</f>
        <v>0</v>
      </c>
      <c r="BM14" s="201">
        <f>'11'!BO19+'11'!BO50</f>
        <v>0</v>
      </c>
      <c r="BN14" s="201">
        <f>'11'!BP19+'11'!BP50</f>
        <v>0</v>
      </c>
      <c r="BO14" s="201">
        <f>'11'!BQ19+'11'!BQ50</f>
        <v>0</v>
      </c>
      <c r="BP14" s="201">
        <f>'11'!BR19+'11'!BR50</f>
        <v>0</v>
      </c>
      <c r="BQ14" s="201">
        <f>'11'!BS19+'11'!BS50</f>
        <v>0</v>
      </c>
      <c r="BR14" s="201">
        <f>'11'!BT19+'11'!BT50</f>
        <v>0</v>
      </c>
      <c r="BS14" s="201">
        <f>'11'!BU19+'11'!BU50</f>
        <v>0</v>
      </c>
      <c r="BT14" s="201">
        <f>'11'!BV19+'11'!BV50</f>
        <v>13.05</v>
      </c>
      <c r="BU14" s="201">
        <f>'11'!BW19+'11'!BW50</f>
        <v>0</v>
      </c>
      <c r="BV14" s="201">
        <f>'11'!BX19+'11'!BX50</f>
        <v>7.74</v>
      </c>
      <c r="BW14" s="201">
        <f>'11'!BY19+'11'!BY50</f>
        <v>2.0009999999999999</v>
      </c>
      <c r="BX14" s="201">
        <f>'11'!BZ19+'11'!BZ50</f>
        <v>0</v>
      </c>
      <c r="BY14" s="57">
        <f>'11'!C21+'11'!C52</f>
        <v>7869</v>
      </c>
    </row>
    <row r="15" spans="1:77" ht="15">
      <c r="A15" s="123">
        <v>44267</v>
      </c>
      <c r="B15" s="201">
        <f>'12'!D19+'12'!D50</f>
        <v>0</v>
      </c>
      <c r="C15" s="201">
        <f>'12'!E19+'12'!E50</f>
        <v>0</v>
      </c>
      <c r="D15" s="201">
        <f>'12'!F19+'12'!F50</f>
        <v>0</v>
      </c>
      <c r="E15" s="201">
        <f>'12'!G19+'12'!G50</f>
        <v>0</v>
      </c>
      <c r="F15" s="201">
        <f>'12'!H19+'12'!H50</f>
        <v>0</v>
      </c>
      <c r="G15" s="201">
        <f>'12'!I19+'12'!I50</f>
        <v>0</v>
      </c>
      <c r="H15" s="201">
        <f>'12'!J19+'12'!J50</f>
        <v>0</v>
      </c>
      <c r="I15" s="201">
        <f>'12'!K19+'12'!K50</f>
        <v>43</v>
      </c>
      <c r="J15" s="201">
        <f>'12'!L19+'12'!L50</f>
        <v>0.30099999999999999</v>
      </c>
      <c r="K15" s="201">
        <f>'12'!M19+'12'!M50</f>
        <v>0.38700000000000001</v>
      </c>
      <c r="L15" s="201">
        <f>'12'!N19+'12'!N50</f>
        <v>0.24079999999999999</v>
      </c>
      <c r="M15" s="201">
        <f>'12'!O19+'12'!O50</f>
        <v>0.55900000000000005</v>
      </c>
      <c r="N15" s="201">
        <f>'12'!P19+'12'!P50</f>
        <v>0</v>
      </c>
      <c r="O15" s="201">
        <f>'12'!Q19+'12'!Q50</f>
        <v>79</v>
      </c>
      <c r="P15" s="201">
        <f>'12'!R19+'12'!R50</f>
        <v>0</v>
      </c>
      <c r="Q15" s="201">
        <f>'12'!S19+'12'!S50</f>
        <v>0</v>
      </c>
      <c r="R15" s="201">
        <f>'12'!T19+'12'!T50</f>
        <v>3.7919999999999998</v>
      </c>
      <c r="S15" s="201">
        <f>'12'!U19+'12'!U50</f>
        <v>1.9350000000000001</v>
      </c>
      <c r="T15" s="201">
        <f>'12'!V19+'12'!V50</f>
        <v>0.43</v>
      </c>
      <c r="U15" s="201">
        <f>'12'!W19+'12'!W50</f>
        <v>3.95</v>
      </c>
      <c r="V15" s="201">
        <f>'12'!X19+'12'!X50</f>
        <v>0.43</v>
      </c>
      <c r="W15" s="201">
        <f>'12'!Y19+'12'!Y50</f>
        <v>0</v>
      </c>
      <c r="X15" s="201">
        <f>'12'!Z19+'12'!Z50</f>
        <v>0</v>
      </c>
      <c r="Y15" s="201">
        <f>'12'!AA19+'12'!AA50</f>
        <v>0</v>
      </c>
      <c r="Z15" s="201">
        <f>'12'!AB19+'12'!AB50</f>
        <v>15.8</v>
      </c>
      <c r="AA15" s="201">
        <f>'12'!AC19+'12'!AC50</f>
        <v>0</v>
      </c>
      <c r="AB15" s="201">
        <f>'12'!AD19+'12'!AD50</f>
        <v>0</v>
      </c>
      <c r="AC15" s="201">
        <f>'12'!AE19+'12'!AE50</f>
        <v>0</v>
      </c>
      <c r="AD15" s="201">
        <f>'12'!AF19+'12'!AF50</f>
        <v>0</v>
      </c>
      <c r="AE15" s="201">
        <f>'12'!AG19+'12'!AG50</f>
        <v>0</v>
      </c>
      <c r="AF15" s="201">
        <f>'12'!AH19+'12'!AH50</f>
        <v>0</v>
      </c>
      <c r="AG15" s="201">
        <f>'12'!AI19+'12'!AI50</f>
        <v>0</v>
      </c>
      <c r="AH15" s="201">
        <f>'12'!AJ19+'12'!AJ50</f>
        <v>0</v>
      </c>
      <c r="AI15" s="201">
        <f>'12'!AK19+'12'!AK50</f>
        <v>0</v>
      </c>
      <c r="AJ15" s="201">
        <f>'12'!AL19+'12'!AL50</f>
        <v>0</v>
      </c>
      <c r="AK15" s="201">
        <f>'12'!AM19+'12'!AM50</f>
        <v>0</v>
      </c>
      <c r="AL15" s="201">
        <f>'12'!AN19+'12'!AN50</f>
        <v>1.29</v>
      </c>
      <c r="AM15" s="201">
        <f>'12'!AO19+'12'!AO50</f>
        <v>0.34399999999999997</v>
      </c>
      <c r="AN15" s="201">
        <f>'12'!AP19+'12'!AP50</f>
        <v>0</v>
      </c>
      <c r="AO15" s="201">
        <f>'12'!AQ19+'12'!AQ50</f>
        <v>0</v>
      </c>
      <c r="AP15" s="201">
        <f>'12'!AR19+'12'!AR50</f>
        <v>0</v>
      </c>
      <c r="AQ15" s="201">
        <f>'12'!AS19+'12'!AS50</f>
        <v>0</v>
      </c>
      <c r="AR15" s="201">
        <f>'12'!AT19+'12'!AT50</f>
        <v>0.39500000000000002</v>
      </c>
      <c r="AS15" s="201">
        <f>'12'!AU19+'12'!AU50</f>
        <v>0</v>
      </c>
      <c r="AT15" s="201">
        <f>'12'!AV19+'12'!AV50</f>
        <v>4.1079999999999997</v>
      </c>
      <c r="AU15" s="201">
        <f>'12'!AW19+'12'!AW50</f>
        <v>0</v>
      </c>
      <c r="AV15" s="201">
        <f>'12'!AX19+'12'!AX50</f>
        <v>0</v>
      </c>
      <c r="AW15" s="201">
        <f>'12'!AY19+'12'!AY50</f>
        <v>0</v>
      </c>
      <c r="AX15" s="201">
        <f>'12'!AZ19+'12'!AZ50</f>
        <v>0</v>
      </c>
      <c r="AY15" s="201">
        <f>'12'!BA19+'12'!BA50</f>
        <v>1.591</v>
      </c>
      <c r="AZ15" s="201">
        <f>'12'!BB19+'12'!BB50</f>
        <v>0</v>
      </c>
      <c r="BA15" s="201">
        <f>'12'!BC19+'12'!BC50</f>
        <v>0</v>
      </c>
      <c r="BB15" s="201">
        <f>'12'!BD19+'12'!BD50</f>
        <v>3.95</v>
      </c>
      <c r="BC15" s="201">
        <f>'12'!BE19+'12'!BE50</f>
        <v>0</v>
      </c>
      <c r="BD15" s="201">
        <f>'12'!BF19+'12'!BF50</f>
        <v>0</v>
      </c>
      <c r="BE15" s="201">
        <f>'12'!BG19+'12'!BG50</f>
        <v>4.2999999999999997E-2</v>
      </c>
      <c r="BF15" s="201">
        <f>'12'!BH19+'12'!BH50</f>
        <v>0</v>
      </c>
      <c r="BG15" s="201">
        <f>'12'!BI19+'12'!BI50</f>
        <v>1.29</v>
      </c>
      <c r="BH15" s="201">
        <f>'12'!BJ19+'12'!BJ50</f>
        <v>1.72</v>
      </c>
      <c r="BI15" s="201">
        <f>'12'!BK19+'12'!BK50</f>
        <v>0.73099999999999998</v>
      </c>
      <c r="BJ15" s="201">
        <f>'12'!BL19+'12'!BL50</f>
        <v>0.77400000000000002</v>
      </c>
      <c r="BK15" s="201">
        <f>'12'!BM19+'12'!BM50</f>
        <v>0</v>
      </c>
      <c r="BL15" s="201">
        <f>'12'!BN19+'12'!BN50</f>
        <v>0</v>
      </c>
      <c r="BM15" s="201">
        <f>'12'!BO19+'12'!BO50</f>
        <v>0.64500000000000002</v>
      </c>
      <c r="BN15" s="201">
        <f>'12'!BP19+'12'!BP50</f>
        <v>0</v>
      </c>
      <c r="BO15" s="201">
        <f>'12'!BQ19+'12'!BQ50</f>
        <v>0</v>
      </c>
      <c r="BP15" s="201">
        <f>'12'!BR19+'12'!BR50</f>
        <v>0</v>
      </c>
      <c r="BQ15" s="201">
        <f>'12'!BS19+'12'!BS50</f>
        <v>0</v>
      </c>
      <c r="BR15" s="201">
        <f>'12'!BT19+'12'!BT50</f>
        <v>0</v>
      </c>
      <c r="BS15" s="201">
        <f>'12'!BU19+'12'!BU50</f>
        <v>0</v>
      </c>
      <c r="BT15" s="201">
        <f>'12'!BV19+'12'!BV50</f>
        <v>6.02</v>
      </c>
      <c r="BU15" s="201">
        <f>'12'!BW19+'12'!BW50</f>
        <v>0</v>
      </c>
      <c r="BV15" s="201">
        <f>'12'!BX19+'12'!BX50</f>
        <v>7.32</v>
      </c>
      <c r="BW15" s="201">
        <f>'12'!BY19+'12'!BY50</f>
        <v>0</v>
      </c>
      <c r="BX15" s="201">
        <f>'12'!BZ19+'12'!BZ50</f>
        <v>0</v>
      </c>
      <c r="BY15" s="57">
        <f>'12'!C21+'12'!C52</f>
        <v>7442</v>
      </c>
    </row>
    <row r="16" spans="1:77" ht="15">
      <c r="A16" s="123">
        <v>44268</v>
      </c>
      <c r="B16" s="201">
        <f>'13'!D19+'13'!D50</f>
        <v>0</v>
      </c>
      <c r="C16" s="201">
        <f>'13'!E19+'13'!E50</f>
        <v>0</v>
      </c>
      <c r="D16" s="201">
        <f>'13'!F19+'13'!F50</f>
        <v>0</v>
      </c>
      <c r="E16" s="201">
        <f>'13'!G19+'13'!G50</f>
        <v>0</v>
      </c>
      <c r="F16" s="201">
        <f>'13'!H19+'13'!H50</f>
        <v>0</v>
      </c>
      <c r="G16" s="201">
        <f>'13'!I19+'13'!I50</f>
        <v>0</v>
      </c>
      <c r="H16" s="201">
        <f>'13'!J19+'13'!J50</f>
        <v>0</v>
      </c>
      <c r="I16" s="201">
        <f>'13'!K19+'13'!K50</f>
        <v>0</v>
      </c>
      <c r="J16" s="201">
        <f>'13'!L19+'13'!L50</f>
        <v>0.1404</v>
      </c>
      <c r="K16" s="201">
        <f>'13'!M19+'13'!M50</f>
        <v>1.04</v>
      </c>
      <c r="L16" s="201">
        <f>'13'!N19+'13'!N50</f>
        <v>1.04E-2</v>
      </c>
      <c r="M16" s="201">
        <f>'13'!O19+'13'!O50</f>
        <v>0</v>
      </c>
      <c r="N16" s="201">
        <f>'13'!P19+'13'!P50</f>
        <v>0.104</v>
      </c>
      <c r="O16" s="201">
        <f>'13'!Q19+'13'!Q50</f>
        <v>0</v>
      </c>
      <c r="P16" s="201">
        <f>'13'!R19+'13'!R50</f>
        <v>0</v>
      </c>
      <c r="Q16" s="201">
        <f>'13'!S19+'13'!S50</f>
        <v>0</v>
      </c>
      <c r="R16" s="201">
        <f>'13'!T19+'13'!T50</f>
        <v>0</v>
      </c>
      <c r="S16" s="201">
        <f>'13'!U19+'13'!U50</f>
        <v>0</v>
      </c>
      <c r="T16" s="201">
        <f>'13'!V19+'13'!V50</f>
        <v>0</v>
      </c>
      <c r="U16" s="201">
        <f>'13'!W19+'13'!W50</f>
        <v>0</v>
      </c>
      <c r="V16" s="201">
        <f>'13'!X19+'13'!X50</f>
        <v>0</v>
      </c>
      <c r="W16" s="201">
        <f>'13'!Y19+'13'!Y50</f>
        <v>0</v>
      </c>
      <c r="X16" s="201">
        <f>'13'!Z19+'13'!Z50</f>
        <v>0</v>
      </c>
      <c r="Y16" s="201">
        <f>'13'!AA19+'13'!AA50</f>
        <v>0</v>
      </c>
      <c r="Z16" s="201">
        <f>'13'!AB19+'13'!AB50</f>
        <v>0</v>
      </c>
      <c r="AA16" s="201">
        <f>'13'!AC19+'13'!AC50</f>
        <v>0</v>
      </c>
      <c r="AB16" s="201">
        <f>'13'!AD19+'13'!AD50</f>
        <v>0</v>
      </c>
      <c r="AC16" s="201">
        <f>'13'!AE19+'13'!AE50</f>
        <v>0</v>
      </c>
      <c r="AD16" s="201">
        <f>'13'!AF19+'13'!AF50</f>
        <v>0</v>
      </c>
      <c r="AE16" s="201">
        <f>'13'!AG19+'13'!AG50</f>
        <v>0</v>
      </c>
      <c r="AF16" s="201">
        <f>'13'!AH19+'13'!AH50</f>
        <v>0</v>
      </c>
      <c r="AG16" s="201">
        <f>'13'!AI19+'13'!AI50</f>
        <v>0</v>
      </c>
      <c r="AH16" s="201">
        <f>'13'!AJ19+'13'!AJ50</f>
        <v>0</v>
      </c>
      <c r="AI16" s="201">
        <f>'13'!AK19+'13'!AK50</f>
        <v>0</v>
      </c>
      <c r="AJ16" s="201">
        <f>'13'!AL19+'13'!AL50</f>
        <v>0</v>
      </c>
      <c r="AK16" s="201">
        <f>'13'!AM19+'13'!AM50</f>
        <v>0</v>
      </c>
      <c r="AL16" s="201">
        <f>'13'!AN19+'13'!AN50</f>
        <v>0</v>
      </c>
      <c r="AM16" s="201">
        <f>'13'!AO19+'13'!AO50</f>
        <v>0</v>
      </c>
      <c r="AN16" s="201">
        <f>'13'!AP19+'13'!AP50</f>
        <v>0</v>
      </c>
      <c r="AO16" s="201">
        <f>'13'!AQ19+'13'!AQ50</f>
        <v>0</v>
      </c>
      <c r="AP16" s="201">
        <f>'13'!AR19+'13'!AR50</f>
        <v>0</v>
      </c>
      <c r="AQ16" s="201">
        <f>'13'!AS19+'13'!AS50</f>
        <v>0</v>
      </c>
      <c r="AR16" s="201">
        <f>'13'!AT19+'13'!AT50</f>
        <v>0.41599999999999998</v>
      </c>
      <c r="AS16" s="201">
        <f>'13'!AU19+'13'!AU50</f>
        <v>0</v>
      </c>
      <c r="AT16" s="201">
        <f>'13'!AV19+'13'!AV50</f>
        <v>0</v>
      </c>
      <c r="AU16" s="201">
        <f>'13'!AW19+'13'!AW50</f>
        <v>0.93600000000000005</v>
      </c>
      <c r="AV16" s="201">
        <f>'13'!AX19+'13'!AX50</f>
        <v>0</v>
      </c>
      <c r="AW16" s="201">
        <f>'13'!AY19+'13'!AY50</f>
        <v>1.04</v>
      </c>
      <c r="AX16" s="201">
        <f>'13'!AZ19+'13'!AZ50</f>
        <v>0</v>
      </c>
      <c r="AY16" s="201">
        <f>'13'!BA19+'13'!BA50</f>
        <v>0</v>
      </c>
      <c r="AZ16" s="201">
        <f>'13'!BB19+'13'!BB50</f>
        <v>0</v>
      </c>
      <c r="BA16" s="201">
        <f>'13'!BC19+'13'!BC50</f>
        <v>0</v>
      </c>
      <c r="BB16" s="201">
        <f>'13'!BD19+'13'!BD50</f>
        <v>0</v>
      </c>
      <c r="BC16" s="201">
        <f>'13'!BE19+'13'!BE50</f>
        <v>0</v>
      </c>
      <c r="BD16" s="201">
        <f>'13'!BF19+'13'!BF50</f>
        <v>0</v>
      </c>
      <c r="BE16" s="201">
        <f>'13'!BG19+'13'!BG50</f>
        <v>0</v>
      </c>
      <c r="BF16" s="201">
        <f>'13'!BH19+'13'!BH50</f>
        <v>0</v>
      </c>
      <c r="BG16" s="201">
        <f>'13'!BI19+'13'!BI50</f>
        <v>0</v>
      </c>
      <c r="BH16" s="201">
        <f>'13'!BJ19+'13'!BJ50</f>
        <v>0</v>
      </c>
      <c r="BI16" s="201">
        <f>'13'!BK19+'13'!BK50</f>
        <v>0</v>
      </c>
      <c r="BJ16" s="201">
        <f>'13'!BL19+'13'!BL50</f>
        <v>0</v>
      </c>
      <c r="BK16" s="201">
        <f>'13'!BM19+'13'!BM50</f>
        <v>0</v>
      </c>
      <c r="BL16" s="201">
        <f>'13'!BN19+'13'!BN50</f>
        <v>0</v>
      </c>
      <c r="BM16" s="201">
        <f>'13'!BO19+'13'!BO50</f>
        <v>0</v>
      </c>
      <c r="BN16" s="201">
        <f>'13'!BP19+'13'!BP50</f>
        <v>0</v>
      </c>
      <c r="BO16" s="201">
        <f>'13'!BQ19+'13'!BQ50</f>
        <v>0</v>
      </c>
      <c r="BP16" s="201">
        <f>'13'!BR19+'13'!BR50</f>
        <v>0</v>
      </c>
      <c r="BQ16" s="201">
        <f>'13'!BS19+'13'!BS50</f>
        <v>0</v>
      </c>
      <c r="BR16" s="201">
        <f>'13'!BT19+'13'!BT50</f>
        <v>0</v>
      </c>
      <c r="BS16" s="201">
        <f>'13'!BU19+'13'!BU50</f>
        <v>6.24</v>
      </c>
      <c r="BT16" s="201">
        <f>'13'!BV19+'13'!BV50</f>
        <v>0</v>
      </c>
      <c r="BU16" s="201">
        <f>'13'!BW19+'13'!BW50</f>
        <v>208</v>
      </c>
      <c r="BV16" s="201">
        <f>'13'!BX19+'13'!BX50</f>
        <v>6.24</v>
      </c>
      <c r="BW16" s="201">
        <f>'13'!BY19+'13'!BY50</f>
        <v>0</v>
      </c>
      <c r="BX16" s="201">
        <f>'13'!BZ19+'13'!BZ50</f>
        <v>0</v>
      </c>
      <c r="BY16" s="57">
        <f>'13'!C21+'13'!C52</f>
        <v>6344</v>
      </c>
    </row>
    <row r="17" spans="1:77" ht="15">
      <c r="A17" s="123">
        <v>44269</v>
      </c>
      <c r="B17" s="201">
        <f>'14'!D19+'14'!D50</f>
        <v>0</v>
      </c>
      <c r="C17" s="201">
        <f>'14'!E19+'14'!E50</f>
        <v>0</v>
      </c>
      <c r="D17" s="201">
        <f>'14'!F19+'14'!F50</f>
        <v>0</v>
      </c>
      <c r="E17" s="201">
        <f>'14'!G19+'14'!G50</f>
        <v>0</v>
      </c>
      <c r="F17" s="201">
        <f>'14'!H19+'14'!H50</f>
        <v>0</v>
      </c>
      <c r="G17" s="201">
        <f>'14'!I19+'14'!I50</f>
        <v>0</v>
      </c>
      <c r="H17" s="201">
        <f>'14'!J19+'14'!J50</f>
        <v>0</v>
      </c>
      <c r="I17" s="201">
        <f>'14'!K19+'14'!K50</f>
        <v>0</v>
      </c>
      <c r="J17" s="201">
        <f>'14'!L19+'14'!L50</f>
        <v>0</v>
      </c>
      <c r="K17" s="201">
        <f>'14'!M19+'14'!M50</f>
        <v>0</v>
      </c>
      <c r="L17" s="201">
        <f>'14'!N19+'14'!N50</f>
        <v>0</v>
      </c>
      <c r="M17" s="201">
        <f>'14'!O19+'14'!O50</f>
        <v>0</v>
      </c>
      <c r="N17" s="201">
        <f>'14'!P19+'14'!P50</f>
        <v>0</v>
      </c>
      <c r="O17" s="201">
        <f>'14'!Q19+'14'!Q50</f>
        <v>0</v>
      </c>
      <c r="P17" s="201">
        <f>'14'!R19+'14'!R50</f>
        <v>0</v>
      </c>
      <c r="Q17" s="201">
        <f>'14'!S19+'14'!S50</f>
        <v>0</v>
      </c>
      <c r="R17" s="201">
        <f>'14'!T19+'14'!T50</f>
        <v>0</v>
      </c>
      <c r="S17" s="201">
        <f>'14'!U19+'14'!U50</f>
        <v>0</v>
      </c>
      <c r="T17" s="201">
        <f>'14'!V19+'14'!V50</f>
        <v>0</v>
      </c>
      <c r="U17" s="201">
        <f>'14'!W19+'14'!W50</f>
        <v>0</v>
      </c>
      <c r="V17" s="201">
        <f>'14'!X19+'14'!X50</f>
        <v>0</v>
      </c>
      <c r="W17" s="201">
        <f>'14'!Y19+'14'!Y50</f>
        <v>0</v>
      </c>
      <c r="X17" s="201">
        <f>'14'!Z19+'14'!Z50</f>
        <v>0</v>
      </c>
      <c r="Y17" s="201">
        <f>'14'!AA19+'14'!AA50</f>
        <v>0</v>
      </c>
      <c r="Z17" s="201">
        <f>'14'!AB19+'14'!AB50</f>
        <v>0</v>
      </c>
      <c r="AA17" s="201">
        <f>'14'!AC19+'14'!AC50</f>
        <v>0</v>
      </c>
      <c r="AB17" s="201">
        <f>'14'!AD19+'14'!AD50</f>
        <v>0</v>
      </c>
      <c r="AC17" s="201">
        <f>'14'!AE19+'14'!AE50</f>
        <v>0</v>
      </c>
      <c r="AD17" s="201">
        <f>'14'!AF19+'14'!AF50</f>
        <v>0</v>
      </c>
      <c r="AE17" s="201">
        <f>'14'!AG19+'14'!AG50</f>
        <v>0</v>
      </c>
      <c r="AF17" s="201">
        <f>'14'!AH19+'14'!AH50</f>
        <v>0</v>
      </c>
      <c r="AG17" s="201">
        <f>'14'!AI19+'14'!AI50</f>
        <v>0</v>
      </c>
      <c r="AH17" s="201">
        <f>'14'!AJ19+'14'!AJ50</f>
        <v>0</v>
      </c>
      <c r="AI17" s="201">
        <f>'14'!AK19+'14'!AK50</f>
        <v>0</v>
      </c>
      <c r="AJ17" s="201">
        <f>'14'!AL19+'14'!AL50</f>
        <v>0</v>
      </c>
      <c r="AK17" s="201">
        <f>'14'!AM19+'14'!AM50</f>
        <v>0</v>
      </c>
      <c r="AL17" s="201">
        <f>'14'!AN19+'14'!AN50</f>
        <v>0</v>
      </c>
      <c r="AM17" s="201">
        <f>'14'!AO19+'14'!AO50</f>
        <v>0</v>
      </c>
      <c r="AN17" s="201">
        <f>'14'!AP19+'14'!AP50</f>
        <v>0</v>
      </c>
      <c r="AO17" s="201">
        <f>'14'!AQ19+'14'!AQ50</f>
        <v>0</v>
      </c>
      <c r="AP17" s="201">
        <f>'14'!AR19+'14'!AR50</f>
        <v>0</v>
      </c>
      <c r="AQ17" s="201">
        <f>'14'!AS19+'14'!AS50</f>
        <v>0</v>
      </c>
      <c r="AR17" s="201">
        <f>'14'!AT19+'14'!AT50</f>
        <v>0</v>
      </c>
      <c r="AS17" s="201">
        <f>'14'!AU19+'14'!AU50</f>
        <v>0</v>
      </c>
      <c r="AT17" s="201">
        <f>'14'!AV19+'14'!AV50</f>
        <v>0</v>
      </c>
      <c r="AU17" s="201">
        <f>'14'!AW19+'14'!AW50</f>
        <v>0</v>
      </c>
      <c r="AV17" s="201">
        <f>'14'!AX19+'14'!AX50</f>
        <v>0</v>
      </c>
      <c r="AW17" s="201">
        <f>'14'!AY19+'14'!AY50</f>
        <v>0</v>
      </c>
      <c r="AX17" s="201">
        <f>'14'!AZ19+'14'!AZ50</f>
        <v>0</v>
      </c>
      <c r="AY17" s="201">
        <f>'14'!BA19+'14'!BA50</f>
        <v>0</v>
      </c>
      <c r="AZ17" s="201">
        <f>'14'!BB19+'14'!BB50</f>
        <v>0</v>
      </c>
      <c r="BA17" s="201">
        <f>'14'!BC19+'14'!BC50</f>
        <v>0</v>
      </c>
      <c r="BB17" s="201">
        <f>'14'!BD19+'14'!BD50</f>
        <v>0</v>
      </c>
      <c r="BC17" s="201">
        <f>'14'!BE19+'14'!BE50</f>
        <v>0</v>
      </c>
      <c r="BD17" s="201">
        <f>'14'!BF19+'14'!BF50</f>
        <v>0</v>
      </c>
      <c r="BE17" s="201">
        <f>'14'!BG19+'14'!BG50</f>
        <v>0</v>
      </c>
      <c r="BF17" s="201">
        <f>'14'!BH19+'14'!BH50</f>
        <v>0</v>
      </c>
      <c r="BG17" s="201">
        <f>'14'!BI19+'14'!BI50</f>
        <v>0</v>
      </c>
      <c r="BH17" s="201">
        <f>'14'!BJ19+'14'!BJ50</f>
        <v>0</v>
      </c>
      <c r="BI17" s="201">
        <f>'14'!BK19+'14'!BK50</f>
        <v>0</v>
      </c>
      <c r="BJ17" s="201">
        <f>'14'!BL19+'14'!BL50</f>
        <v>0</v>
      </c>
      <c r="BK17" s="201">
        <f>'14'!BM19+'14'!BM50</f>
        <v>0</v>
      </c>
      <c r="BL17" s="201">
        <f>'14'!BN19+'14'!BN50</f>
        <v>0</v>
      </c>
      <c r="BM17" s="201">
        <f>'14'!BO19+'14'!BO50</f>
        <v>0</v>
      </c>
      <c r="BN17" s="201">
        <f>'14'!BP19+'14'!BP50</f>
        <v>0</v>
      </c>
      <c r="BO17" s="201">
        <f>'14'!BQ19+'14'!BQ50</f>
        <v>0</v>
      </c>
      <c r="BP17" s="201">
        <f>'14'!BR19+'14'!BR50</f>
        <v>0</v>
      </c>
      <c r="BQ17" s="201">
        <f>'14'!BS19+'14'!BS50</f>
        <v>0</v>
      </c>
      <c r="BR17" s="201">
        <f>'14'!BT19+'14'!BT50</f>
        <v>0</v>
      </c>
      <c r="BS17" s="201">
        <f>'14'!BU19+'14'!BU50</f>
        <v>0</v>
      </c>
      <c r="BT17" s="201">
        <f>'14'!BV19+'14'!BV50</f>
        <v>0</v>
      </c>
      <c r="BU17" s="201">
        <f>'14'!BW19+'14'!BW50</f>
        <v>0</v>
      </c>
      <c r="BV17" s="201">
        <f>'14'!BX19+'14'!BX50</f>
        <v>0</v>
      </c>
      <c r="BW17" s="201">
        <f>'14'!BY19+'14'!BY50</f>
        <v>0</v>
      </c>
      <c r="BX17" s="201">
        <f>'14'!BZ19+'14'!BZ50</f>
        <v>0</v>
      </c>
      <c r="BY17" s="57">
        <f>'14'!C21+'14'!C52</f>
        <v>0</v>
      </c>
    </row>
    <row r="18" spans="1:77" ht="15">
      <c r="A18" s="123">
        <v>44270</v>
      </c>
      <c r="B18" s="201">
        <f>'15'!D19+'15'!D50</f>
        <v>0</v>
      </c>
      <c r="C18" s="201">
        <f>'15'!E19+'15'!E50</f>
        <v>42</v>
      </c>
      <c r="D18" s="201">
        <f>'15'!F19+'15'!F50</f>
        <v>0</v>
      </c>
      <c r="E18" s="201">
        <f>'15'!G19+'15'!G50</f>
        <v>0</v>
      </c>
      <c r="F18" s="201">
        <f>'15'!H19+'15'!H50</f>
        <v>0</v>
      </c>
      <c r="G18" s="201">
        <f>'15'!I19+'15'!I50</f>
        <v>0</v>
      </c>
      <c r="H18" s="201">
        <f>'15'!J19+'15'!J50</f>
        <v>0</v>
      </c>
      <c r="I18" s="201">
        <f>'15'!K19+'15'!K50</f>
        <v>0</v>
      </c>
      <c r="J18" s="201">
        <f>'15'!L19+'15'!L50</f>
        <v>0.2268</v>
      </c>
      <c r="K18" s="201">
        <f>'15'!M19+'15'!M50</f>
        <v>0.2752</v>
      </c>
      <c r="L18" s="201">
        <f>'15'!N19+'15'!N50</f>
        <v>0.5399799999999999</v>
      </c>
      <c r="M18" s="201">
        <f>'15'!O19+'15'!O50</f>
        <v>0</v>
      </c>
      <c r="N18" s="201">
        <f>'15'!P19+'15'!P50</f>
        <v>0</v>
      </c>
      <c r="O18" s="201">
        <f>'15'!Q19+'15'!Q50</f>
        <v>0</v>
      </c>
      <c r="P18" s="201">
        <f>'15'!R19+'15'!R50</f>
        <v>0</v>
      </c>
      <c r="Q18" s="201">
        <f>'15'!S19+'15'!S50</f>
        <v>0</v>
      </c>
      <c r="R18" s="201">
        <f>'15'!T19+'15'!T50</f>
        <v>4.1280000000000001</v>
      </c>
      <c r="S18" s="201">
        <f>'15'!U19+'15'!U50</f>
        <v>0</v>
      </c>
      <c r="T18" s="201">
        <f>'15'!V19+'15'!V50</f>
        <v>0</v>
      </c>
      <c r="U18" s="201">
        <f>'15'!W19+'15'!W50</f>
        <v>0</v>
      </c>
      <c r="V18" s="201">
        <f>'15'!X19+'15'!X50</f>
        <v>0</v>
      </c>
      <c r="W18" s="201">
        <f>'15'!Y19+'15'!Y50</f>
        <v>4.2000000000000003E-2</v>
      </c>
      <c r="X18" s="201">
        <f>'15'!Z19+'15'!Z50</f>
        <v>0</v>
      </c>
      <c r="Y18" s="201">
        <f>'15'!AA19+'15'!AA50</f>
        <v>0</v>
      </c>
      <c r="Z18" s="201">
        <f>'15'!AB19+'15'!AB50</f>
        <v>8.4</v>
      </c>
      <c r="AA18" s="201">
        <f>'15'!AC19+'15'!AC50</f>
        <v>0.315</v>
      </c>
      <c r="AB18" s="201">
        <f>'15'!AD19+'15'!AD50</f>
        <v>0</v>
      </c>
      <c r="AC18" s="201">
        <f>'15'!AE19+'15'!AE50</f>
        <v>0</v>
      </c>
      <c r="AD18" s="201">
        <f>'15'!AF19+'15'!AF50</f>
        <v>0</v>
      </c>
      <c r="AE18" s="201">
        <f>'15'!AG19+'15'!AG50</f>
        <v>2.4359999999999999</v>
      </c>
      <c r="AF18" s="201">
        <f>'15'!AH19+'15'!AH50</f>
        <v>0</v>
      </c>
      <c r="AG18" s="201">
        <f>'15'!AI19+'15'!AI50</f>
        <v>0</v>
      </c>
      <c r="AH18" s="201">
        <f>'15'!AJ19+'15'!AJ50</f>
        <v>0</v>
      </c>
      <c r="AI18" s="201">
        <f>'15'!AK19+'15'!AK50</f>
        <v>0</v>
      </c>
      <c r="AJ18" s="201">
        <f>'15'!AL19+'15'!AL50</f>
        <v>0</v>
      </c>
      <c r="AK18" s="201">
        <f>'15'!AM19+'15'!AM50</f>
        <v>0</v>
      </c>
      <c r="AL18" s="201">
        <f>'15'!AN19+'15'!AN50</f>
        <v>0.77400000000000002</v>
      </c>
      <c r="AM18" s="201">
        <f>'15'!AO19+'15'!AO50</f>
        <v>0</v>
      </c>
      <c r="AN18" s="201">
        <f>'15'!AP19+'15'!AP50</f>
        <v>0</v>
      </c>
      <c r="AO18" s="201">
        <f>'15'!AQ19+'15'!AQ50</f>
        <v>0</v>
      </c>
      <c r="AP18" s="201">
        <f>'15'!AR19+'15'!AR50</f>
        <v>9.89</v>
      </c>
      <c r="AQ18" s="201">
        <f>'15'!AS19+'15'!AS50</f>
        <v>8.6</v>
      </c>
      <c r="AR18" s="201">
        <f>'15'!AT19+'15'!AT50</f>
        <v>0.72599999999999998</v>
      </c>
      <c r="AS18" s="201">
        <f>'15'!AU19+'15'!AU50</f>
        <v>0</v>
      </c>
      <c r="AT18" s="201">
        <f>'15'!AV19+'15'!AV50</f>
        <v>10.148</v>
      </c>
      <c r="AU18" s="201">
        <f>'15'!AW19+'15'!AW50</f>
        <v>0</v>
      </c>
      <c r="AV18" s="201">
        <f>'15'!AX19+'15'!AX50</f>
        <v>0.252</v>
      </c>
      <c r="AW18" s="201">
        <f>'15'!AY19+'15'!AY50</f>
        <v>1.3759999999999999</v>
      </c>
      <c r="AX18" s="201">
        <f>'15'!AZ19+'15'!AZ50</f>
        <v>0</v>
      </c>
      <c r="AY18" s="201">
        <f>'15'!BA19+'15'!BA50</f>
        <v>2.1</v>
      </c>
      <c r="AZ18" s="201">
        <f>'15'!BB19+'15'!BB50</f>
        <v>0</v>
      </c>
      <c r="BA18" s="201">
        <f>'15'!BC19+'15'!BC50</f>
        <v>0</v>
      </c>
      <c r="BB18" s="201">
        <f>'15'!BD19+'15'!BD50</f>
        <v>0</v>
      </c>
      <c r="BC18" s="201">
        <f>'15'!BE19+'15'!BE50</f>
        <v>0</v>
      </c>
      <c r="BD18" s="201">
        <f>'15'!BF19+'15'!BF50</f>
        <v>0</v>
      </c>
      <c r="BE18" s="201">
        <f>'15'!BG19+'15'!BG50</f>
        <v>0</v>
      </c>
      <c r="BF18" s="201">
        <f>'15'!BH19+'15'!BH50</f>
        <v>0</v>
      </c>
      <c r="BG18" s="201">
        <f>'15'!BI19+'15'!BI50</f>
        <v>0.84</v>
      </c>
      <c r="BH18" s="201">
        <f>'15'!BJ19+'15'!BJ50</f>
        <v>1.47</v>
      </c>
      <c r="BI18" s="201">
        <f>'15'!BK19+'15'!BK50</f>
        <v>0.42</v>
      </c>
      <c r="BJ18" s="201">
        <f>'15'!BL19+'15'!BL50</f>
        <v>0.46200000000000002</v>
      </c>
      <c r="BK18" s="201">
        <f>'15'!BM19+'15'!BM50</f>
        <v>0</v>
      </c>
      <c r="BL18" s="201">
        <f>'15'!BN19+'15'!BN50</f>
        <v>0</v>
      </c>
      <c r="BM18" s="201">
        <f>'15'!BO19+'15'!BO50</f>
        <v>0.58799999999999997</v>
      </c>
      <c r="BN18" s="201">
        <f>'15'!BP19+'15'!BP50</f>
        <v>0</v>
      </c>
      <c r="BO18" s="201">
        <f>'15'!BQ19+'15'!BQ50</f>
        <v>0</v>
      </c>
      <c r="BP18" s="201">
        <f>'15'!BR19+'15'!BR50</f>
        <v>0</v>
      </c>
      <c r="BQ18" s="201">
        <f>'15'!BS19+'15'!BS50</f>
        <v>0</v>
      </c>
      <c r="BR18" s="201">
        <f>'15'!BT19+'15'!BT50</f>
        <v>0</v>
      </c>
      <c r="BS18" s="201">
        <f>'15'!BU19+'15'!BU50</f>
        <v>0</v>
      </c>
      <c r="BT18" s="201">
        <f>'15'!BV19+'15'!BV50</f>
        <v>0</v>
      </c>
      <c r="BU18" s="201">
        <f>'15'!BW19+'15'!BW50</f>
        <v>0</v>
      </c>
      <c r="BV18" s="201">
        <f>'15'!BX19+'15'!BX50</f>
        <v>7.68</v>
      </c>
      <c r="BW18" s="201">
        <f>'15'!BY19+'15'!BY50</f>
        <v>0</v>
      </c>
      <c r="BX18" s="201">
        <f>'15'!BZ19+'15'!BZ50</f>
        <v>0</v>
      </c>
      <c r="BY18" s="57">
        <f>'15'!C21+'15'!C52</f>
        <v>7807.9999999999982</v>
      </c>
    </row>
    <row r="19" spans="1:77" ht="15">
      <c r="A19" s="123">
        <v>44271</v>
      </c>
      <c r="B19" s="201">
        <f>'16'!D19+'16'!D50</f>
        <v>0</v>
      </c>
      <c r="C19" s="201">
        <f>'16'!E19+'16'!E50</f>
        <v>0</v>
      </c>
      <c r="D19" s="201">
        <f>'16'!F19+'16'!F50</f>
        <v>42</v>
      </c>
      <c r="E19" s="201">
        <f>'16'!G19+'16'!G50</f>
        <v>42</v>
      </c>
      <c r="F19" s="201">
        <f>'16'!H19+'16'!H50</f>
        <v>0</v>
      </c>
      <c r="G19" s="201">
        <f>'16'!I19+'16'!I50</f>
        <v>0</v>
      </c>
      <c r="H19" s="201">
        <f>'16'!J19+'16'!J50</f>
        <v>2.8559999999999999</v>
      </c>
      <c r="I19" s="201">
        <f>'16'!K19+'16'!K50</f>
        <v>88</v>
      </c>
      <c r="J19" s="201">
        <f>'16'!L19+'16'!L50</f>
        <v>0.38600000000000001</v>
      </c>
      <c r="K19" s="201">
        <f>'16'!M19+'16'!M50</f>
        <v>0</v>
      </c>
      <c r="L19" s="201">
        <f>'16'!N19+'16'!N50</f>
        <v>0.24990000000000001</v>
      </c>
      <c r="M19" s="201">
        <f>'16'!O19+'16'!O50</f>
        <v>0</v>
      </c>
      <c r="N19" s="201">
        <f>'16'!P19+'16'!P50</f>
        <v>0</v>
      </c>
      <c r="O19" s="201">
        <f>'16'!Q19+'16'!Q50</f>
        <v>0</v>
      </c>
      <c r="P19" s="201">
        <f>'16'!R19+'16'!R50</f>
        <v>0</v>
      </c>
      <c r="Q19" s="201">
        <f>'16'!S19+'16'!S50</f>
        <v>0</v>
      </c>
      <c r="R19" s="201">
        <f>'16'!T19+'16'!T50</f>
        <v>0</v>
      </c>
      <c r="S19" s="201">
        <f>'16'!U19+'16'!U50</f>
        <v>0</v>
      </c>
      <c r="T19" s="201">
        <f>'16'!V19+'16'!V50</f>
        <v>2.64</v>
      </c>
      <c r="U19" s="201">
        <f>'16'!W19+'16'!W50</f>
        <v>0</v>
      </c>
      <c r="V19" s="201">
        <f>'16'!X19+'16'!X50</f>
        <v>0.70399999999999996</v>
      </c>
      <c r="W19" s="201">
        <f>'16'!Y19+'16'!Y50</f>
        <v>4.2000000000000003E-2</v>
      </c>
      <c r="X19" s="201">
        <f>'16'!Z19+'16'!Z50</f>
        <v>0</v>
      </c>
      <c r="Y19" s="201">
        <f>'16'!AA19+'16'!AA50</f>
        <v>0</v>
      </c>
      <c r="Z19" s="201">
        <f>'16'!AB19+'16'!AB50</f>
        <v>17.600000000000001</v>
      </c>
      <c r="AA19" s="201">
        <f>'16'!AC19+'16'!AC50</f>
        <v>0.105</v>
      </c>
      <c r="AB19" s="201">
        <f>'16'!AD19+'16'!AD50</f>
        <v>0</v>
      </c>
      <c r="AC19" s="201">
        <f>'16'!AE19+'16'!AE50</f>
        <v>0</v>
      </c>
      <c r="AD19" s="201">
        <f>'16'!AF19+'16'!AF50</f>
        <v>0.54600000000000004</v>
      </c>
      <c r="AE19" s="201">
        <f>'16'!AG19+'16'!AG50</f>
        <v>5.1040000000000001</v>
      </c>
      <c r="AF19" s="201">
        <f>'16'!AH19+'16'!AH50</f>
        <v>0</v>
      </c>
      <c r="AG19" s="201">
        <f>'16'!AI19+'16'!AI50</f>
        <v>0</v>
      </c>
      <c r="AH19" s="201">
        <f>'16'!AJ19+'16'!AJ50</f>
        <v>0</v>
      </c>
      <c r="AI19" s="201">
        <f>'16'!AK19+'16'!AK50</f>
        <v>0</v>
      </c>
      <c r="AJ19" s="201">
        <f>'16'!AL19+'16'!AL50</f>
        <v>0</v>
      </c>
      <c r="AK19" s="201">
        <f>'16'!AM19+'16'!AM50</f>
        <v>0</v>
      </c>
      <c r="AL19" s="201">
        <f>'16'!AN19+'16'!AN50</f>
        <v>0</v>
      </c>
      <c r="AM19" s="201">
        <f>'16'!AO19+'16'!AO50</f>
        <v>0</v>
      </c>
      <c r="AN19" s="201">
        <f>'16'!AP19+'16'!AP50</f>
        <v>0</v>
      </c>
      <c r="AO19" s="201">
        <f>'16'!AQ19+'16'!AQ50</f>
        <v>0</v>
      </c>
      <c r="AP19" s="201">
        <f>'16'!AR19+'16'!AR50</f>
        <v>0</v>
      </c>
      <c r="AQ19" s="201">
        <f>'16'!AS19+'16'!AS50</f>
        <v>0</v>
      </c>
      <c r="AR19" s="201">
        <f>'16'!AT19+'16'!AT50</f>
        <v>0.56600000000000006</v>
      </c>
      <c r="AS19" s="201">
        <f>'16'!AU19+'16'!AU50</f>
        <v>0</v>
      </c>
      <c r="AT19" s="201">
        <f>'16'!AV19+'16'!AV50</f>
        <v>0</v>
      </c>
      <c r="AU19" s="201">
        <f>'16'!AW19+'16'!AW50</f>
        <v>0</v>
      </c>
      <c r="AV19" s="201">
        <f>'16'!AX19+'16'!AX50</f>
        <v>0.21</v>
      </c>
      <c r="AW19" s="201">
        <f>'16'!AY19+'16'!AY50</f>
        <v>0</v>
      </c>
      <c r="AX19" s="201">
        <f>'16'!AZ19+'16'!AZ50</f>
        <v>0</v>
      </c>
      <c r="AY19" s="201">
        <f>'16'!BA19+'16'!BA50</f>
        <v>2.1</v>
      </c>
      <c r="AZ19" s="201">
        <f>'16'!BB19+'16'!BB50</f>
        <v>0</v>
      </c>
      <c r="BA19" s="201">
        <f>'16'!BC19+'16'!BC50</f>
        <v>0</v>
      </c>
      <c r="BB19" s="201">
        <f>'16'!BD19+'16'!BD50</f>
        <v>0</v>
      </c>
      <c r="BC19" s="201">
        <f>'16'!BE19+'16'!BE50</f>
        <v>0</v>
      </c>
      <c r="BD19" s="201">
        <f>'16'!BF19+'16'!BF50</f>
        <v>0</v>
      </c>
      <c r="BE19" s="201">
        <f>'16'!BG19+'16'!BG50</f>
        <v>0</v>
      </c>
      <c r="BF19" s="201">
        <f>'16'!BH19+'16'!BH50</f>
        <v>0</v>
      </c>
      <c r="BG19" s="201">
        <f>'16'!BI19+'16'!BI50</f>
        <v>0</v>
      </c>
      <c r="BH19" s="201">
        <f>'16'!BJ19+'16'!BJ50</f>
        <v>2.31</v>
      </c>
      <c r="BI19" s="201">
        <f>'16'!BK19+'16'!BK50</f>
        <v>0.46200000000000002</v>
      </c>
      <c r="BJ19" s="201">
        <f>'16'!BL19+'16'!BL50</f>
        <v>0.33600000000000002</v>
      </c>
      <c r="BK19" s="201">
        <f>'16'!BM19+'16'!BM50</f>
        <v>0</v>
      </c>
      <c r="BL19" s="201">
        <f>'16'!BN19+'16'!BN50</f>
        <v>0</v>
      </c>
      <c r="BM19" s="201">
        <f>'16'!BO19+'16'!BO50</f>
        <v>1.68</v>
      </c>
      <c r="BN19" s="201">
        <f>'16'!BP19+'16'!BP50</f>
        <v>0</v>
      </c>
      <c r="BO19" s="201">
        <f>'16'!BQ19+'16'!BQ50</f>
        <v>0</v>
      </c>
      <c r="BP19" s="201">
        <f>'16'!BR19+'16'!BR50</f>
        <v>8.8000000000000007</v>
      </c>
      <c r="BQ19" s="201">
        <f>'16'!BS19+'16'!BS50</f>
        <v>0</v>
      </c>
      <c r="BR19" s="201">
        <f>'16'!BT19+'16'!BT50</f>
        <v>0</v>
      </c>
      <c r="BS19" s="201">
        <f>'16'!BU19+'16'!BU50</f>
        <v>0</v>
      </c>
      <c r="BT19" s="201">
        <f>'16'!BV19+'16'!BV50</f>
        <v>3.78</v>
      </c>
      <c r="BU19" s="201">
        <f>'16'!BW19+'16'!BW50</f>
        <v>0</v>
      </c>
      <c r="BV19" s="201">
        <f>'16'!BX19+'16'!BX50</f>
        <v>7.8000000000000007</v>
      </c>
      <c r="BW19" s="201">
        <f>'16'!BY19+'16'!BY50</f>
        <v>0</v>
      </c>
      <c r="BX19" s="201">
        <f>'16'!BZ19+'16'!BZ50</f>
        <v>0</v>
      </c>
      <c r="BY19" s="57">
        <f>'16'!C21+'16'!C52</f>
        <v>7930</v>
      </c>
    </row>
    <row r="20" spans="1:77" ht="15">
      <c r="A20" s="123">
        <v>44272</v>
      </c>
      <c r="B20" s="201">
        <f>'17'!D19+'17'!D50</f>
        <v>0</v>
      </c>
      <c r="C20" s="201">
        <f>'17'!E19+'17'!E50</f>
        <v>0</v>
      </c>
      <c r="D20" s="201">
        <f>'17'!F19+'17'!F50</f>
        <v>0</v>
      </c>
      <c r="E20" s="201">
        <f>'17'!G19+'17'!G50</f>
        <v>0</v>
      </c>
      <c r="F20" s="201">
        <f>'17'!H19+'17'!H50</f>
        <v>0</v>
      </c>
      <c r="G20" s="201">
        <f>'17'!I19+'17'!I50</f>
        <v>0</v>
      </c>
      <c r="H20" s="201">
        <f>'17'!J19+'17'!J50</f>
        <v>0</v>
      </c>
      <c r="I20" s="201">
        <f>'17'!K19+'17'!K50</f>
        <v>0</v>
      </c>
      <c r="J20" s="201">
        <f>'17'!L19+'17'!L50</f>
        <v>0.46740000000000004</v>
      </c>
      <c r="K20" s="201">
        <f>'17'!M19+'17'!M50</f>
        <v>0</v>
      </c>
      <c r="L20" s="201">
        <f>'17'!N19+'17'!N50</f>
        <v>0.42564999999999997</v>
      </c>
      <c r="M20" s="201">
        <f>'17'!O19+'17'!O50</f>
        <v>0</v>
      </c>
      <c r="N20" s="201">
        <f>'17'!P19+'17'!P50</f>
        <v>0</v>
      </c>
      <c r="O20" s="201">
        <f>'17'!Q19+'17'!Q50</f>
        <v>0</v>
      </c>
      <c r="P20" s="201">
        <f>'17'!R19+'17'!R50</f>
        <v>0</v>
      </c>
      <c r="Q20" s="201">
        <f>'17'!S19+'17'!S50</f>
        <v>0</v>
      </c>
      <c r="R20" s="201">
        <f>'17'!T19+'17'!T50</f>
        <v>0</v>
      </c>
      <c r="S20" s="201">
        <f>'17'!U19+'17'!U50</f>
        <v>0</v>
      </c>
      <c r="T20" s="201">
        <f>'17'!V19+'17'!V50</f>
        <v>1.2010000000000001</v>
      </c>
      <c r="U20" s="201">
        <f>'17'!W19+'17'!W50</f>
        <v>0</v>
      </c>
      <c r="V20" s="201">
        <f>'17'!X19+'17'!X50</f>
        <v>0.54</v>
      </c>
      <c r="W20" s="201">
        <f>'17'!Y19+'17'!Y50</f>
        <v>4.2999999999999997E-2</v>
      </c>
      <c r="X20" s="201">
        <f>'17'!Z19+'17'!Z50</f>
        <v>0</v>
      </c>
      <c r="Y20" s="201">
        <f>'17'!AA19+'17'!AA50</f>
        <v>16.2</v>
      </c>
      <c r="Z20" s="201">
        <f>'17'!AB19+'17'!AB50</f>
        <v>8.6</v>
      </c>
      <c r="AA20" s="201">
        <f>'17'!AC19+'17'!AC50</f>
        <v>0.27950000000000003</v>
      </c>
      <c r="AB20" s="201">
        <f>'17'!AD19+'17'!AD50</f>
        <v>90</v>
      </c>
      <c r="AC20" s="201">
        <f>'17'!AE19+'17'!AE50</f>
        <v>0</v>
      </c>
      <c r="AD20" s="201">
        <f>'17'!AF19+'17'!AF50</f>
        <v>0</v>
      </c>
      <c r="AE20" s="201">
        <f>'17'!AG19+'17'!AG50</f>
        <v>0</v>
      </c>
      <c r="AF20" s="201">
        <f>'17'!AH19+'17'!AH50</f>
        <v>0</v>
      </c>
      <c r="AG20" s="201">
        <f>'17'!AI19+'17'!AI50</f>
        <v>0</v>
      </c>
      <c r="AH20" s="201">
        <f>'17'!AJ19+'17'!AJ50</f>
        <v>0</v>
      </c>
      <c r="AI20" s="201">
        <f>'17'!AK19+'17'!AK50</f>
        <v>0</v>
      </c>
      <c r="AJ20" s="201">
        <f>'17'!AL19+'17'!AL50</f>
        <v>1.29</v>
      </c>
      <c r="AK20" s="201">
        <f>'17'!AM19+'17'!AM50</f>
        <v>0</v>
      </c>
      <c r="AL20" s="201">
        <f>'17'!AN19+'17'!AN50</f>
        <v>0</v>
      </c>
      <c r="AM20" s="201">
        <f>'17'!AO19+'17'!AO50</f>
        <v>0</v>
      </c>
      <c r="AN20" s="201">
        <f>'17'!AP19+'17'!AP50</f>
        <v>0</v>
      </c>
      <c r="AO20" s="201">
        <f>'17'!AQ19+'17'!AQ50</f>
        <v>0</v>
      </c>
      <c r="AP20" s="201">
        <f>'17'!AR19+'17'!AR50</f>
        <v>0</v>
      </c>
      <c r="AQ20" s="201">
        <f>'17'!AS19+'17'!AS50</f>
        <v>0</v>
      </c>
      <c r="AR20" s="201">
        <f>'17'!AT19+'17'!AT50</f>
        <v>0.622</v>
      </c>
      <c r="AS20" s="201">
        <f>'17'!AU19+'17'!AU50</f>
        <v>0</v>
      </c>
      <c r="AT20" s="201">
        <f>'17'!AV19+'17'!AV50</f>
        <v>1.8</v>
      </c>
      <c r="AU20" s="201">
        <f>'17'!AW19+'17'!AW50</f>
        <v>0</v>
      </c>
      <c r="AV20" s="201">
        <f>'17'!AX19+'17'!AX50</f>
        <v>0.215</v>
      </c>
      <c r="AW20" s="201">
        <f>'17'!AY19+'17'!AY50</f>
        <v>0</v>
      </c>
      <c r="AX20" s="201">
        <f>'17'!AZ19+'17'!AZ50</f>
        <v>0</v>
      </c>
      <c r="AY20" s="201">
        <f>'17'!BA19+'17'!BA50</f>
        <v>1.806</v>
      </c>
      <c r="AZ20" s="201">
        <f>'17'!BB19+'17'!BB50</f>
        <v>0</v>
      </c>
      <c r="BA20" s="201">
        <f>'17'!BC19+'17'!BC50</f>
        <v>0</v>
      </c>
      <c r="BB20" s="201">
        <f>'17'!BD19+'17'!BD50</f>
        <v>2.2789999999999999</v>
      </c>
      <c r="BC20" s="201">
        <f>'17'!BE19+'17'!BE50</f>
        <v>0</v>
      </c>
      <c r="BD20" s="201">
        <f>'17'!BF19+'17'!BF50</f>
        <v>0</v>
      </c>
      <c r="BE20" s="201">
        <f>'17'!BG19+'17'!BG50</f>
        <v>4.2999999999999997E-2</v>
      </c>
      <c r="BF20" s="201">
        <f>'17'!BH19+'17'!BH50</f>
        <v>0</v>
      </c>
      <c r="BG20" s="201">
        <f>'17'!BI19+'17'!BI50</f>
        <v>1.29</v>
      </c>
      <c r="BH20" s="201">
        <f>'17'!BJ19+'17'!BJ50</f>
        <v>11.15</v>
      </c>
      <c r="BI20" s="201">
        <f>'17'!BK19+'17'!BK50</f>
        <v>1.0640000000000001</v>
      </c>
      <c r="BJ20" s="201">
        <f>'17'!BL19+'17'!BL50</f>
        <v>1.9359999999999999</v>
      </c>
      <c r="BK20" s="201">
        <f>'17'!BM19+'17'!BM50</f>
        <v>0.43</v>
      </c>
      <c r="BL20" s="201">
        <f>'17'!BN19+'17'!BN50</f>
        <v>0</v>
      </c>
      <c r="BM20" s="201">
        <f>'17'!BO19+'17'!BO50</f>
        <v>1.35</v>
      </c>
      <c r="BN20" s="201">
        <f>'17'!BP19+'17'!BP50</f>
        <v>0</v>
      </c>
      <c r="BO20" s="201">
        <f>'17'!BQ19+'17'!BQ50</f>
        <v>0</v>
      </c>
      <c r="BP20" s="201">
        <f>'17'!BR19+'17'!BR50</f>
        <v>0</v>
      </c>
      <c r="BQ20" s="201">
        <f>'17'!BS19+'17'!BS50</f>
        <v>0</v>
      </c>
      <c r="BR20" s="201">
        <f>'17'!BT19+'17'!BT50</f>
        <v>0</v>
      </c>
      <c r="BS20" s="201">
        <f>'17'!BU19+'17'!BU50</f>
        <v>0</v>
      </c>
      <c r="BT20" s="201">
        <f>'17'!BV19+'17'!BV50</f>
        <v>7.2</v>
      </c>
      <c r="BU20" s="201">
        <f>'17'!BW19+'17'!BW50</f>
        <v>0</v>
      </c>
      <c r="BV20" s="201">
        <f>'17'!BX19+'17'!BX50</f>
        <v>7.98</v>
      </c>
      <c r="BW20" s="201">
        <f>'17'!BY19+'17'!BY50</f>
        <v>0</v>
      </c>
      <c r="BX20" s="201">
        <f>'17'!BZ19+'17'!BZ50</f>
        <v>133</v>
      </c>
      <c r="BY20" s="57">
        <f>'17'!C21+'17'!C52</f>
        <v>8113</v>
      </c>
    </row>
    <row r="21" spans="1:77" ht="15">
      <c r="A21" s="123">
        <v>44273</v>
      </c>
      <c r="B21" s="201">
        <f>'18'!D19+'18'!D50</f>
        <v>0</v>
      </c>
      <c r="C21" s="201">
        <f>'18'!E19+'18'!E50</f>
        <v>0</v>
      </c>
      <c r="D21" s="201">
        <f>'18'!F19+'18'!F50</f>
        <v>0</v>
      </c>
      <c r="E21" s="201">
        <f>'18'!G19+'18'!G50</f>
        <v>0</v>
      </c>
      <c r="F21" s="201">
        <f>'18'!H19+'18'!H50</f>
        <v>0</v>
      </c>
      <c r="G21" s="201">
        <f>'18'!I19+'18'!I50</f>
        <v>0</v>
      </c>
      <c r="H21" s="201">
        <f>'18'!J19+'18'!J50</f>
        <v>3.2930000000000001</v>
      </c>
      <c r="I21" s="201">
        <f>'18'!K19+'18'!K50</f>
        <v>0</v>
      </c>
      <c r="J21" s="201">
        <f>'18'!L19+'18'!L50</f>
        <v>0.58760000000000001</v>
      </c>
      <c r="K21" s="201">
        <f>'18'!M19+'18'!M50</f>
        <v>1.1839999999999999</v>
      </c>
      <c r="L21" s="201">
        <f>'18'!N19+'18'!N50</f>
        <v>0.38009999999999999</v>
      </c>
      <c r="M21" s="201">
        <f>'18'!O19+'18'!O50</f>
        <v>0.54600000000000004</v>
      </c>
      <c r="N21" s="201">
        <f>'18'!P19+'18'!P50</f>
        <v>8.8999999999999996E-2</v>
      </c>
      <c r="O21" s="201">
        <f>'18'!Q19+'18'!Q50</f>
        <v>0</v>
      </c>
      <c r="P21" s="201">
        <f>'18'!R19+'18'!R50</f>
        <v>0</v>
      </c>
      <c r="Q21" s="201">
        <f>'18'!S19+'18'!S50</f>
        <v>42</v>
      </c>
      <c r="R21" s="201">
        <f>'18'!T19+'18'!T50</f>
        <v>0</v>
      </c>
      <c r="S21" s="201">
        <f>'18'!U19+'18'!U50</f>
        <v>0</v>
      </c>
      <c r="T21" s="201">
        <f>'18'!V19+'18'!V50</f>
        <v>0</v>
      </c>
      <c r="U21" s="201">
        <f>'18'!W19+'18'!W50</f>
        <v>0</v>
      </c>
      <c r="V21" s="201">
        <f>'18'!X19+'18'!X50</f>
        <v>0.42</v>
      </c>
      <c r="W21" s="201">
        <f>'18'!Y19+'18'!Y50</f>
        <v>0</v>
      </c>
      <c r="X21" s="201">
        <f>'18'!Z19+'18'!Z50</f>
        <v>0</v>
      </c>
      <c r="Y21" s="201">
        <f>'18'!AA19+'18'!AA50</f>
        <v>0</v>
      </c>
      <c r="Z21" s="201">
        <f>'18'!AB19+'18'!AB50</f>
        <v>0</v>
      </c>
      <c r="AA21" s="201">
        <f>'18'!AC19+'18'!AC50</f>
        <v>0.33600000000000002</v>
      </c>
      <c r="AB21" s="201">
        <f>'18'!AD19+'18'!AD50</f>
        <v>0</v>
      </c>
      <c r="AC21" s="201">
        <f>'18'!AE19+'18'!AE50</f>
        <v>0</v>
      </c>
      <c r="AD21" s="201">
        <f>'18'!AF19+'18'!AF50</f>
        <v>0</v>
      </c>
      <c r="AE21" s="201">
        <f>'18'!AG19+'18'!AG50</f>
        <v>0</v>
      </c>
      <c r="AF21" s="201">
        <f>'18'!AH19+'18'!AH50</f>
        <v>0</v>
      </c>
      <c r="AG21" s="201">
        <f>'18'!AI19+'18'!AI50</f>
        <v>0</v>
      </c>
      <c r="AH21" s="201">
        <f>'18'!AJ19+'18'!AJ50</f>
        <v>0</v>
      </c>
      <c r="AI21" s="201">
        <f>'18'!AK19+'18'!AK50</f>
        <v>0.21</v>
      </c>
      <c r="AJ21" s="201">
        <f>'18'!AL19+'18'!AL50</f>
        <v>0</v>
      </c>
      <c r="AK21" s="201">
        <f>'18'!AM19+'18'!AM50</f>
        <v>0</v>
      </c>
      <c r="AL21" s="201">
        <f>'18'!AN19+'18'!AN50</f>
        <v>1.26</v>
      </c>
      <c r="AM21" s="201">
        <f>'18'!AO19+'18'!AO50</f>
        <v>0</v>
      </c>
      <c r="AN21" s="201">
        <f>'18'!AP19+'18'!AP50</f>
        <v>0</v>
      </c>
      <c r="AO21" s="201">
        <f>'18'!AQ19+'18'!AQ50</f>
        <v>0</v>
      </c>
      <c r="AP21" s="201">
        <f>'18'!AR19+'18'!AR50</f>
        <v>0</v>
      </c>
      <c r="AQ21" s="201">
        <f>'18'!AS19+'18'!AS50</f>
        <v>0</v>
      </c>
      <c r="AR21" s="201">
        <f>'18'!AT19+'18'!AT50</f>
        <v>0.44500000000000001</v>
      </c>
      <c r="AS21" s="201">
        <f>'18'!AU19+'18'!AU50</f>
        <v>0</v>
      </c>
      <c r="AT21" s="201">
        <f>'18'!AV19+'18'!AV50</f>
        <v>0</v>
      </c>
      <c r="AU21" s="201">
        <f>'18'!AW19+'18'!AW50</f>
        <v>0.89</v>
      </c>
      <c r="AV21" s="201">
        <f>'18'!AX19+'18'!AX50</f>
        <v>0.29399999999999998</v>
      </c>
      <c r="AW21" s="201">
        <f>'18'!AY19+'18'!AY50</f>
        <v>1.869</v>
      </c>
      <c r="AX21" s="201">
        <f>'18'!AZ19+'18'!AZ50</f>
        <v>0</v>
      </c>
      <c r="AY21" s="201">
        <f>'18'!BA19+'18'!BA50</f>
        <v>4.6619999999999999</v>
      </c>
      <c r="AZ21" s="201">
        <f>'18'!BB19+'18'!BB50</f>
        <v>0</v>
      </c>
      <c r="BA21" s="201">
        <f>'18'!BC19+'18'!BC50</f>
        <v>0</v>
      </c>
      <c r="BB21" s="201">
        <f>'18'!BD19+'18'!BD50</f>
        <v>0</v>
      </c>
      <c r="BC21" s="201">
        <f>'18'!BE19+'18'!BE50</f>
        <v>0</v>
      </c>
      <c r="BD21" s="201">
        <f>'18'!BF19+'18'!BF50</f>
        <v>0</v>
      </c>
      <c r="BE21" s="201">
        <f>'18'!BG19+'18'!BG50</f>
        <v>4.2000000000000003E-2</v>
      </c>
      <c r="BF21" s="201">
        <f>'18'!BH19+'18'!BH50</f>
        <v>0</v>
      </c>
      <c r="BG21" s="201">
        <f>'18'!BI19+'18'!BI50</f>
        <v>0</v>
      </c>
      <c r="BH21" s="201">
        <f>'18'!BJ19+'18'!BJ50</f>
        <v>1.68</v>
      </c>
      <c r="BI21" s="201">
        <f>'18'!BK19+'18'!BK50</f>
        <v>0.63</v>
      </c>
      <c r="BJ21" s="201">
        <f>'18'!BL19+'18'!BL50</f>
        <v>2.94</v>
      </c>
      <c r="BK21" s="201">
        <f>'18'!BM19+'18'!BM50</f>
        <v>0</v>
      </c>
      <c r="BL21" s="201">
        <f>'18'!BN19+'18'!BN50</f>
        <v>0</v>
      </c>
      <c r="BM21" s="201">
        <f>'18'!BO19+'18'!BO50</f>
        <v>0</v>
      </c>
      <c r="BN21" s="201">
        <f>'18'!BP19+'18'!BP50</f>
        <v>0</v>
      </c>
      <c r="BO21" s="201">
        <f>'18'!BQ19+'18'!BQ50</f>
        <v>0</v>
      </c>
      <c r="BP21" s="201">
        <f>'18'!BR19+'18'!BR50</f>
        <v>4.2</v>
      </c>
      <c r="BQ21" s="201">
        <f>'18'!BS19+'18'!BS50</f>
        <v>10.68</v>
      </c>
      <c r="BR21" s="201">
        <f>'18'!BT19+'18'!BT50</f>
        <v>0</v>
      </c>
      <c r="BS21" s="201">
        <f>'18'!BU19+'18'!BU50</f>
        <v>0</v>
      </c>
      <c r="BT21" s="201">
        <f>'18'!BV19+'18'!BV50</f>
        <v>1.1759999999999999</v>
      </c>
      <c r="BU21" s="201">
        <f>'18'!BW19+'18'!BW50</f>
        <v>89</v>
      </c>
      <c r="BV21" s="201">
        <f>'18'!BX19+'18'!BX50</f>
        <v>7.8599999999999994</v>
      </c>
      <c r="BW21" s="201">
        <f>'18'!BY19+'18'!BY50</f>
        <v>0</v>
      </c>
      <c r="BX21" s="201">
        <f>'18'!BZ19+'18'!BZ50</f>
        <v>0</v>
      </c>
      <c r="BY21" s="57">
        <f>'18'!C21+'18'!C52</f>
        <v>7991</v>
      </c>
    </row>
    <row r="22" spans="1:77" ht="15">
      <c r="A22" s="123">
        <v>44274</v>
      </c>
      <c r="B22" s="201">
        <f>'19'!D19+'19'!D50</f>
        <v>0</v>
      </c>
      <c r="C22" s="201">
        <f>'19'!E19+'19'!E50</f>
        <v>0</v>
      </c>
      <c r="D22" s="201">
        <f>'19'!F19+'19'!F50</f>
        <v>0</v>
      </c>
      <c r="E22" s="201">
        <f>'19'!G19+'19'!G50</f>
        <v>0</v>
      </c>
      <c r="F22" s="201">
        <f>'19'!H19+'19'!H50</f>
        <v>0</v>
      </c>
      <c r="G22" s="201">
        <f>'19'!I19+'19'!I50</f>
        <v>0</v>
      </c>
      <c r="H22" s="201">
        <f>'19'!J19+'19'!J50</f>
        <v>0.33600000000000002</v>
      </c>
      <c r="I22" s="201">
        <f>'19'!K19+'19'!K50</f>
        <v>0</v>
      </c>
      <c r="J22" s="201">
        <f>'19'!L19+'19'!L50</f>
        <v>0.13020000000000001</v>
      </c>
      <c r="K22" s="201">
        <f>'19'!M19+'19'!M50</f>
        <v>0.58960000000000001</v>
      </c>
      <c r="L22" s="201">
        <f>'19'!N19+'19'!N50</f>
        <v>0.48224</v>
      </c>
      <c r="M22" s="201">
        <f>'19'!O19+'19'!O50</f>
        <v>1.1439999999999999</v>
      </c>
      <c r="N22" s="201">
        <f>'19'!P19+'19'!P50</f>
        <v>0</v>
      </c>
      <c r="O22" s="201">
        <f>'19'!Q19+'19'!Q50</f>
        <v>42</v>
      </c>
      <c r="P22" s="201">
        <f>'19'!R19+'19'!R50</f>
        <v>0</v>
      </c>
      <c r="Q22" s="201">
        <f>'19'!S19+'19'!S50</f>
        <v>0</v>
      </c>
      <c r="R22" s="201">
        <f>'19'!T19+'19'!T50</f>
        <v>0</v>
      </c>
      <c r="S22" s="201">
        <f>'19'!U19+'19'!U50</f>
        <v>3.96</v>
      </c>
      <c r="T22" s="201">
        <f>'19'!V19+'19'!V50</f>
        <v>0.52800000000000002</v>
      </c>
      <c r="U22" s="201">
        <f>'19'!W19+'19'!W50</f>
        <v>1.1339999999999999</v>
      </c>
      <c r="V22" s="201">
        <f>'19'!X19+'19'!X50</f>
        <v>0</v>
      </c>
      <c r="W22" s="201">
        <f>'19'!Y19+'19'!Y50</f>
        <v>0</v>
      </c>
      <c r="X22" s="201">
        <f>'19'!Z19+'19'!Z50</f>
        <v>0</v>
      </c>
      <c r="Y22" s="201">
        <f>'19'!AA19+'19'!AA50</f>
        <v>7.56</v>
      </c>
      <c r="Z22" s="201">
        <f>'19'!AB19+'19'!AB50</f>
        <v>0</v>
      </c>
      <c r="AA22" s="201">
        <f>'19'!AC19+'19'!AC50</f>
        <v>0</v>
      </c>
      <c r="AB22" s="201">
        <f>'19'!AD19+'19'!AD50</f>
        <v>0</v>
      </c>
      <c r="AC22" s="201">
        <f>'19'!AE19+'19'!AE50</f>
        <v>0</v>
      </c>
      <c r="AD22" s="201">
        <f>'19'!AF19+'19'!AF50</f>
        <v>0</v>
      </c>
      <c r="AE22" s="201">
        <f>'19'!AG19+'19'!AG50</f>
        <v>0</v>
      </c>
      <c r="AF22" s="201">
        <f>'19'!AH19+'19'!AH50</f>
        <v>2.2000000000000002</v>
      </c>
      <c r="AG22" s="201">
        <f>'19'!AI19+'19'!AI50</f>
        <v>0</v>
      </c>
      <c r="AH22" s="201">
        <f>'19'!AJ19+'19'!AJ50</f>
        <v>0</v>
      </c>
      <c r="AI22" s="201">
        <f>'19'!AK19+'19'!AK50</f>
        <v>0</v>
      </c>
      <c r="AJ22" s="201">
        <f>'19'!AL19+'19'!AL50</f>
        <v>1.26</v>
      </c>
      <c r="AK22" s="201">
        <f>'19'!AM19+'19'!AM50</f>
        <v>0</v>
      </c>
      <c r="AL22" s="201">
        <f>'19'!AN19+'19'!AN50</f>
        <v>0</v>
      </c>
      <c r="AM22" s="201">
        <f>'19'!AO19+'19'!AO50</f>
        <v>0</v>
      </c>
      <c r="AN22" s="201">
        <f>'19'!AP19+'19'!AP50</f>
        <v>0</v>
      </c>
      <c r="AO22" s="201">
        <f>'19'!AQ19+'19'!AQ50</f>
        <v>0</v>
      </c>
      <c r="AP22" s="201">
        <f>'19'!AR19+'19'!AR50</f>
        <v>0</v>
      </c>
      <c r="AQ22" s="201">
        <f>'19'!AS19+'19'!AS50</f>
        <v>0</v>
      </c>
      <c r="AR22" s="201">
        <f>'19'!AT19+'19'!AT50</f>
        <v>0.47399999999999998</v>
      </c>
      <c r="AS22" s="201">
        <f>'19'!AU19+'19'!AU50</f>
        <v>0</v>
      </c>
      <c r="AT22" s="201">
        <f>'19'!AV19+'19'!AV50</f>
        <v>0</v>
      </c>
      <c r="AU22" s="201">
        <f>'19'!AW19+'19'!AW50</f>
        <v>0</v>
      </c>
      <c r="AV22" s="201">
        <f>'19'!AX19+'19'!AX50</f>
        <v>0.44</v>
      </c>
      <c r="AW22" s="201">
        <f>'19'!AY19+'19'!AY50</f>
        <v>0</v>
      </c>
      <c r="AX22" s="201">
        <f>'19'!AZ19+'19'!AZ50</f>
        <v>0</v>
      </c>
      <c r="AY22" s="201">
        <f>'19'!BA19+'19'!BA50</f>
        <v>1.4279999999999999</v>
      </c>
      <c r="AZ22" s="201">
        <f>'19'!BB19+'19'!BB50</f>
        <v>0</v>
      </c>
      <c r="BA22" s="201">
        <f>'19'!BC19+'19'!BC50</f>
        <v>0</v>
      </c>
      <c r="BB22" s="201">
        <f>'19'!BD19+'19'!BD50</f>
        <v>0</v>
      </c>
      <c r="BC22" s="201">
        <f>'19'!BE19+'19'!BE50</f>
        <v>0</v>
      </c>
      <c r="BD22" s="201">
        <f>'19'!BF19+'19'!BF50</f>
        <v>0</v>
      </c>
      <c r="BE22" s="201">
        <f>'19'!BG19+'19'!BG50</f>
        <v>4.2000000000000003E-2</v>
      </c>
      <c r="BF22" s="201">
        <f>'19'!BH19+'19'!BH50</f>
        <v>130</v>
      </c>
      <c r="BG22" s="201">
        <f>'19'!BI19+'19'!BI50</f>
        <v>2.64</v>
      </c>
      <c r="BH22" s="201">
        <f>'19'!BJ19+'19'!BJ50</f>
        <v>2.52</v>
      </c>
      <c r="BI22" s="201">
        <f>'19'!BK19+'19'!BK50</f>
        <v>0.378</v>
      </c>
      <c r="BJ22" s="201">
        <f>'19'!BL19+'19'!BL50</f>
        <v>1.4379999999999999</v>
      </c>
      <c r="BK22" s="201">
        <f>'19'!BM19+'19'!BM50</f>
        <v>0.88</v>
      </c>
      <c r="BL22" s="201">
        <f>'19'!BN19+'19'!BN50</f>
        <v>0</v>
      </c>
      <c r="BM22" s="201">
        <f>'19'!BO19+'19'!BO50</f>
        <v>0</v>
      </c>
      <c r="BN22" s="201">
        <f>'19'!BP19+'19'!BP50</f>
        <v>0</v>
      </c>
      <c r="BO22" s="201">
        <f>'19'!BQ19+'19'!BQ50</f>
        <v>11.88</v>
      </c>
      <c r="BP22" s="201">
        <f>'19'!BR19+'19'!BR50</f>
        <v>0</v>
      </c>
      <c r="BQ22" s="201">
        <f>'19'!BS19+'19'!BS50</f>
        <v>0</v>
      </c>
      <c r="BR22" s="201">
        <f>'19'!BT19+'19'!BT50</f>
        <v>0</v>
      </c>
      <c r="BS22" s="201">
        <f>'19'!BU19+'19'!BU50</f>
        <v>0</v>
      </c>
      <c r="BT22" s="201">
        <f>'19'!BV19+'19'!BV50</f>
        <v>0</v>
      </c>
      <c r="BU22" s="201">
        <f>'19'!BW19+'19'!BW50</f>
        <v>0</v>
      </c>
      <c r="BV22" s="201">
        <f>'19'!BX19+'19'!BX50</f>
        <v>7.8000000000000007</v>
      </c>
      <c r="BW22" s="201">
        <f>'19'!BY19+'19'!BY50</f>
        <v>0</v>
      </c>
      <c r="BX22" s="201">
        <f>'19'!BZ19+'19'!BZ50</f>
        <v>0</v>
      </c>
      <c r="BY22" s="57">
        <f>'19'!C21+'19'!C52</f>
        <v>7930</v>
      </c>
    </row>
    <row r="23" spans="1:77" ht="15">
      <c r="A23" s="123">
        <v>44275</v>
      </c>
      <c r="B23" s="201">
        <f>'20'!D19+'20'!D50</f>
        <v>0</v>
      </c>
      <c r="C23" s="201">
        <f>'20'!E19+'20'!E50</f>
        <v>0</v>
      </c>
      <c r="D23" s="201">
        <f>'20'!F19+'20'!F50</f>
        <v>0</v>
      </c>
      <c r="E23" s="201">
        <f>'20'!G19+'20'!G50</f>
        <v>100</v>
      </c>
      <c r="F23" s="201">
        <f>'20'!H19+'20'!H50</f>
        <v>0</v>
      </c>
      <c r="G23" s="201">
        <f>'20'!I19+'20'!I50</f>
        <v>0</v>
      </c>
      <c r="H23" s="201">
        <f>'20'!J19+'20'!J50</f>
        <v>0</v>
      </c>
      <c r="I23" s="201">
        <f>'20'!K19+'20'!K50</f>
        <v>0</v>
      </c>
      <c r="J23" s="201">
        <f>'20'!L19+'20'!L50</f>
        <v>0.93000000000000016</v>
      </c>
      <c r="K23" s="201">
        <f>'20'!M19+'20'!M50</f>
        <v>0</v>
      </c>
      <c r="L23" s="201">
        <f>'20'!N19+'20'!N50</f>
        <v>0.38</v>
      </c>
      <c r="M23" s="201">
        <f>'20'!O19+'20'!O50</f>
        <v>0</v>
      </c>
      <c r="N23" s="201">
        <f>'20'!P19+'20'!P50</f>
        <v>0</v>
      </c>
      <c r="O23" s="201">
        <f>'20'!Q19+'20'!Q50</f>
        <v>0</v>
      </c>
      <c r="P23" s="201">
        <f>'20'!R19+'20'!R50</f>
        <v>0</v>
      </c>
      <c r="Q23" s="201">
        <f>'20'!S19+'20'!S50</f>
        <v>200</v>
      </c>
      <c r="R23" s="201">
        <f>'20'!T19+'20'!T50</f>
        <v>0</v>
      </c>
      <c r="S23" s="201">
        <f>'20'!U19+'20'!U50</f>
        <v>0</v>
      </c>
      <c r="T23" s="201">
        <f>'20'!V19+'20'!V50</f>
        <v>0</v>
      </c>
      <c r="U23" s="201">
        <f>'20'!W19+'20'!W50</f>
        <v>0</v>
      </c>
      <c r="V23" s="201">
        <f>'20'!X19+'20'!X50</f>
        <v>0</v>
      </c>
      <c r="W23" s="201">
        <f>'20'!Y19+'20'!Y50</f>
        <v>0</v>
      </c>
      <c r="X23" s="201">
        <f>'20'!Z19+'20'!Z50</f>
        <v>0</v>
      </c>
      <c r="Y23" s="201">
        <f>'20'!AA19+'20'!AA50</f>
        <v>0</v>
      </c>
      <c r="Z23" s="201">
        <f>'20'!AB19+'20'!AB50</f>
        <v>0</v>
      </c>
      <c r="AA23" s="201">
        <f>'20'!AC19+'20'!AC50</f>
        <v>0</v>
      </c>
      <c r="AB23" s="201">
        <f>'20'!AD19+'20'!AD50</f>
        <v>0</v>
      </c>
      <c r="AC23" s="201">
        <f>'20'!AE19+'20'!AE50</f>
        <v>0</v>
      </c>
      <c r="AD23" s="201">
        <f>'20'!AF19+'20'!AF50</f>
        <v>0</v>
      </c>
      <c r="AE23" s="201">
        <f>'20'!AG19+'20'!AG50</f>
        <v>0</v>
      </c>
      <c r="AF23" s="201">
        <f>'20'!AH19+'20'!AH50</f>
        <v>0</v>
      </c>
      <c r="AG23" s="201">
        <f>'20'!AI19+'20'!AI50</f>
        <v>0</v>
      </c>
      <c r="AH23" s="201">
        <f>'20'!AJ19+'20'!AJ50</f>
        <v>0</v>
      </c>
      <c r="AI23" s="201">
        <f>'20'!AK19+'20'!AK50</f>
        <v>0</v>
      </c>
      <c r="AJ23" s="201">
        <f>'20'!AL19+'20'!AL50</f>
        <v>0</v>
      </c>
      <c r="AK23" s="201">
        <f>'20'!AM19+'20'!AM50</f>
        <v>0</v>
      </c>
      <c r="AL23" s="201">
        <f>'20'!AN19+'20'!AN50</f>
        <v>4</v>
      </c>
      <c r="AM23" s="201">
        <f>'20'!AO19+'20'!AO50</f>
        <v>0</v>
      </c>
      <c r="AN23" s="201">
        <f>'20'!AP19+'20'!AP50</f>
        <v>0</v>
      </c>
      <c r="AO23" s="201">
        <f>'20'!AQ19+'20'!AQ50</f>
        <v>0</v>
      </c>
      <c r="AP23" s="201">
        <f>'20'!AR19+'20'!AR50</f>
        <v>0</v>
      </c>
      <c r="AQ23" s="201">
        <f>'20'!AS19+'20'!AS50</f>
        <v>0</v>
      </c>
      <c r="AR23" s="201">
        <f>'20'!AT19+'20'!AT50</f>
        <v>0</v>
      </c>
      <c r="AS23" s="201">
        <f>'20'!AU19+'20'!AU50</f>
        <v>0</v>
      </c>
      <c r="AT23" s="201">
        <f>'20'!AV19+'20'!AV50</f>
        <v>0</v>
      </c>
      <c r="AU23" s="201">
        <f>'20'!AW19+'20'!AW50</f>
        <v>0</v>
      </c>
      <c r="AV23" s="201">
        <f>'20'!AX19+'20'!AX50</f>
        <v>0.5</v>
      </c>
      <c r="AW23" s="201">
        <f>'20'!AY19+'20'!AY50</f>
        <v>0</v>
      </c>
      <c r="AX23" s="201">
        <f>'20'!AZ19+'20'!AZ50</f>
        <v>0</v>
      </c>
      <c r="AY23" s="201">
        <f>'20'!BA19+'20'!BA50</f>
        <v>7</v>
      </c>
      <c r="AZ23" s="201">
        <f>'20'!BB19+'20'!BB50</f>
        <v>0</v>
      </c>
      <c r="BA23" s="201">
        <f>'20'!BC19+'20'!BC50</f>
        <v>0</v>
      </c>
      <c r="BB23" s="201">
        <f>'20'!BD19+'20'!BD50</f>
        <v>0</v>
      </c>
      <c r="BC23" s="201">
        <f>'20'!BE19+'20'!BE50</f>
        <v>0</v>
      </c>
      <c r="BD23" s="201">
        <f>'20'!BF19+'20'!BF50</f>
        <v>0</v>
      </c>
      <c r="BE23" s="201">
        <f>'20'!BG19+'20'!BG50</f>
        <v>0</v>
      </c>
      <c r="BF23" s="201">
        <f>'20'!BH19+'20'!BH50</f>
        <v>0</v>
      </c>
      <c r="BG23" s="201">
        <f>'20'!BI19+'20'!BI50</f>
        <v>0</v>
      </c>
      <c r="BH23" s="201">
        <f>'20'!BJ19+'20'!BJ50</f>
        <v>0</v>
      </c>
      <c r="BI23" s="201">
        <f>'20'!BK19+'20'!BK50</f>
        <v>1</v>
      </c>
      <c r="BJ23" s="201">
        <f>'20'!BL19+'20'!BL50</f>
        <v>1</v>
      </c>
      <c r="BK23" s="201">
        <f>'20'!BM19+'20'!BM50</f>
        <v>0</v>
      </c>
      <c r="BL23" s="201">
        <f>'20'!BN19+'20'!BN50</f>
        <v>0</v>
      </c>
      <c r="BM23" s="201">
        <f>'20'!BO19+'20'!BO50</f>
        <v>4.5</v>
      </c>
      <c r="BN23" s="201">
        <f>'20'!BP19+'20'!BP50</f>
        <v>0</v>
      </c>
      <c r="BO23" s="201">
        <f>'20'!BQ19+'20'!BQ50</f>
        <v>0</v>
      </c>
      <c r="BP23" s="201">
        <f>'20'!BR19+'20'!BR50</f>
        <v>0</v>
      </c>
      <c r="BQ23" s="201">
        <f>'20'!BS19+'20'!BS50</f>
        <v>0</v>
      </c>
      <c r="BR23" s="201">
        <f>'20'!BT19+'20'!BT50</f>
        <v>0</v>
      </c>
      <c r="BS23" s="201">
        <f>'20'!BU19+'20'!BU50</f>
        <v>13</v>
      </c>
      <c r="BT23" s="201">
        <f>'20'!BV19+'20'!BV50</f>
        <v>0</v>
      </c>
      <c r="BU23" s="201">
        <f>'20'!BW19+'20'!BW50</f>
        <v>0</v>
      </c>
      <c r="BV23" s="201">
        <f>'20'!BX19+'20'!BX50</f>
        <v>6</v>
      </c>
      <c r="BW23" s="201">
        <f>'20'!BY19+'20'!BY50</f>
        <v>0</v>
      </c>
      <c r="BX23" s="201">
        <f>'20'!BZ19+'20'!BZ50</f>
        <v>0</v>
      </c>
      <c r="BY23" s="57">
        <f>'20'!C21+'20'!C52</f>
        <v>6100</v>
      </c>
    </row>
    <row r="24" spans="1:77" ht="15">
      <c r="A24" s="123">
        <v>44276</v>
      </c>
      <c r="B24" s="201">
        <f>'21'!D19+'21'!D50</f>
        <v>0</v>
      </c>
      <c r="C24" s="201">
        <f>'21'!E19+'21'!E50</f>
        <v>0</v>
      </c>
      <c r="D24" s="201">
        <f>'21'!F19+'21'!F50</f>
        <v>0</v>
      </c>
      <c r="E24" s="201">
        <f>'21'!G19+'21'!G50</f>
        <v>0</v>
      </c>
      <c r="F24" s="201">
        <f>'21'!H19+'21'!H50</f>
        <v>0</v>
      </c>
      <c r="G24" s="201">
        <f>'21'!I19+'21'!I50</f>
        <v>0</v>
      </c>
      <c r="H24" s="201">
        <f>'21'!J19+'21'!J50</f>
        <v>0</v>
      </c>
      <c r="I24" s="201">
        <f>'21'!K19+'21'!K50</f>
        <v>0</v>
      </c>
      <c r="J24" s="201">
        <f>'21'!L19+'21'!L50</f>
        <v>0</v>
      </c>
      <c r="K24" s="201">
        <f>'21'!M19+'21'!M50</f>
        <v>0</v>
      </c>
      <c r="L24" s="201">
        <f>'21'!N19+'21'!N50</f>
        <v>0</v>
      </c>
      <c r="M24" s="201">
        <f>'21'!O19+'21'!O50</f>
        <v>0</v>
      </c>
      <c r="N24" s="201">
        <f>'21'!P19+'21'!P50</f>
        <v>0</v>
      </c>
      <c r="O24" s="201">
        <f>'21'!Q19+'21'!Q50</f>
        <v>0</v>
      </c>
      <c r="P24" s="201">
        <f>'21'!R19+'21'!R50</f>
        <v>0</v>
      </c>
      <c r="Q24" s="201">
        <f>'21'!S19+'21'!S50</f>
        <v>0</v>
      </c>
      <c r="R24" s="201">
        <f>'21'!T19+'21'!T50</f>
        <v>0</v>
      </c>
      <c r="S24" s="201">
        <f>'21'!U19+'21'!U50</f>
        <v>0</v>
      </c>
      <c r="T24" s="201">
        <f>'21'!V19+'21'!V50</f>
        <v>0</v>
      </c>
      <c r="U24" s="201">
        <f>'21'!W19+'21'!W50</f>
        <v>0</v>
      </c>
      <c r="V24" s="201">
        <f>'21'!X19+'21'!X50</f>
        <v>0</v>
      </c>
      <c r="W24" s="201">
        <f>'21'!Y19+'21'!Y50</f>
        <v>0</v>
      </c>
      <c r="X24" s="201">
        <f>'21'!Z19+'21'!Z50</f>
        <v>0</v>
      </c>
      <c r="Y24" s="201">
        <f>'21'!AA19+'21'!AA50</f>
        <v>0</v>
      </c>
      <c r="Z24" s="201">
        <f>'21'!AB19+'21'!AB50</f>
        <v>0</v>
      </c>
      <c r="AA24" s="201">
        <f>'21'!AC19+'21'!AC50</f>
        <v>0</v>
      </c>
      <c r="AB24" s="201">
        <f>'21'!AD19+'21'!AD50</f>
        <v>0</v>
      </c>
      <c r="AC24" s="201">
        <f>'21'!AE19+'21'!AE50</f>
        <v>0</v>
      </c>
      <c r="AD24" s="201">
        <f>'21'!AF19+'21'!AF50</f>
        <v>0</v>
      </c>
      <c r="AE24" s="201">
        <f>'21'!AG19+'21'!AG50</f>
        <v>0</v>
      </c>
      <c r="AF24" s="201">
        <f>'21'!AH19+'21'!AH50</f>
        <v>0</v>
      </c>
      <c r="AG24" s="201">
        <f>'21'!AI19+'21'!AI50</f>
        <v>0</v>
      </c>
      <c r="AH24" s="201">
        <f>'21'!AJ19+'21'!AJ50</f>
        <v>0</v>
      </c>
      <c r="AI24" s="201">
        <f>'21'!AK19+'21'!AK50</f>
        <v>0</v>
      </c>
      <c r="AJ24" s="201">
        <f>'21'!AL19+'21'!AL50</f>
        <v>0</v>
      </c>
      <c r="AK24" s="201">
        <f>'21'!AM19+'21'!AM50</f>
        <v>0</v>
      </c>
      <c r="AL24" s="201">
        <f>'21'!AN19+'21'!AN50</f>
        <v>0</v>
      </c>
      <c r="AM24" s="201">
        <f>'21'!AO19+'21'!AO50</f>
        <v>0</v>
      </c>
      <c r="AN24" s="201">
        <f>'21'!AP19+'21'!AP50</f>
        <v>0</v>
      </c>
      <c r="AO24" s="201">
        <f>'21'!AQ19+'21'!AQ50</f>
        <v>0</v>
      </c>
      <c r="AP24" s="201">
        <f>'21'!AR19+'21'!AR50</f>
        <v>0</v>
      </c>
      <c r="AQ24" s="201">
        <f>'21'!AS19+'21'!AS50</f>
        <v>0</v>
      </c>
      <c r="AR24" s="201">
        <f>'21'!AT19+'21'!AT50</f>
        <v>0</v>
      </c>
      <c r="AS24" s="201">
        <f>'21'!AU19+'21'!AU50</f>
        <v>0</v>
      </c>
      <c r="AT24" s="201">
        <f>'21'!AV19+'21'!AV50</f>
        <v>0</v>
      </c>
      <c r="AU24" s="201">
        <f>'21'!AW19+'21'!AW50</f>
        <v>0</v>
      </c>
      <c r="AV24" s="201">
        <f>'21'!AX19+'21'!AX50</f>
        <v>0</v>
      </c>
      <c r="AW24" s="201">
        <f>'21'!AY19+'21'!AY50</f>
        <v>0</v>
      </c>
      <c r="AX24" s="201">
        <f>'21'!AZ19+'21'!AZ50</f>
        <v>0</v>
      </c>
      <c r="AY24" s="201">
        <f>'21'!BA19+'21'!BA50</f>
        <v>0</v>
      </c>
      <c r="AZ24" s="201">
        <f>'21'!BB19+'21'!BB50</f>
        <v>0</v>
      </c>
      <c r="BA24" s="201">
        <f>'21'!BC19+'21'!BC50</f>
        <v>0</v>
      </c>
      <c r="BB24" s="201">
        <f>'21'!BD19+'21'!BD50</f>
        <v>0</v>
      </c>
      <c r="BC24" s="201">
        <f>'21'!BE19+'21'!BE50</f>
        <v>0</v>
      </c>
      <c r="BD24" s="201">
        <f>'21'!BF19+'21'!BF50</f>
        <v>0</v>
      </c>
      <c r="BE24" s="201">
        <f>'21'!BG19+'21'!BG50</f>
        <v>0</v>
      </c>
      <c r="BF24" s="201">
        <f>'21'!BH19+'21'!BH50</f>
        <v>0</v>
      </c>
      <c r="BG24" s="201">
        <f>'21'!BI19+'21'!BI50</f>
        <v>0</v>
      </c>
      <c r="BH24" s="201">
        <f>'21'!BJ19+'21'!BJ50</f>
        <v>0</v>
      </c>
      <c r="BI24" s="201">
        <f>'21'!BK19+'21'!BK50</f>
        <v>0</v>
      </c>
      <c r="BJ24" s="201">
        <f>'21'!BL19+'21'!BL50</f>
        <v>0</v>
      </c>
      <c r="BK24" s="201">
        <f>'21'!BM19+'21'!BM50</f>
        <v>0</v>
      </c>
      <c r="BL24" s="201">
        <f>'21'!BN19+'21'!BN50</f>
        <v>0</v>
      </c>
      <c r="BM24" s="201">
        <f>'21'!BO19+'21'!BO50</f>
        <v>0</v>
      </c>
      <c r="BN24" s="201">
        <f>'21'!BP19+'21'!BP50</f>
        <v>0</v>
      </c>
      <c r="BO24" s="201">
        <f>'21'!BQ19+'21'!BQ50</f>
        <v>0</v>
      </c>
      <c r="BP24" s="201">
        <f>'21'!BR19+'21'!BR50</f>
        <v>0</v>
      </c>
      <c r="BQ24" s="201">
        <f>'21'!BS19+'21'!BS50</f>
        <v>0</v>
      </c>
      <c r="BR24" s="201">
        <f>'21'!BT19+'21'!BT50</f>
        <v>0</v>
      </c>
      <c r="BS24" s="201">
        <f>'21'!BU19+'21'!BU50</f>
        <v>0</v>
      </c>
      <c r="BT24" s="201">
        <f>'21'!BV19+'21'!BV50</f>
        <v>0</v>
      </c>
      <c r="BU24" s="201">
        <f>'21'!BW19+'21'!BW50</f>
        <v>0</v>
      </c>
      <c r="BV24" s="201">
        <f>'21'!BX19+'21'!BX50</f>
        <v>0</v>
      </c>
      <c r="BW24" s="201">
        <f>'21'!BY19+'21'!BY50</f>
        <v>0</v>
      </c>
      <c r="BX24" s="201">
        <f>'21'!BZ19+'21'!BZ50</f>
        <v>0</v>
      </c>
      <c r="BY24" s="57">
        <f>'21'!C21+'21'!C52</f>
        <v>0</v>
      </c>
    </row>
    <row r="25" spans="1:77" ht="15">
      <c r="A25" s="123">
        <v>44277</v>
      </c>
      <c r="B25" s="201">
        <f>'22'!D19+'22'!D50</f>
        <v>0</v>
      </c>
      <c r="C25" s="201">
        <f>'22'!E19+'22'!E50</f>
        <v>0</v>
      </c>
      <c r="D25" s="201">
        <f>'22'!F19+'22'!F50</f>
        <v>0</v>
      </c>
      <c r="E25" s="201">
        <f>'22'!G19+'22'!G50</f>
        <v>0</v>
      </c>
      <c r="F25" s="201">
        <f>'22'!H19+'22'!H50</f>
        <v>0</v>
      </c>
      <c r="G25" s="201">
        <f>'22'!I19+'22'!I50</f>
        <v>0</v>
      </c>
      <c r="H25" s="201">
        <f>'22'!J19+'22'!J50</f>
        <v>0</v>
      </c>
      <c r="I25" s="201">
        <f>'22'!K19+'22'!K50</f>
        <v>0</v>
      </c>
      <c r="J25" s="201">
        <f>'22'!L19+'22'!L50</f>
        <v>0.156</v>
      </c>
      <c r="K25" s="201">
        <f>'22'!M19+'22'!M50</f>
        <v>0.68799999999999994</v>
      </c>
      <c r="L25" s="201">
        <f>'22'!N19+'22'!N50</f>
        <v>0.3296</v>
      </c>
      <c r="M25" s="201">
        <f>'22'!O19+'22'!O50</f>
        <v>0</v>
      </c>
      <c r="N25" s="201">
        <f>'22'!P19+'22'!P50</f>
        <v>8.5999999999999993E-2</v>
      </c>
      <c r="O25" s="201">
        <f>'22'!Q19+'22'!Q50</f>
        <v>86</v>
      </c>
      <c r="P25" s="201">
        <f>'22'!R19+'22'!R50</f>
        <v>0</v>
      </c>
      <c r="Q25" s="201">
        <f>'22'!S19+'22'!S50</f>
        <v>0</v>
      </c>
      <c r="R25" s="201">
        <f>'22'!T19+'22'!T50</f>
        <v>0</v>
      </c>
      <c r="S25" s="201">
        <f>'22'!U19+'22'!U50</f>
        <v>1.8</v>
      </c>
      <c r="T25" s="201">
        <f>'22'!V19+'22'!V50</f>
        <v>0</v>
      </c>
      <c r="U25" s="201">
        <f>'22'!W19+'22'!W50</f>
        <v>0</v>
      </c>
      <c r="V25" s="201">
        <f>'22'!X19+'22'!X50</f>
        <v>0</v>
      </c>
      <c r="W25" s="201">
        <f>'22'!Y19+'22'!Y50</f>
        <v>0</v>
      </c>
      <c r="X25" s="201">
        <f>'22'!Z19+'22'!Z50</f>
        <v>2.0640000000000001</v>
      </c>
      <c r="Y25" s="201">
        <f>'22'!AA19+'22'!AA50</f>
        <v>0</v>
      </c>
      <c r="Z25" s="201">
        <f>'22'!AB19+'22'!AB50</f>
        <v>7.2</v>
      </c>
      <c r="AA25" s="201">
        <f>'22'!AC19+'22'!AC50</f>
        <v>0.16</v>
      </c>
      <c r="AB25" s="201">
        <f>'22'!AD19+'22'!AD50</f>
        <v>0</v>
      </c>
      <c r="AC25" s="201">
        <f>'22'!AE19+'22'!AE50</f>
        <v>0</v>
      </c>
      <c r="AD25" s="201">
        <f>'22'!AF19+'22'!AF50</f>
        <v>0</v>
      </c>
      <c r="AE25" s="201">
        <f>'22'!AG19+'22'!AG50</f>
        <v>0</v>
      </c>
      <c r="AF25" s="201">
        <f>'22'!AH19+'22'!AH50</f>
        <v>1.2</v>
      </c>
      <c r="AG25" s="201">
        <f>'22'!AI19+'22'!AI50</f>
        <v>0</v>
      </c>
      <c r="AH25" s="201">
        <f>'22'!AJ19+'22'!AJ50</f>
        <v>0</v>
      </c>
      <c r="AI25" s="201">
        <f>'22'!AK19+'22'!AK50</f>
        <v>0</v>
      </c>
      <c r="AJ25" s="201">
        <f>'22'!AL19+'22'!AL50</f>
        <v>0</v>
      </c>
      <c r="AK25" s="201">
        <f>'22'!AM19+'22'!AM50</f>
        <v>0</v>
      </c>
      <c r="AL25" s="201">
        <f>'22'!AN19+'22'!AN50</f>
        <v>0.2</v>
      </c>
      <c r="AM25" s="201">
        <f>'22'!AO19+'22'!AO50</f>
        <v>0</v>
      </c>
      <c r="AN25" s="201">
        <f>'22'!AP19+'22'!AP50</f>
        <v>0</v>
      </c>
      <c r="AO25" s="201">
        <f>'22'!AQ19+'22'!AQ50</f>
        <v>0</v>
      </c>
      <c r="AP25" s="201">
        <f>'22'!AR19+'22'!AR50</f>
        <v>0</v>
      </c>
      <c r="AQ25" s="201">
        <f>'22'!AS19+'22'!AS50</f>
        <v>0</v>
      </c>
      <c r="AR25" s="201">
        <f>'22'!AT19+'22'!AT50</f>
        <v>0.59</v>
      </c>
      <c r="AS25" s="201">
        <f>'22'!AU19+'22'!AU50</f>
        <v>0</v>
      </c>
      <c r="AT25" s="201">
        <f>'22'!AV19+'22'!AV50</f>
        <v>0</v>
      </c>
      <c r="AU25" s="201">
        <f>'22'!AW19+'22'!AW50</f>
        <v>0</v>
      </c>
      <c r="AV25" s="201">
        <f>'22'!AX19+'22'!AX50</f>
        <v>1.4039999999999999</v>
      </c>
      <c r="AW25" s="201">
        <f>'22'!AY19+'22'!AY50</f>
        <v>0</v>
      </c>
      <c r="AX25" s="201">
        <f>'22'!AZ19+'22'!AZ50</f>
        <v>0</v>
      </c>
      <c r="AY25" s="201">
        <f>'22'!BA19+'22'!BA50</f>
        <v>2</v>
      </c>
      <c r="AZ25" s="201">
        <f>'22'!BB19+'22'!BB50</f>
        <v>0</v>
      </c>
      <c r="BA25" s="201">
        <f>'22'!BC19+'22'!BC50</f>
        <v>0</v>
      </c>
      <c r="BB25" s="201">
        <f>'22'!BD19+'22'!BD50</f>
        <v>0</v>
      </c>
      <c r="BC25" s="201">
        <f>'22'!BE19+'22'!BE50</f>
        <v>0</v>
      </c>
      <c r="BD25" s="201">
        <f>'22'!BF19+'22'!BF50</f>
        <v>0</v>
      </c>
      <c r="BE25" s="201">
        <f>'22'!BG19+'22'!BG50</f>
        <v>0</v>
      </c>
      <c r="BF25" s="201">
        <f>'22'!BH19+'22'!BH50</f>
        <v>40</v>
      </c>
      <c r="BG25" s="201">
        <f>'22'!BI19+'22'!BI50</f>
        <v>0</v>
      </c>
      <c r="BH25" s="201">
        <f>'22'!BJ19+'22'!BJ50</f>
        <v>2</v>
      </c>
      <c r="BI25" s="201">
        <f>'22'!BK19+'22'!BK50</f>
        <v>0.32</v>
      </c>
      <c r="BJ25" s="201">
        <f>'22'!BL19+'22'!BL50</f>
        <v>1.6</v>
      </c>
      <c r="BK25" s="201">
        <f>'22'!BM19+'22'!BM50</f>
        <v>0</v>
      </c>
      <c r="BL25" s="201">
        <f>'22'!BN19+'22'!BN50</f>
        <v>0</v>
      </c>
      <c r="BM25" s="201">
        <f>'22'!BO19+'22'!BO50</f>
        <v>0</v>
      </c>
      <c r="BN25" s="201">
        <f>'22'!BP19+'22'!BP50</f>
        <v>430</v>
      </c>
      <c r="BO25" s="201">
        <f>'22'!BQ19+'22'!BQ50</f>
        <v>0</v>
      </c>
      <c r="BP25" s="201">
        <f>'22'!BR19+'22'!BR50</f>
        <v>0</v>
      </c>
      <c r="BQ25" s="201">
        <f>'22'!BS19+'22'!BS50</f>
        <v>0</v>
      </c>
      <c r="BR25" s="201">
        <f>'22'!BT19+'22'!BT50</f>
        <v>0</v>
      </c>
      <c r="BS25" s="201">
        <f>'22'!BU19+'22'!BU50</f>
        <v>0</v>
      </c>
      <c r="BT25" s="201">
        <f>'22'!BV19+'22'!BV50</f>
        <v>17.72</v>
      </c>
      <c r="BU25" s="201">
        <f>'22'!BW19+'22'!BW50</f>
        <v>0</v>
      </c>
      <c r="BV25" s="201">
        <f>'22'!BX19+'22'!BX50</f>
        <v>7.5600000000000005</v>
      </c>
      <c r="BW25" s="201">
        <f>'22'!BY19+'22'!BY50</f>
        <v>0</v>
      </c>
      <c r="BX25" s="201">
        <f>'22'!BZ19+'22'!BZ50</f>
        <v>0</v>
      </c>
      <c r="BY25" s="57">
        <f>'22'!C21+'22'!C52</f>
        <v>7686</v>
      </c>
    </row>
    <row r="26" spans="1:77" ht="15">
      <c r="A26" s="123">
        <v>44278</v>
      </c>
      <c r="B26" s="201">
        <f>'23'!D19+'23'!D50</f>
        <v>0</v>
      </c>
      <c r="C26" s="201">
        <f>'23'!E19+'23'!E50</f>
        <v>0</v>
      </c>
      <c r="D26" s="201">
        <f>'23'!F19+'23'!F50</f>
        <v>0</v>
      </c>
      <c r="E26" s="201">
        <f>'23'!G19+'23'!G50</f>
        <v>0</v>
      </c>
      <c r="F26" s="201">
        <f>'23'!H19+'23'!H50</f>
        <v>0</v>
      </c>
      <c r="G26" s="201">
        <f>'23'!I19+'23'!I50</f>
        <v>0</v>
      </c>
      <c r="H26" s="201">
        <f>'23'!J19+'23'!J50</f>
        <v>0</v>
      </c>
      <c r="I26" s="201">
        <f>'23'!K19+'23'!K50</f>
        <v>0</v>
      </c>
      <c r="J26" s="201">
        <f>'23'!L19+'23'!L50</f>
        <v>0</v>
      </c>
      <c r="K26" s="201">
        <f>'23'!M19+'23'!M50</f>
        <v>0</v>
      </c>
      <c r="L26" s="201">
        <f>'23'!N19+'23'!N50</f>
        <v>0</v>
      </c>
      <c r="M26" s="201">
        <f>'23'!O19+'23'!O50</f>
        <v>0</v>
      </c>
      <c r="N26" s="201">
        <f>'23'!P19+'23'!P50</f>
        <v>0</v>
      </c>
      <c r="O26" s="201">
        <f>'23'!Q19+'23'!Q50</f>
        <v>0</v>
      </c>
      <c r="P26" s="201">
        <f>'23'!R19+'23'!R50</f>
        <v>0</v>
      </c>
      <c r="Q26" s="201">
        <f>'23'!S19+'23'!S50</f>
        <v>0</v>
      </c>
      <c r="R26" s="201">
        <f>'23'!T19+'23'!T50</f>
        <v>0</v>
      </c>
      <c r="S26" s="201">
        <f>'23'!U19+'23'!U50</f>
        <v>0</v>
      </c>
      <c r="T26" s="201">
        <f>'23'!V19+'23'!V50</f>
        <v>0</v>
      </c>
      <c r="U26" s="201">
        <f>'23'!W19+'23'!W50</f>
        <v>0</v>
      </c>
      <c r="V26" s="201">
        <f>'23'!X19+'23'!X50</f>
        <v>0</v>
      </c>
      <c r="W26" s="201">
        <f>'23'!Y19+'23'!Y50</f>
        <v>0</v>
      </c>
      <c r="X26" s="201">
        <f>'23'!Z19+'23'!Z50</f>
        <v>0</v>
      </c>
      <c r="Y26" s="201">
        <f>'23'!AA19+'23'!AA50</f>
        <v>0</v>
      </c>
      <c r="Z26" s="201">
        <f>'23'!AB19+'23'!AB50</f>
        <v>0</v>
      </c>
      <c r="AA26" s="201">
        <f>'23'!AC19+'23'!AC50</f>
        <v>0</v>
      </c>
      <c r="AB26" s="201">
        <f>'23'!AD19+'23'!AD50</f>
        <v>0</v>
      </c>
      <c r="AC26" s="201">
        <f>'23'!AE19+'23'!AE50</f>
        <v>0</v>
      </c>
      <c r="AD26" s="201">
        <f>'23'!AF19+'23'!AF50</f>
        <v>0</v>
      </c>
      <c r="AE26" s="201">
        <f>'23'!AG19+'23'!AG50</f>
        <v>0</v>
      </c>
      <c r="AF26" s="201">
        <f>'23'!AH19+'23'!AH50</f>
        <v>0</v>
      </c>
      <c r="AG26" s="201">
        <f>'23'!AI19+'23'!AI50</f>
        <v>0</v>
      </c>
      <c r="AH26" s="201">
        <f>'23'!AJ19+'23'!AJ50</f>
        <v>0</v>
      </c>
      <c r="AI26" s="201">
        <f>'23'!AK19+'23'!AK50</f>
        <v>0</v>
      </c>
      <c r="AJ26" s="201">
        <f>'23'!AL19+'23'!AL50</f>
        <v>0</v>
      </c>
      <c r="AK26" s="201">
        <f>'23'!AM19+'23'!AM50</f>
        <v>0</v>
      </c>
      <c r="AL26" s="201">
        <f>'23'!AN19+'23'!AN50</f>
        <v>0</v>
      </c>
      <c r="AM26" s="201">
        <f>'23'!AO19+'23'!AO50</f>
        <v>0</v>
      </c>
      <c r="AN26" s="201">
        <f>'23'!AP19+'23'!AP50</f>
        <v>0</v>
      </c>
      <c r="AO26" s="201">
        <f>'23'!AQ19+'23'!AQ50</f>
        <v>0</v>
      </c>
      <c r="AP26" s="201">
        <f>'23'!AR19+'23'!AR50</f>
        <v>0</v>
      </c>
      <c r="AQ26" s="201">
        <f>'23'!AS19+'23'!AS50</f>
        <v>0</v>
      </c>
      <c r="AR26" s="201">
        <f>'23'!AT19+'23'!AT50</f>
        <v>0</v>
      </c>
      <c r="AS26" s="201">
        <f>'23'!AU19+'23'!AU50</f>
        <v>0</v>
      </c>
      <c r="AT26" s="201">
        <f>'23'!AV19+'23'!AV50</f>
        <v>0</v>
      </c>
      <c r="AU26" s="201">
        <f>'23'!AW19+'23'!AW50</f>
        <v>0</v>
      </c>
      <c r="AV26" s="201">
        <f>'23'!AX19+'23'!AX50</f>
        <v>0</v>
      </c>
      <c r="AW26" s="201">
        <f>'23'!AY19+'23'!AY50</f>
        <v>0</v>
      </c>
      <c r="AX26" s="201">
        <f>'23'!AZ19+'23'!AZ50</f>
        <v>0</v>
      </c>
      <c r="AY26" s="201">
        <f>'23'!BA19+'23'!BA50</f>
        <v>0</v>
      </c>
      <c r="AZ26" s="201">
        <f>'23'!BB19+'23'!BB50</f>
        <v>0</v>
      </c>
      <c r="BA26" s="201">
        <f>'23'!BC19+'23'!BC50</f>
        <v>0</v>
      </c>
      <c r="BB26" s="201">
        <f>'23'!BD19+'23'!BD50</f>
        <v>0</v>
      </c>
      <c r="BC26" s="201">
        <f>'23'!BE19+'23'!BE50</f>
        <v>0</v>
      </c>
      <c r="BD26" s="201">
        <f>'23'!BF19+'23'!BF50</f>
        <v>0</v>
      </c>
      <c r="BE26" s="201">
        <f>'23'!BG19+'23'!BG50</f>
        <v>0</v>
      </c>
      <c r="BF26" s="201">
        <f>'23'!BH19+'23'!BH50</f>
        <v>0</v>
      </c>
      <c r="BG26" s="201">
        <f>'23'!BI19+'23'!BI50</f>
        <v>0</v>
      </c>
      <c r="BH26" s="201">
        <f>'23'!BJ19+'23'!BJ50</f>
        <v>0</v>
      </c>
      <c r="BI26" s="201">
        <f>'23'!BK19+'23'!BK50</f>
        <v>0</v>
      </c>
      <c r="BJ26" s="201">
        <f>'23'!BL19+'23'!BL50</f>
        <v>0</v>
      </c>
      <c r="BK26" s="201">
        <f>'23'!BM19+'23'!BM50</f>
        <v>0</v>
      </c>
      <c r="BL26" s="201">
        <f>'23'!BN19+'23'!BN50</f>
        <v>0</v>
      </c>
      <c r="BM26" s="201">
        <f>'23'!BO19+'23'!BO50</f>
        <v>0</v>
      </c>
      <c r="BN26" s="201">
        <f>'23'!BP19+'23'!BP50</f>
        <v>0</v>
      </c>
      <c r="BO26" s="201">
        <f>'23'!BQ19+'23'!BQ50</f>
        <v>0</v>
      </c>
      <c r="BP26" s="201">
        <f>'23'!BR19+'23'!BR50</f>
        <v>0</v>
      </c>
      <c r="BQ26" s="201">
        <f>'23'!BS19+'23'!BS50</f>
        <v>0</v>
      </c>
      <c r="BR26" s="201">
        <f>'23'!BT19+'23'!BT50</f>
        <v>0</v>
      </c>
      <c r="BS26" s="201">
        <f>'23'!BU19+'23'!BU50</f>
        <v>0</v>
      </c>
      <c r="BT26" s="201">
        <f>'23'!BV19+'23'!BV50</f>
        <v>0</v>
      </c>
      <c r="BU26" s="201">
        <f>'23'!BW19+'23'!BW50</f>
        <v>0</v>
      </c>
      <c r="BV26" s="201">
        <f>'23'!BX19+'23'!BX50</f>
        <v>0</v>
      </c>
      <c r="BW26" s="201">
        <f>'23'!BY19+'23'!BY50</f>
        <v>0</v>
      </c>
      <c r="BX26" s="201">
        <f>'23'!BZ19+'23'!BZ50</f>
        <v>0</v>
      </c>
      <c r="BY26" s="57">
        <f>'23'!C21+'23'!C52</f>
        <v>0</v>
      </c>
    </row>
    <row r="27" spans="1:77" ht="15">
      <c r="A27" s="123">
        <v>44279</v>
      </c>
      <c r="B27" s="201">
        <f>'24'!D19+'24'!D50</f>
        <v>0</v>
      </c>
      <c r="C27" s="201">
        <f>'24'!E19+'24'!E50</f>
        <v>0</v>
      </c>
      <c r="D27" s="201">
        <f>'24'!F19+'24'!F50</f>
        <v>0</v>
      </c>
      <c r="E27" s="201">
        <f>'24'!G19+'24'!G50</f>
        <v>0</v>
      </c>
      <c r="F27" s="201">
        <f>'24'!H19+'24'!H50</f>
        <v>0</v>
      </c>
      <c r="G27" s="201">
        <f>'24'!I19+'24'!I50</f>
        <v>0</v>
      </c>
      <c r="H27" s="201">
        <f>'24'!J19+'24'!J50</f>
        <v>0</v>
      </c>
      <c r="I27" s="201">
        <f>'24'!K19+'24'!K50</f>
        <v>0</v>
      </c>
      <c r="J27" s="201">
        <f>'24'!L19+'24'!L50</f>
        <v>0</v>
      </c>
      <c r="K27" s="201">
        <f>'24'!M19+'24'!M50</f>
        <v>0</v>
      </c>
      <c r="L27" s="201">
        <f>'24'!N19+'24'!N50</f>
        <v>0</v>
      </c>
      <c r="M27" s="201">
        <f>'24'!O19+'24'!O50</f>
        <v>0</v>
      </c>
      <c r="N27" s="201">
        <f>'24'!P19+'24'!P50</f>
        <v>0</v>
      </c>
      <c r="O27" s="201">
        <f>'24'!Q19+'24'!Q50</f>
        <v>0</v>
      </c>
      <c r="P27" s="201">
        <f>'24'!R19+'24'!R50</f>
        <v>0</v>
      </c>
      <c r="Q27" s="201">
        <f>'24'!S19+'24'!S50</f>
        <v>0</v>
      </c>
      <c r="R27" s="201">
        <f>'24'!T19+'24'!T50</f>
        <v>0</v>
      </c>
      <c r="S27" s="201">
        <f>'24'!U19+'24'!U50</f>
        <v>0</v>
      </c>
      <c r="T27" s="201">
        <f>'24'!V19+'24'!V50</f>
        <v>0</v>
      </c>
      <c r="U27" s="201">
        <f>'24'!W19+'24'!W50</f>
        <v>0</v>
      </c>
      <c r="V27" s="201">
        <f>'24'!X19+'24'!X50</f>
        <v>0</v>
      </c>
      <c r="W27" s="201">
        <f>'24'!Y19+'24'!Y50</f>
        <v>0</v>
      </c>
      <c r="X27" s="201">
        <f>'24'!Z19+'24'!Z50</f>
        <v>0</v>
      </c>
      <c r="Y27" s="201">
        <f>'24'!AA19+'24'!AA50</f>
        <v>0</v>
      </c>
      <c r="Z27" s="201">
        <f>'24'!AB19+'24'!AB50</f>
        <v>0</v>
      </c>
      <c r="AA27" s="201">
        <f>'24'!AC19+'24'!AC50</f>
        <v>0</v>
      </c>
      <c r="AB27" s="201">
        <f>'24'!AD19+'24'!AD50</f>
        <v>0</v>
      </c>
      <c r="AC27" s="201">
        <f>'24'!AE19+'24'!AE50</f>
        <v>0</v>
      </c>
      <c r="AD27" s="201">
        <f>'24'!AF19+'24'!AF50</f>
        <v>0</v>
      </c>
      <c r="AE27" s="201">
        <f>'24'!AG19+'24'!AG50</f>
        <v>0</v>
      </c>
      <c r="AF27" s="201">
        <f>'24'!AH19+'24'!AH50</f>
        <v>0</v>
      </c>
      <c r="AG27" s="201">
        <f>'24'!AI19+'24'!AI50</f>
        <v>0</v>
      </c>
      <c r="AH27" s="201">
        <f>'24'!AJ19+'24'!AJ50</f>
        <v>0</v>
      </c>
      <c r="AI27" s="201">
        <f>'24'!AK19+'24'!AK50</f>
        <v>0</v>
      </c>
      <c r="AJ27" s="201">
        <f>'24'!AL19+'24'!AL50</f>
        <v>0</v>
      </c>
      <c r="AK27" s="201">
        <f>'24'!AM19+'24'!AM50</f>
        <v>0</v>
      </c>
      <c r="AL27" s="201">
        <f>'24'!AN19+'24'!AN50</f>
        <v>0</v>
      </c>
      <c r="AM27" s="201">
        <f>'24'!AO19+'24'!AO50</f>
        <v>0</v>
      </c>
      <c r="AN27" s="201">
        <f>'24'!AP19+'24'!AP50</f>
        <v>0</v>
      </c>
      <c r="AO27" s="201">
        <f>'24'!AQ19+'24'!AQ50</f>
        <v>0</v>
      </c>
      <c r="AP27" s="201">
        <f>'24'!AR19+'24'!AR50</f>
        <v>0</v>
      </c>
      <c r="AQ27" s="201">
        <f>'24'!AS19+'24'!AS50</f>
        <v>0</v>
      </c>
      <c r="AR27" s="201">
        <f>'24'!AT19+'24'!AT50</f>
        <v>0</v>
      </c>
      <c r="AS27" s="201">
        <f>'24'!AU19+'24'!AU50</f>
        <v>0</v>
      </c>
      <c r="AT27" s="201">
        <f>'24'!AV19+'24'!AV50</f>
        <v>0</v>
      </c>
      <c r="AU27" s="201">
        <f>'24'!AW19+'24'!AW50</f>
        <v>0</v>
      </c>
      <c r="AV27" s="201">
        <f>'24'!AX19+'24'!AX50</f>
        <v>0</v>
      </c>
      <c r="AW27" s="201">
        <f>'24'!AY19+'24'!AY50</f>
        <v>0</v>
      </c>
      <c r="AX27" s="201">
        <f>'24'!AZ19+'24'!AZ50</f>
        <v>0</v>
      </c>
      <c r="AY27" s="201">
        <f>'24'!BA19+'24'!BA50</f>
        <v>0</v>
      </c>
      <c r="AZ27" s="201">
        <f>'24'!BB19+'24'!BB50</f>
        <v>0</v>
      </c>
      <c r="BA27" s="201">
        <f>'24'!BC19+'24'!BC50</f>
        <v>0</v>
      </c>
      <c r="BB27" s="201">
        <f>'24'!BD19+'24'!BD50</f>
        <v>0</v>
      </c>
      <c r="BC27" s="201">
        <f>'24'!BE19+'24'!BE50</f>
        <v>0</v>
      </c>
      <c r="BD27" s="201">
        <f>'24'!BF19+'24'!BF50</f>
        <v>0</v>
      </c>
      <c r="BE27" s="201">
        <f>'24'!BG19+'24'!BG50</f>
        <v>0</v>
      </c>
      <c r="BF27" s="201">
        <f>'24'!BH19+'24'!BH50</f>
        <v>0</v>
      </c>
      <c r="BG27" s="201">
        <f>'24'!BI19+'24'!BI50</f>
        <v>0</v>
      </c>
      <c r="BH27" s="201">
        <f>'24'!BJ19+'24'!BJ50</f>
        <v>0</v>
      </c>
      <c r="BI27" s="201">
        <f>'24'!BK19+'24'!BK50</f>
        <v>0</v>
      </c>
      <c r="BJ27" s="201">
        <f>'24'!BL19+'24'!BL50</f>
        <v>0</v>
      </c>
      <c r="BK27" s="201">
        <f>'24'!BM19+'24'!BM50</f>
        <v>0</v>
      </c>
      <c r="BL27" s="201">
        <f>'24'!BN19+'24'!BN50</f>
        <v>0</v>
      </c>
      <c r="BM27" s="201">
        <f>'24'!BO19+'24'!BO50</f>
        <v>0</v>
      </c>
      <c r="BN27" s="201">
        <f>'24'!BP19+'24'!BP50</f>
        <v>0</v>
      </c>
      <c r="BO27" s="201">
        <f>'24'!BQ19+'24'!BQ50</f>
        <v>0</v>
      </c>
      <c r="BP27" s="201">
        <f>'24'!BR19+'24'!BR50</f>
        <v>0</v>
      </c>
      <c r="BQ27" s="201">
        <f>'24'!BS19+'24'!BS50</f>
        <v>0</v>
      </c>
      <c r="BR27" s="201">
        <f>'24'!BT19+'24'!BT50</f>
        <v>0</v>
      </c>
      <c r="BS27" s="201">
        <f>'24'!BU19+'24'!BU50</f>
        <v>0</v>
      </c>
      <c r="BT27" s="201">
        <f>'24'!BV19+'24'!BV50</f>
        <v>0</v>
      </c>
      <c r="BU27" s="201">
        <f>'24'!BW19+'24'!BW50</f>
        <v>0</v>
      </c>
      <c r="BV27" s="201">
        <f>'24'!BX19+'24'!BX50</f>
        <v>0</v>
      </c>
      <c r="BW27" s="201">
        <f>'24'!BY19+'24'!BY50</f>
        <v>0</v>
      </c>
      <c r="BX27" s="201">
        <f>'24'!BZ19+'24'!BZ50</f>
        <v>0</v>
      </c>
      <c r="BY27" s="57">
        <f>'24'!C21+'24'!C52</f>
        <v>0</v>
      </c>
    </row>
    <row r="28" spans="1:77" ht="15">
      <c r="A28" s="123">
        <v>44280</v>
      </c>
      <c r="B28" s="201">
        <f>'25'!D19+'25'!D50</f>
        <v>0</v>
      </c>
      <c r="C28" s="201">
        <f>'25'!E19+'25'!E50</f>
        <v>0</v>
      </c>
      <c r="D28" s="201">
        <f>'25'!F19+'25'!F50</f>
        <v>0</v>
      </c>
      <c r="E28" s="201">
        <f>'25'!G19+'25'!G50</f>
        <v>0</v>
      </c>
      <c r="F28" s="201">
        <f>'25'!H19+'25'!H50</f>
        <v>0</v>
      </c>
      <c r="G28" s="201">
        <f>'25'!I19+'25'!I50</f>
        <v>0</v>
      </c>
      <c r="H28" s="201">
        <f>'25'!J19+'25'!J50</f>
        <v>0</v>
      </c>
      <c r="I28" s="201">
        <f>'25'!K19+'25'!K50</f>
        <v>0</v>
      </c>
      <c r="J28" s="201">
        <f>'25'!L19+'25'!L50</f>
        <v>0</v>
      </c>
      <c r="K28" s="201">
        <f>'25'!M19+'25'!M50</f>
        <v>0</v>
      </c>
      <c r="L28" s="201">
        <f>'25'!N19+'25'!N50</f>
        <v>0</v>
      </c>
      <c r="M28" s="201">
        <f>'25'!O19+'25'!O50</f>
        <v>0</v>
      </c>
      <c r="N28" s="201">
        <f>'25'!P19+'25'!P50</f>
        <v>0</v>
      </c>
      <c r="O28" s="201">
        <f>'25'!Q19+'25'!Q50</f>
        <v>0</v>
      </c>
      <c r="P28" s="201">
        <f>'25'!R19+'25'!R50</f>
        <v>0</v>
      </c>
      <c r="Q28" s="201">
        <f>'25'!S19+'25'!S50</f>
        <v>0</v>
      </c>
      <c r="R28" s="201">
        <f>'25'!T19+'25'!T50</f>
        <v>0</v>
      </c>
      <c r="S28" s="201">
        <f>'25'!U19+'25'!U50</f>
        <v>0</v>
      </c>
      <c r="T28" s="201">
        <f>'25'!V19+'25'!V50</f>
        <v>0</v>
      </c>
      <c r="U28" s="201">
        <f>'25'!W19+'25'!W50</f>
        <v>0</v>
      </c>
      <c r="V28" s="201">
        <f>'25'!X19+'25'!X50</f>
        <v>0</v>
      </c>
      <c r="W28" s="201">
        <f>'25'!Y19+'25'!Y50</f>
        <v>0</v>
      </c>
      <c r="X28" s="201">
        <f>'25'!Z19+'25'!Z50</f>
        <v>0</v>
      </c>
      <c r="Y28" s="201">
        <f>'25'!AA19+'25'!AA50</f>
        <v>0</v>
      </c>
      <c r="Z28" s="201">
        <f>'25'!AB19+'25'!AB50</f>
        <v>0</v>
      </c>
      <c r="AA28" s="201">
        <f>'25'!AC19+'25'!AC50</f>
        <v>0</v>
      </c>
      <c r="AB28" s="201">
        <f>'25'!AD19+'25'!AD50</f>
        <v>0</v>
      </c>
      <c r="AC28" s="201">
        <f>'25'!AE19+'25'!AE50</f>
        <v>0</v>
      </c>
      <c r="AD28" s="201">
        <f>'25'!AF19+'25'!AF50</f>
        <v>0</v>
      </c>
      <c r="AE28" s="201">
        <f>'25'!AG19+'25'!AG50</f>
        <v>0</v>
      </c>
      <c r="AF28" s="201">
        <f>'25'!AH19+'25'!AH50</f>
        <v>0</v>
      </c>
      <c r="AG28" s="201">
        <f>'25'!AI19+'25'!AI50</f>
        <v>0</v>
      </c>
      <c r="AH28" s="201">
        <f>'25'!AJ19+'25'!AJ50</f>
        <v>0</v>
      </c>
      <c r="AI28" s="201">
        <f>'25'!AK19+'25'!AK50</f>
        <v>0</v>
      </c>
      <c r="AJ28" s="201">
        <f>'25'!AL19+'25'!AL50</f>
        <v>0</v>
      </c>
      <c r="AK28" s="201">
        <f>'25'!AM19+'25'!AM50</f>
        <v>0</v>
      </c>
      <c r="AL28" s="201">
        <f>'25'!AN19+'25'!AN50</f>
        <v>0</v>
      </c>
      <c r="AM28" s="201">
        <f>'25'!AO19+'25'!AO50</f>
        <v>0</v>
      </c>
      <c r="AN28" s="201">
        <f>'25'!AP19+'25'!AP50</f>
        <v>0</v>
      </c>
      <c r="AO28" s="201">
        <f>'25'!AQ19+'25'!AQ50</f>
        <v>0</v>
      </c>
      <c r="AP28" s="201">
        <f>'25'!AR19+'25'!AR50</f>
        <v>0</v>
      </c>
      <c r="AQ28" s="201">
        <f>'25'!AS19+'25'!AS50</f>
        <v>0</v>
      </c>
      <c r="AR28" s="201">
        <f>'25'!AT19+'25'!AT50</f>
        <v>0</v>
      </c>
      <c r="AS28" s="201">
        <f>'25'!AU19+'25'!AU50</f>
        <v>0</v>
      </c>
      <c r="AT28" s="201">
        <f>'25'!AV19+'25'!AV50</f>
        <v>0</v>
      </c>
      <c r="AU28" s="201">
        <f>'25'!AW19+'25'!AW50</f>
        <v>0</v>
      </c>
      <c r="AV28" s="201">
        <f>'25'!AX19+'25'!AX50</f>
        <v>0</v>
      </c>
      <c r="AW28" s="201">
        <f>'25'!AY19+'25'!AY50</f>
        <v>0</v>
      </c>
      <c r="AX28" s="201">
        <f>'25'!AZ19+'25'!AZ50</f>
        <v>0</v>
      </c>
      <c r="AY28" s="201">
        <f>'25'!BA19+'25'!BA50</f>
        <v>0</v>
      </c>
      <c r="AZ28" s="201">
        <f>'25'!BB19+'25'!BB50</f>
        <v>0</v>
      </c>
      <c r="BA28" s="201">
        <f>'25'!BC19+'25'!BC50</f>
        <v>0</v>
      </c>
      <c r="BB28" s="201">
        <f>'25'!BD19+'25'!BD50</f>
        <v>0</v>
      </c>
      <c r="BC28" s="201">
        <f>'25'!BE19+'25'!BE50</f>
        <v>0</v>
      </c>
      <c r="BD28" s="201">
        <f>'25'!BF19+'25'!BF50</f>
        <v>0</v>
      </c>
      <c r="BE28" s="201">
        <f>'25'!BG19+'25'!BG50</f>
        <v>0</v>
      </c>
      <c r="BF28" s="201">
        <f>'25'!BH19+'25'!BH50</f>
        <v>0</v>
      </c>
      <c r="BG28" s="201">
        <f>'25'!BI19+'25'!BI50</f>
        <v>0</v>
      </c>
      <c r="BH28" s="201">
        <f>'25'!BJ19+'25'!BJ50</f>
        <v>0</v>
      </c>
      <c r="BI28" s="201">
        <f>'25'!BK19+'25'!BK50</f>
        <v>0</v>
      </c>
      <c r="BJ28" s="201">
        <f>'25'!BL19+'25'!BL50</f>
        <v>0</v>
      </c>
      <c r="BK28" s="201">
        <f>'25'!BM19+'25'!BM50</f>
        <v>0</v>
      </c>
      <c r="BL28" s="201">
        <f>'25'!BN19+'25'!BN50</f>
        <v>0</v>
      </c>
      <c r="BM28" s="201">
        <f>'25'!BO19+'25'!BO50</f>
        <v>0</v>
      </c>
      <c r="BN28" s="201">
        <f>'25'!BP19+'25'!BP50</f>
        <v>0</v>
      </c>
      <c r="BO28" s="201">
        <f>'25'!BQ19+'25'!BQ50</f>
        <v>0</v>
      </c>
      <c r="BP28" s="201">
        <f>'25'!BR19+'25'!BR50</f>
        <v>0</v>
      </c>
      <c r="BQ28" s="201">
        <f>'25'!BS19+'25'!BS50</f>
        <v>0</v>
      </c>
      <c r="BR28" s="201">
        <f>'25'!BT19+'25'!BT50</f>
        <v>0</v>
      </c>
      <c r="BS28" s="201">
        <f>'25'!BU19+'25'!BU50</f>
        <v>0</v>
      </c>
      <c r="BT28" s="201">
        <f>'25'!BV19+'25'!BV50</f>
        <v>0</v>
      </c>
      <c r="BU28" s="201">
        <f>'25'!BW19+'25'!BW50</f>
        <v>0</v>
      </c>
      <c r="BV28" s="201">
        <f>'25'!BX19+'25'!BX50</f>
        <v>0</v>
      </c>
      <c r="BW28" s="201">
        <f>'25'!BY19+'25'!BY50</f>
        <v>0</v>
      </c>
      <c r="BX28" s="201">
        <f>'25'!BZ19+'25'!BZ50</f>
        <v>0</v>
      </c>
      <c r="BY28" s="57">
        <f>'25'!C21+'25'!C52</f>
        <v>0</v>
      </c>
    </row>
    <row r="29" spans="1:77" ht="15">
      <c r="A29" s="123">
        <v>44281</v>
      </c>
      <c r="B29" s="201">
        <f>'26'!D19+'26'!D50</f>
        <v>0</v>
      </c>
      <c r="C29" s="201">
        <f>'26'!E19+'26'!E50</f>
        <v>0</v>
      </c>
      <c r="D29" s="201">
        <f>'26'!F19+'26'!F50</f>
        <v>0</v>
      </c>
      <c r="E29" s="201">
        <f>'26'!G19+'26'!G50</f>
        <v>0</v>
      </c>
      <c r="F29" s="201">
        <f>'26'!H19+'26'!H50</f>
        <v>0</v>
      </c>
      <c r="G29" s="201">
        <f>'26'!I19+'26'!I50</f>
        <v>0</v>
      </c>
      <c r="H29" s="201">
        <f>'26'!J19+'26'!J50</f>
        <v>0</v>
      </c>
      <c r="I29" s="201">
        <f>'26'!K19+'26'!K50</f>
        <v>0</v>
      </c>
      <c r="J29" s="201">
        <f>'26'!L19+'26'!L50</f>
        <v>0</v>
      </c>
      <c r="K29" s="201">
        <f>'26'!M19+'26'!M50</f>
        <v>0</v>
      </c>
      <c r="L29" s="201">
        <f>'26'!N19+'26'!N50</f>
        <v>0</v>
      </c>
      <c r="M29" s="201">
        <f>'26'!O19+'26'!O50</f>
        <v>0</v>
      </c>
      <c r="N29" s="201">
        <f>'26'!P19+'26'!P50</f>
        <v>0</v>
      </c>
      <c r="O29" s="201">
        <f>'26'!Q19+'26'!Q50</f>
        <v>0</v>
      </c>
      <c r="P29" s="201">
        <f>'26'!R19+'26'!R50</f>
        <v>0</v>
      </c>
      <c r="Q29" s="201">
        <f>'26'!S19+'26'!S50</f>
        <v>0</v>
      </c>
      <c r="R29" s="201">
        <f>'26'!T19+'26'!T50</f>
        <v>0</v>
      </c>
      <c r="S29" s="201">
        <f>'26'!U19+'26'!U50</f>
        <v>0</v>
      </c>
      <c r="T29" s="201">
        <f>'26'!V19+'26'!V50</f>
        <v>0</v>
      </c>
      <c r="U29" s="201">
        <f>'26'!W19+'26'!W50</f>
        <v>0</v>
      </c>
      <c r="V29" s="201">
        <f>'26'!X19+'26'!X50</f>
        <v>0</v>
      </c>
      <c r="W29" s="201">
        <f>'26'!Y19+'26'!Y50</f>
        <v>0</v>
      </c>
      <c r="X29" s="201">
        <f>'26'!Z19+'26'!Z50</f>
        <v>0</v>
      </c>
      <c r="Y29" s="201">
        <f>'26'!AA19+'26'!AA50</f>
        <v>0</v>
      </c>
      <c r="Z29" s="201">
        <f>'26'!AB19+'26'!AB50</f>
        <v>0</v>
      </c>
      <c r="AA29" s="201">
        <f>'26'!AC19+'26'!AC50</f>
        <v>0</v>
      </c>
      <c r="AB29" s="201">
        <f>'26'!AD19+'26'!AD50</f>
        <v>0</v>
      </c>
      <c r="AC29" s="201">
        <f>'26'!AE19+'26'!AE50</f>
        <v>0</v>
      </c>
      <c r="AD29" s="201">
        <f>'26'!AF19+'26'!AF50</f>
        <v>0</v>
      </c>
      <c r="AE29" s="201">
        <f>'26'!AG19+'26'!AG50</f>
        <v>0</v>
      </c>
      <c r="AF29" s="201">
        <f>'26'!AH19+'26'!AH50</f>
        <v>0</v>
      </c>
      <c r="AG29" s="201">
        <f>'26'!AI19+'26'!AI50</f>
        <v>0</v>
      </c>
      <c r="AH29" s="201">
        <f>'26'!AJ19+'26'!AJ50</f>
        <v>0</v>
      </c>
      <c r="AI29" s="201">
        <f>'26'!AK19+'26'!AK50</f>
        <v>0</v>
      </c>
      <c r="AJ29" s="201">
        <f>'26'!AL19+'26'!AL50</f>
        <v>0</v>
      </c>
      <c r="AK29" s="201">
        <f>'26'!AM19+'26'!AM50</f>
        <v>0</v>
      </c>
      <c r="AL29" s="201">
        <f>'26'!AN19+'26'!AN50</f>
        <v>0</v>
      </c>
      <c r="AM29" s="201">
        <f>'26'!AO19+'26'!AO50</f>
        <v>0</v>
      </c>
      <c r="AN29" s="201">
        <f>'26'!AP19+'26'!AP50</f>
        <v>0</v>
      </c>
      <c r="AO29" s="201">
        <f>'26'!AQ19+'26'!AQ50</f>
        <v>0</v>
      </c>
      <c r="AP29" s="201">
        <f>'26'!AR19+'26'!AR50</f>
        <v>0</v>
      </c>
      <c r="AQ29" s="201">
        <f>'26'!AS19+'26'!AS50</f>
        <v>0</v>
      </c>
      <c r="AR29" s="201">
        <f>'26'!AT19+'26'!AT50</f>
        <v>0</v>
      </c>
      <c r="AS29" s="201">
        <f>'26'!AU19+'26'!AU50</f>
        <v>0</v>
      </c>
      <c r="AT29" s="201">
        <f>'26'!AV19+'26'!AV50</f>
        <v>0</v>
      </c>
      <c r="AU29" s="201">
        <f>'26'!AW19+'26'!AW50</f>
        <v>0</v>
      </c>
      <c r="AV29" s="201">
        <f>'26'!AX19+'26'!AX50</f>
        <v>0</v>
      </c>
      <c r="AW29" s="201">
        <f>'26'!AY19+'26'!AY50</f>
        <v>0</v>
      </c>
      <c r="AX29" s="201">
        <f>'26'!AZ19+'26'!AZ50</f>
        <v>0</v>
      </c>
      <c r="AY29" s="201">
        <f>'26'!BA19+'26'!BA50</f>
        <v>0</v>
      </c>
      <c r="AZ29" s="201">
        <f>'26'!BB19+'26'!BB50</f>
        <v>0</v>
      </c>
      <c r="BA29" s="201">
        <f>'26'!BC19+'26'!BC50</f>
        <v>0</v>
      </c>
      <c r="BB29" s="201">
        <f>'26'!BD19+'26'!BD50</f>
        <v>0</v>
      </c>
      <c r="BC29" s="201">
        <f>'26'!BE19+'26'!BE50</f>
        <v>0</v>
      </c>
      <c r="BD29" s="201">
        <f>'26'!BF19+'26'!BF50</f>
        <v>0</v>
      </c>
      <c r="BE29" s="201">
        <f>'26'!BG19+'26'!BG50</f>
        <v>0</v>
      </c>
      <c r="BF29" s="201">
        <f>'26'!BH19+'26'!BH50</f>
        <v>0</v>
      </c>
      <c r="BG29" s="201">
        <f>'26'!BI19+'26'!BI50</f>
        <v>0</v>
      </c>
      <c r="BH29" s="201">
        <f>'26'!BJ19+'26'!BJ50</f>
        <v>0</v>
      </c>
      <c r="BI29" s="201">
        <f>'26'!BK19+'26'!BK50</f>
        <v>0</v>
      </c>
      <c r="BJ29" s="201">
        <f>'26'!BL19+'26'!BL50</f>
        <v>0</v>
      </c>
      <c r="BK29" s="201">
        <f>'26'!BM19+'26'!BM50</f>
        <v>0</v>
      </c>
      <c r="BL29" s="201">
        <f>'26'!BN19+'26'!BN50</f>
        <v>0</v>
      </c>
      <c r="BM29" s="201">
        <f>'26'!BO19+'26'!BO50</f>
        <v>0</v>
      </c>
      <c r="BN29" s="201">
        <f>'26'!BP19+'26'!BP50</f>
        <v>0</v>
      </c>
      <c r="BO29" s="201">
        <f>'26'!BQ19+'26'!BQ50</f>
        <v>0</v>
      </c>
      <c r="BP29" s="201">
        <f>'26'!BR19+'26'!BR50</f>
        <v>0</v>
      </c>
      <c r="BQ29" s="201">
        <f>'26'!BS19+'26'!BS50</f>
        <v>0</v>
      </c>
      <c r="BR29" s="201">
        <f>'26'!BT19+'26'!BT50</f>
        <v>0</v>
      </c>
      <c r="BS29" s="201">
        <f>'26'!BU19+'26'!BU50</f>
        <v>0</v>
      </c>
      <c r="BT29" s="201">
        <f>'26'!BV19+'26'!BV50</f>
        <v>0</v>
      </c>
      <c r="BU29" s="201">
        <f>'26'!BW19+'26'!BW50</f>
        <v>0</v>
      </c>
      <c r="BV29" s="201">
        <f>'26'!BX19+'26'!BX50</f>
        <v>0</v>
      </c>
      <c r="BW29" s="201">
        <f>'26'!BY19+'26'!BY50</f>
        <v>0</v>
      </c>
      <c r="BX29" s="201">
        <f>'26'!BZ19+'26'!BZ50</f>
        <v>0</v>
      </c>
      <c r="BY29" s="130">
        <f>'26'!C21+'26'!C52</f>
        <v>0</v>
      </c>
    </row>
    <row r="30" spans="1:77" ht="15">
      <c r="A30" s="123">
        <v>44282</v>
      </c>
      <c r="B30" s="201">
        <f>'27'!D19+'27'!D50</f>
        <v>0</v>
      </c>
      <c r="C30" s="201">
        <f>'27'!E19+'27'!E50</f>
        <v>0</v>
      </c>
      <c r="D30" s="201">
        <f>'27'!F19+'27'!F50</f>
        <v>0</v>
      </c>
      <c r="E30" s="201">
        <f>'27'!G19+'27'!G50</f>
        <v>0</v>
      </c>
      <c r="F30" s="201">
        <f>'27'!H19+'27'!H50</f>
        <v>0</v>
      </c>
      <c r="G30" s="201">
        <f>'27'!I19+'27'!I50</f>
        <v>0</v>
      </c>
      <c r="H30" s="201">
        <f>'27'!J19+'27'!J50</f>
        <v>0</v>
      </c>
      <c r="I30" s="201">
        <f>'27'!K19+'27'!K50</f>
        <v>0</v>
      </c>
      <c r="J30" s="201">
        <f>'27'!L19+'27'!L50</f>
        <v>0</v>
      </c>
      <c r="K30" s="201">
        <f>'27'!M19+'27'!M50</f>
        <v>0</v>
      </c>
      <c r="L30" s="201"/>
      <c r="M30" s="201">
        <f>'27'!O19+'27'!O50</f>
        <v>0</v>
      </c>
      <c r="N30" s="201">
        <f>'27'!P19+'27'!P50</f>
        <v>0</v>
      </c>
      <c r="O30" s="201">
        <f>'27'!Q19+'27'!Q50</f>
        <v>0</v>
      </c>
      <c r="P30" s="201">
        <f>'27'!R19+'27'!R50</f>
        <v>0</v>
      </c>
      <c r="Q30" s="201">
        <f>'27'!S19+'27'!S50</f>
        <v>0</v>
      </c>
      <c r="R30" s="201">
        <f>'27'!T19+'27'!T50</f>
        <v>0</v>
      </c>
      <c r="S30" s="201">
        <f>'27'!U19+'27'!U50</f>
        <v>0</v>
      </c>
      <c r="T30" s="201">
        <f>'27'!V19+'27'!V50</f>
        <v>0</v>
      </c>
      <c r="U30" s="201">
        <f>'27'!W19+'27'!W50</f>
        <v>0</v>
      </c>
      <c r="V30" s="201">
        <f>'27'!X19+'27'!X50</f>
        <v>0</v>
      </c>
      <c r="W30" s="201">
        <f>'27'!Y19+'27'!Y50</f>
        <v>0</v>
      </c>
      <c r="X30" s="201">
        <f>'27'!Z19+'27'!Z50</f>
        <v>0</v>
      </c>
      <c r="Y30" s="201">
        <f>'27'!AA19+'27'!AA50</f>
        <v>0</v>
      </c>
      <c r="Z30" s="201">
        <f>'27'!AB19+'27'!AB50</f>
        <v>0</v>
      </c>
      <c r="AA30" s="201">
        <f>'27'!AC19+'27'!AC50</f>
        <v>0</v>
      </c>
      <c r="AB30" s="201">
        <f>'27'!AD19+'27'!AD50</f>
        <v>0</v>
      </c>
      <c r="AC30" s="201">
        <f>'27'!AE19+'27'!AE50</f>
        <v>0</v>
      </c>
      <c r="AD30" s="201">
        <f>'27'!AF19+'27'!AF50</f>
        <v>0</v>
      </c>
      <c r="AE30" s="201">
        <f>'27'!AG19+'27'!AG50</f>
        <v>0</v>
      </c>
      <c r="AF30" s="201">
        <f>'27'!AH19+'27'!AH50</f>
        <v>0</v>
      </c>
      <c r="AG30" s="201">
        <f>'27'!AI19+'27'!AI50</f>
        <v>0</v>
      </c>
      <c r="AH30" s="201">
        <f>'27'!AJ19+'27'!AJ50</f>
        <v>0</v>
      </c>
      <c r="AI30" s="201">
        <f>'27'!AK19+'27'!AK50</f>
        <v>0</v>
      </c>
      <c r="AJ30" s="201">
        <f>'27'!AL19+'27'!AL50</f>
        <v>0</v>
      </c>
      <c r="AK30" s="201">
        <f>'27'!AM19+'27'!AM50</f>
        <v>0</v>
      </c>
      <c r="AL30" s="201">
        <f>'27'!AN19+'27'!AN50</f>
        <v>0</v>
      </c>
      <c r="AM30" s="201">
        <f>'27'!AO19+'27'!AO50</f>
        <v>0</v>
      </c>
      <c r="AN30" s="201">
        <f>'27'!AP19+'27'!AP50</f>
        <v>0</v>
      </c>
      <c r="AO30" s="201">
        <f>'27'!AQ19+'27'!AQ50</f>
        <v>0</v>
      </c>
      <c r="AP30" s="201">
        <f>'27'!AR19+'27'!AR50</f>
        <v>0</v>
      </c>
      <c r="AQ30" s="201">
        <f>'27'!AS19+'27'!AS50</f>
        <v>0</v>
      </c>
      <c r="AR30" s="201">
        <f>'27'!AT19+'27'!AT50</f>
        <v>0</v>
      </c>
      <c r="AS30" s="201">
        <f>'27'!AU19+'27'!AU50</f>
        <v>0</v>
      </c>
      <c r="AT30" s="201">
        <f>'27'!AV19+'27'!AV50</f>
        <v>0</v>
      </c>
      <c r="AU30" s="201">
        <f>'27'!AW19+'27'!AW50</f>
        <v>0</v>
      </c>
      <c r="AV30" s="201">
        <f>'27'!AX19+'27'!AX50</f>
        <v>0</v>
      </c>
      <c r="AW30" s="201">
        <f>'27'!AY19+'27'!AY50</f>
        <v>0</v>
      </c>
      <c r="AX30" s="201">
        <f>'27'!AZ19+'27'!AZ50</f>
        <v>0</v>
      </c>
      <c r="AY30" s="201">
        <f>'27'!BA19+'27'!BA50</f>
        <v>0</v>
      </c>
      <c r="AZ30" s="201">
        <f>'27'!BB19+'27'!BB50</f>
        <v>0</v>
      </c>
      <c r="BA30" s="201">
        <f>'27'!BC19+'27'!BC50</f>
        <v>0</v>
      </c>
      <c r="BB30" s="201">
        <f>'27'!BD19+'27'!BD50</f>
        <v>0</v>
      </c>
      <c r="BC30" s="201">
        <f>'27'!BE19+'27'!BE50</f>
        <v>0</v>
      </c>
      <c r="BD30" s="201">
        <f>'27'!BF19+'27'!BF50</f>
        <v>0</v>
      </c>
      <c r="BE30" s="201">
        <f>'27'!BG19+'27'!BG50</f>
        <v>0</v>
      </c>
      <c r="BF30" s="201">
        <f>'27'!BH19+'27'!BH50</f>
        <v>0</v>
      </c>
      <c r="BG30" s="201">
        <f>'27'!BI19+'27'!BI50</f>
        <v>0</v>
      </c>
      <c r="BH30" s="201">
        <f>'27'!BJ19+'27'!BJ50</f>
        <v>0</v>
      </c>
      <c r="BI30" s="201">
        <f>'27'!BK19+'27'!BK50</f>
        <v>0</v>
      </c>
      <c r="BJ30" s="201">
        <f>'27'!BL19+'27'!BL50</f>
        <v>0</v>
      </c>
      <c r="BK30" s="201">
        <f>'27'!BM19+'27'!BM50</f>
        <v>0</v>
      </c>
      <c r="BL30" s="201">
        <f>'27'!BN19+'27'!BN50</f>
        <v>0</v>
      </c>
      <c r="BM30" s="201">
        <f>'27'!BO19+'27'!BO50</f>
        <v>0</v>
      </c>
      <c r="BN30" s="201">
        <f>'27'!BP19+'27'!BP50</f>
        <v>0</v>
      </c>
      <c r="BO30" s="201">
        <f>'27'!BQ19+'27'!BQ50</f>
        <v>0</v>
      </c>
      <c r="BP30" s="201">
        <f>'27'!BR19+'27'!BR50</f>
        <v>0</v>
      </c>
      <c r="BQ30" s="201">
        <f>'27'!BS19+'27'!BS50</f>
        <v>0</v>
      </c>
      <c r="BR30" s="201">
        <f>'27'!BT19+'27'!BT50</f>
        <v>0</v>
      </c>
      <c r="BS30" s="201">
        <f>'27'!BU19+'27'!BU50</f>
        <v>0</v>
      </c>
      <c r="BT30" s="201">
        <f>'27'!BV19+'27'!BV50</f>
        <v>0</v>
      </c>
      <c r="BU30" s="201">
        <f>'27'!BW19+'27'!BW50</f>
        <v>0</v>
      </c>
      <c r="BV30" s="201">
        <f>'27'!BX19+'27'!BX50</f>
        <v>0</v>
      </c>
      <c r="BW30" s="201">
        <f>'27'!BY19+'27'!BY50</f>
        <v>0</v>
      </c>
      <c r="BX30" s="201">
        <f>'27'!BZ19+'27'!BZ50</f>
        <v>0</v>
      </c>
      <c r="BY30" s="130">
        <f>'27'!C21+'27'!C52</f>
        <v>0</v>
      </c>
    </row>
    <row r="31" spans="1:77" ht="15">
      <c r="A31" s="123">
        <v>44283</v>
      </c>
      <c r="B31" s="201">
        <f>'28'!D19+'28'!D50</f>
        <v>0</v>
      </c>
      <c r="C31" s="201">
        <f>'28'!E19+'28'!E50</f>
        <v>0</v>
      </c>
      <c r="D31" s="201">
        <f>'28'!F19+'28'!F50</f>
        <v>0</v>
      </c>
      <c r="E31" s="201">
        <f>'28'!G19+'28'!G50</f>
        <v>0</v>
      </c>
      <c r="F31" s="201">
        <f>'28'!H19+'28'!H50</f>
        <v>0</v>
      </c>
      <c r="G31" s="201">
        <f>'28'!I19+'28'!I50</f>
        <v>0</v>
      </c>
      <c r="H31" s="201">
        <f>'28'!J19+'28'!J50</f>
        <v>0</v>
      </c>
      <c r="I31" s="201">
        <f>'28'!K19+'28'!K50</f>
        <v>0</v>
      </c>
      <c r="J31" s="201">
        <f>'28'!L19+'28'!L50</f>
        <v>0</v>
      </c>
      <c r="K31" s="201">
        <f>'28'!M19+'28'!M50</f>
        <v>0</v>
      </c>
      <c r="L31" s="201">
        <f>'28'!N19+'28'!N50</f>
        <v>0</v>
      </c>
      <c r="M31" s="201">
        <f>'28'!O19+'28'!O50</f>
        <v>0</v>
      </c>
      <c r="N31" s="201">
        <f>'28'!P19+'28'!P50</f>
        <v>0</v>
      </c>
      <c r="O31" s="201">
        <f>'28'!Q19+'28'!Q50</f>
        <v>0</v>
      </c>
      <c r="P31" s="201">
        <f>'28'!R19+'28'!R50</f>
        <v>0</v>
      </c>
      <c r="Q31" s="201">
        <f>'28'!S19+'28'!S50</f>
        <v>0</v>
      </c>
      <c r="R31" s="201">
        <f>'28'!T19+'28'!T50</f>
        <v>0</v>
      </c>
      <c r="S31" s="201">
        <f>'28'!U19+'28'!U50</f>
        <v>0</v>
      </c>
      <c r="T31" s="201">
        <f>'28'!V19+'28'!V50</f>
        <v>0</v>
      </c>
      <c r="U31" s="201">
        <f>'28'!W19+'28'!W50</f>
        <v>0</v>
      </c>
      <c r="V31" s="201">
        <f>'28'!X19+'28'!X50</f>
        <v>0</v>
      </c>
      <c r="W31" s="201">
        <f>'28'!Y19+'28'!Y50</f>
        <v>0</v>
      </c>
      <c r="X31" s="201">
        <f>'28'!Z19+'28'!Z50</f>
        <v>0</v>
      </c>
      <c r="Y31" s="201">
        <f>'28'!AA19+'28'!AA50</f>
        <v>0</v>
      </c>
      <c r="Z31" s="201">
        <f>'28'!AB19+'28'!AB50</f>
        <v>0</v>
      </c>
      <c r="AA31" s="201">
        <f>'28'!AC19+'28'!AC50</f>
        <v>0</v>
      </c>
      <c r="AB31" s="201">
        <f>'28'!AD19+'28'!AD50</f>
        <v>0</v>
      </c>
      <c r="AC31" s="201">
        <f>'28'!AE19+'28'!AE50</f>
        <v>0</v>
      </c>
      <c r="AD31" s="201">
        <f>'28'!AF19+'28'!AF50</f>
        <v>0</v>
      </c>
      <c r="AE31" s="201">
        <f>'28'!AG19+'28'!AG50</f>
        <v>0</v>
      </c>
      <c r="AF31" s="201">
        <f>'28'!AH19+'28'!AH50</f>
        <v>0</v>
      </c>
      <c r="AG31" s="201">
        <f>'28'!AI19+'28'!AI50</f>
        <v>0</v>
      </c>
      <c r="AH31" s="201">
        <f>'28'!AJ19+'28'!AJ50</f>
        <v>0</v>
      </c>
      <c r="AI31" s="201">
        <f>'28'!AK19+'28'!AK50</f>
        <v>0</v>
      </c>
      <c r="AJ31" s="201">
        <f>'28'!AL19+'28'!AL50</f>
        <v>0</v>
      </c>
      <c r="AK31" s="201">
        <f>'28'!AM19+'28'!AM50</f>
        <v>0</v>
      </c>
      <c r="AL31" s="201">
        <f>'28'!AN19+'28'!AN50</f>
        <v>0</v>
      </c>
      <c r="AM31" s="201">
        <f>'28'!AO19+'28'!AO50</f>
        <v>0</v>
      </c>
      <c r="AN31" s="201">
        <f>'28'!AP19+'28'!AP50</f>
        <v>0</v>
      </c>
      <c r="AO31" s="201">
        <f>'28'!AQ19+'28'!AQ50</f>
        <v>0</v>
      </c>
      <c r="AP31" s="201">
        <f>'28'!AR19+'28'!AR50</f>
        <v>0</v>
      </c>
      <c r="AQ31" s="201">
        <f>'28'!AS19+'28'!AS50</f>
        <v>0</v>
      </c>
      <c r="AR31" s="201">
        <f>'28'!AT19+'28'!AT50</f>
        <v>0</v>
      </c>
      <c r="AS31" s="201">
        <f>'28'!AU19+'28'!AU50</f>
        <v>0</v>
      </c>
      <c r="AT31" s="201">
        <f>'28'!AV19+'28'!AV50</f>
        <v>0</v>
      </c>
      <c r="AU31" s="201">
        <f>'28'!AW19+'28'!AW50</f>
        <v>0</v>
      </c>
      <c r="AV31" s="201">
        <f>'28'!AX19+'28'!AX50</f>
        <v>0</v>
      </c>
      <c r="AW31" s="201">
        <f>'28'!AY19+'28'!AY50</f>
        <v>0</v>
      </c>
      <c r="AX31" s="201">
        <f>'28'!AZ19+'28'!AZ50</f>
        <v>0</v>
      </c>
      <c r="AY31" s="201">
        <f>'28'!BA19+'28'!BA50</f>
        <v>0</v>
      </c>
      <c r="AZ31" s="201">
        <f>'28'!BB19+'28'!BB50</f>
        <v>0</v>
      </c>
      <c r="BA31" s="201">
        <f>'28'!BC19+'28'!BC50</f>
        <v>0</v>
      </c>
      <c r="BB31" s="201">
        <f>'28'!BD19+'28'!BD50</f>
        <v>0</v>
      </c>
      <c r="BC31" s="201">
        <f>'28'!BE19+'28'!BE50</f>
        <v>0</v>
      </c>
      <c r="BD31" s="201">
        <f>'28'!BF19+'28'!BF50</f>
        <v>0</v>
      </c>
      <c r="BE31" s="201">
        <f>'28'!BG19+'28'!BG50</f>
        <v>0</v>
      </c>
      <c r="BF31" s="201">
        <f>'28'!BH19+'28'!BH50</f>
        <v>0</v>
      </c>
      <c r="BG31" s="201">
        <f>'28'!BI19+'28'!BI50</f>
        <v>0</v>
      </c>
      <c r="BH31" s="201">
        <f>'28'!BJ19+'28'!BJ50</f>
        <v>0</v>
      </c>
      <c r="BI31" s="201">
        <f>'28'!BK19+'28'!BK50</f>
        <v>0</v>
      </c>
      <c r="BJ31" s="201">
        <f>'28'!BL19+'28'!BL50</f>
        <v>0</v>
      </c>
      <c r="BK31" s="201">
        <f>'28'!BM19+'28'!BM50</f>
        <v>0</v>
      </c>
      <c r="BL31" s="201">
        <f>'28'!BN19+'28'!BN50</f>
        <v>0</v>
      </c>
      <c r="BM31" s="201">
        <f>'28'!BO19+'28'!BO50</f>
        <v>0</v>
      </c>
      <c r="BN31" s="201">
        <f>'28'!BP19+'28'!BP50</f>
        <v>0</v>
      </c>
      <c r="BO31" s="201">
        <f>'28'!BQ19+'28'!BQ50</f>
        <v>0</v>
      </c>
      <c r="BP31" s="201">
        <f>'28'!BR19+'28'!BR50</f>
        <v>0</v>
      </c>
      <c r="BQ31" s="201">
        <f>'28'!BS19+'28'!BS50</f>
        <v>0</v>
      </c>
      <c r="BR31" s="201">
        <f>'28'!BT19+'28'!BT50</f>
        <v>0</v>
      </c>
      <c r="BS31" s="201">
        <f>'28'!BU19+'28'!BU50</f>
        <v>0</v>
      </c>
      <c r="BT31" s="201">
        <f>'28'!BV19+'28'!BV50</f>
        <v>0</v>
      </c>
      <c r="BU31" s="201">
        <f>'28'!BW19+'28'!BW50</f>
        <v>0</v>
      </c>
      <c r="BV31" s="201">
        <f>'28'!BX19+'28'!BX50</f>
        <v>0</v>
      </c>
      <c r="BW31" s="201">
        <f>'28'!BY19+'28'!BY50</f>
        <v>0</v>
      </c>
      <c r="BX31" s="201">
        <f>'28'!BZ19+'28'!BZ50</f>
        <v>0</v>
      </c>
      <c r="BY31" s="130">
        <f>'28'!C21+'28'!C52</f>
        <v>0</v>
      </c>
    </row>
    <row r="32" spans="1:77" ht="15">
      <c r="A32" s="123">
        <v>44284</v>
      </c>
      <c r="B32" s="201">
        <f>'29'!D19+'29'!D50</f>
        <v>0</v>
      </c>
      <c r="C32" s="201">
        <f>'29'!E19+'29'!E50</f>
        <v>0</v>
      </c>
      <c r="D32" s="201">
        <f>'29'!F19+'29'!F50</f>
        <v>0</v>
      </c>
      <c r="E32" s="201">
        <f>'29'!G19+'29'!G50</f>
        <v>0</v>
      </c>
      <c r="F32" s="201">
        <f>'29'!H19+'29'!H50</f>
        <v>0</v>
      </c>
      <c r="G32" s="201">
        <f>'29'!I19+'29'!I50</f>
        <v>0</v>
      </c>
      <c r="H32" s="201">
        <f>'29'!J19+'29'!J50</f>
        <v>0</v>
      </c>
      <c r="I32" s="201">
        <f>'29'!K19+'29'!K50</f>
        <v>0</v>
      </c>
      <c r="J32" s="201">
        <f>'29'!L19+'29'!L50</f>
        <v>0</v>
      </c>
      <c r="K32" s="201">
        <f>'29'!M19+'29'!M50</f>
        <v>0</v>
      </c>
      <c r="L32" s="201">
        <f>('29'!N19+'29'!N50)</f>
        <v>0</v>
      </c>
      <c r="M32" s="201">
        <f>'29'!O19+'29'!O50</f>
        <v>0</v>
      </c>
      <c r="N32" s="201">
        <f>'29'!P19+'29'!P50</f>
        <v>0</v>
      </c>
      <c r="O32" s="201">
        <f>'29'!Q19+'29'!Q50</f>
        <v>0</v>
      </c>
      <c r="P32" s="201">
        <f>'29'!R19+'29'!R50</f>
        <v>0</v>
      </c>
      <c r="Q32" s="201">
        <f>'29'!S19+'29'!S50</f>
        <v>0</v>
      </c>
      <c r="R32" s="201">
        <f>'29'!T19+'29'!T50</f>
        <v>0</v>
      </c>
      <c r="S32" s="201">
        <f>'29'!U19+'29'!U50</f>
        <v>0</v>
      </c>
      <c r="T32" s="201">
        <f>'29'!V19+'29'!V50</f>
        <v>0</v>
      </c>
      <c r="U32" s="201">
        <f>'29'!W19+'29'!W50</f>
        <v>0</v>
      </c>
      <c r="V32" s="201">
        <f>'29'!X19+'29'!X50</f>
        <v>0</v>
      </c>
      <c r="W32" s="201">
        <f>'29'!Y19+'29'!Y50</f>
        <v>0</v>
      </c>
      <c r="X32" s="201">
        <f>'29'!Z19+'29'!Z50</f>
        <v>0</v>
      </c>
      <c r="Y32" s="201">
        <f>'29'!AA19+'29'!AA50</f>
        <v>0</v>
      </c>
      <c r="Z32" s="201">
        <f>'29'!AB19+'29'!AB50</f>
        <v>0</v>
      </c>
      <c r="AA32" s="201">
        <f>'29'!AC19+'29'!AC50</f>
        <v>0</v>
      </c>
      <c r="AB32" s="201">
        <f>'29'!AD19+'29'!AD50</f>
        <v>0</v>
      </c>
      <c r="AC32" s="201">
        <f>'29'!AE19+'29'!AE50</f>
        <v>0</v>
      </c>
      <c r="AD32" s="201">
        <f>'29'!AF19+'29'!AF50</f>
        <v>0</v>
      </c>
      <c r="AE32" s="201">
        <f>'29'!AG19+'29'!AG50</f>
        <v>0</v>
      </c>
      <c r="AF32" s="201">
        <f>'29'!AH19+'29'!AH50</f>
        <v>0</v>
      </c>
      <c r="AG32" s="201">
        <f>'29'!AI19+'29'!AI50</f>
        <v>0</v>
      </c>
      <c r="AH32" s="201">
        <f>'29'!AJ19+'29'!AJ50</f>
        <v>0</v>
      </c>
      <c r="AI32" s="201">
        <f>'29'!AK19+'29'!AK50</f>
        <v>0</v>
      </c>
      <c r="AJ32" s="201">
        <f>'29'!AL19+'29'!AL50</f>
        <v>0</v>
      </c>
      <c r="AK32" s="201">
        <f>'29'!AM19+'29'!AM50</f>
        <v>0</v>
      </c>
      <c r="AL32" s="201">
        <f>'29'!AN19+'29'!AN50</f>
        <v>0</v>
      </c>
      <c r="AM32" s="201">
        <f>'29'!AO19+'29'!AO50</f>
        <v>0</v>
      </c>
      <c r="AN32" s="201">
        <f>'29'!AP19+'29'!AP50</f>
        <v>0</v>
      </c>
      <c r="AO32" s="201">
        <f>'29'!AQ19+'29'!AQ50</f>
        <v>0</v>
      </c>
      <c r="AP32" s="201">
        <f>'29'!AR19+'29'!AR50</f>
        <v>0</v>
      </c>
      <c r="AQ32" s="201">
        <f>'29'!AS19+'29'!AS50</f>
        <v>0</v>
      </c>
      <c r="AR32" s="201">
        <f>'29'!AT19+'29'!AT50</f>
        <v>0</v>
      </c>
      <c r="AS32" s="201">
        <f>'29'!AU19+'29'!AU50</f>
        <v>0</v>
      </c>
      <c r="AT32" s="201">
        <f>'29'!AV19+'29'!AV50</f>
        <v>0</v>
      </c>
      <c r="AU32" s="201">
        <f>'29'!AW19+'29'!AW50</f>
        <v>0</v>
      </c>
      <c r="AV32" s="201">
        <f>'29'!AX19+'29'!AX50</f>
        <v>0</v>
      </c>
      <c r="AW32" s="201">
        <f>'29'!AY19+'29'!AY50</f>
        <v>0</v>
      </c>
      <c r="AX32" s="201">
        <f>'29'!AZ19+'29'!AZ50</f>
        <v>0</v>
      </c>
      <c r="AY32" s="201">
        <f>'29'!BA19+'29'!BA50</f>
        <v>0</v>
      </c>
      <c r="AZ32" s="201">
        <f>'29'!BB19+'29'!BB50</f>
        <v>0</v>
      </c>
      <c r="BA32" s="201">
        <f>'29'!BC19+'29'!BC50</f>
        <v>0</v>
      </c>
      <c r="BB32" s="201">
        <f>'29'!BD19+'29'!BD50</f>
        <v>0</v>
      </c>
      <c r="BC32" s="201">
        <f>'29'!BE19+'29'!BE50</f>
        <v>0</v>
      </c>
      <c r="BD32" s="201">
        <f>'29'!BF19+'29'!BF50</f>
        <v>0</v>
      </c>
      <c r="BE32" s="201">
        <f>'29'!BG19+'29'!BG50</f>
        <v>0</v>
      </c>
      <c r="BF32" s="201">
        <f>'29'!BH19+'29'!BH50</f>
        <v>0</v>
      </c>
      <c r="BG32" s="201">
        <f>'29'!BI19+'29'!BI50</f>
        <v>0</v>
      </c>
      <c r="BH32" s="201">
        <f>'29'!BJ19+'29'!BJ50</f>
        <v>0</v>
      </c>
      <c r="BI32" s="201">
        <f>'29'!BK19+'29'!BK50</f>
        <v>0</v>
      </c>
      <c r="BJ32" s="201">
        <f>'29'!BL19+'29'!BL50</f>
        <v>0</v>
      </c>
      <c r="BK32" s="201">
        <f>'29'!BM19+'29'!BM50</f>
        <v>0</v>
      </c>
      <c r="BL32" s="201">
        <f>'29'!BN19+'29'!BN50</f>
        <v>0</v>
      </c>
      <c r="BM32" s="201">
        <f>'29'!BO19+'29'!BO50</f>
        <v>0</v>
      </c>
      <c r="BN32" s="201">
        <f>'29'!BP19+'29'!BP50</f>
        <v>0</v>
      </c>
      <c r="BO32" s="201">
        <f>'29'!BQ19+'29'!BQ50</f>
        <v>0</v>
      </c>
      <c r="BP32" s="201">
        <f>'29'!BR19+'29'!BR50</f>
        <v>0</v>
      </c>
      <c r="BQ32" s="201">
        <f>'29'!BS19+'29'!BS50</f>
        <v>0</v>
      </c>
      <c r="BR32" s="201">
        <f>'29'!BT19+'29'!BT50</f>
        <v>0</v>
      </c>
      <c r="BS32" s="201">
        <f>'29'!BU19+'29'!BU50</f>
        <v>0</v>
      </c>
      <c r="BT32" s="201">
        <f>'29'!BV19+'29'!BV50</f>
        <v>0</v>
      </c>
      <c r="BU32" s="201">
        <f>'29'!BW19+'29'!BW50</f>
        <v>0</v>
      </c>
      <c r="BV32" s="201">
        <f>'29'!BX19+'29'!BX50</f>
        <v>0</v>
      </c>
      <c r="BW32" s="201">
        <f>'29'!BY19+'29'!BY50</f>
        <v>0</v>
      </c>
      <c r="BX32" s="201">
        <f>'29'!BZ19+'29'!BZ50</f>
        <v>0</v>
      </c>
      <c r="BY32" s="130">
        <f>'29'!C21+'29'!C52</f>
        <v>0</v>
      </c>
    </row>
    <row r="33" spans="1:77" ht="15">
      <c r="A33" s="123">
        <v>44285</v>
      </c>
      <c r="B33" s="201">
        <f>'30'!D19+'30'!D50</f>
        <v>0</v>
      </c>
      <c r="C33" s="201">
        <f>'30'!E19+'30'!E50</f>
        <v>0</v>
      </c>
      <c r="D33" s="201">
        <f>'30'!F19+'30'!F50</f>
        <v>0</v>
      </c>
      <c r="E33" s="201">
        <f>'30'!G19+'30'!G50</f>
        <v>0</v>
      </c>
      <c r="F33" s="201">
        <f>'30'!H19+'30'!H50</f>
        <v>0</v>
      </c>
      <c r="G33" s="201">
        <f>'30'!I19+'30'!I50</f>
        <v>0</v>
      </c>
      <c r="H33" s="201">
        <f>'30'!J19+'30'!J50</f>
        <v>0</v>
      </c>
      <c r="I33" s="201">
        <f>'30'!K19+'30'!K50</f>
        <v>0</v>
      </c>
      <c r="J33" s="201">
        <f>'30'!L19+'30'!L50</f>
        <v>0</v>
      </c>
      <c r="K33" s="201">
        <f>'30'!M19+'30'!M50</f>
        <v>0</v>
      </c>
      <c r="L33" s="201">
        <f>'30'!N19+'30'!N50</f>
        <v>0</v>
      </c>
      <c r="M33" s="201">
        <f>'30'!O19+'30'!O50</f>
        <v>0</v>
      </c>
      <c r="N33" s="201">
        <f>'30'!P19+'30'!P50</f>
        <v>0</v>
      </c>
      <c r="O33" s="201">
        <f>'30'!Q19+'30'!Q50</f>
        <v>0</v>
      </c>
      <c r="P33" s="201">
        <f>'30'!R19+'30'!R50</f>
        <v>0</v>
      </c>
      <c r="Q33" s="201">
        <f>'30'!S19+'30'!S50</f>
        <v>0</v>
      </c>
      <c r="R33" s="201">
        <f>'30'!T19+'30'!T50</f>
        <v>0</v>
      </c>
      <c r="S33" s="201">
        <f>'30'!U19+'30'!U50</f>
        <v>0</v>
      </c>
      <c r="T33" s="201">
        <f>'30'!V19+'30'!V50</f>
        <v>0</v>
      </c>
      <c r="U33" s="201">
        <f>'30'!W19+'30'!W50</f>
        <v>0</v>
      </c>
      <c r="V33" s="201">
        <f>'30'!X19+'30'!X50</f>
        <v>0</v>
      </c>
      <c r="W33" s="201">
        <f>'30'!Y19+'30'!Y50</f>
        <v>0</v>
      </c>
      <c r="X33" s="201">
        <f>'30'!Z19+'30'!Z50</f>
        <v>0</v>
      </c>
      <c r="Y33" s="201">
        <f>'30'!AA19+'30'!AA50</f>
        <v>0</v>
      </c>
      <c r="Z33" s="201">
        <f>'30'!AB19+'30'!AB50</f>
        <v>0</v>
      </c>
      <c r="AA33" s="201">
        <f>'30'!AC19+'30'!AC50</f>
        <v>0</v>
      </c>
      <c r="AB33" s="201">
        <f>'30'!AD19+'30'!AD50</f>
        <v>0</v>
      </c>
      <c r="AC33" s="201">
        <f>'30'!AE19+'30'!AE50</f>
        <v>0</v>
      </c>
      <c r="AD33" s="201">
        <f>'30'!AF19+'30'!AF50</f>
        <v>0</v>
      </c>
      <c r="AE33" s="201">
        <f>'30'!AG19+'30'!AG50</f>
        <v>0</v>
      </c>
      <c r="AF33" s="201">
        <f>'30'!AH19+'30'!AH50</f>
        <v>0</v>
      </c>
      <c r="AG33" s="201">
        <f>'30'!AI19+'30'!AI50</f>
        <v>0</v>
      </c>
      <c r="AH33" s="201">
        <f>'30'!AJ19+'30'!AJ50</f>
        <v>0</v>
      </c>
      <c r="AI33" s="201">
        <f>'30'!AK19+'30'!AK50</f>
        <v>0</v>
      </c>
      <c r="AJ33" s="201">
        <f>'30'!AL19+'30'!AL50</f>
        <v>0</v>
      </c>
      <c r="AK33" s="201">
        <f>'30'!AM19+'30'!AM50</f>
        <v>0</v>
      </c>
      <c r="AL33" s="201">
        <f>'30'!AN19+'30'!AN50</f>
        <v>0</v>
      </c>
      <c r="AM33" s="201">
        <f>'30'!AO19+'30'!AO50</f>
        <v>0</v>
      </c>
      <c r="AN33" s="201">
        <f>'30'!AP19+'30'!AP50</f>
        <v>0</v>
      </c>
      <c r="AO33" s="201">
        <f>'30'!AQ19+'30'!AQ50</f>
        <v>0</v>
      </c>
      <c r="AP33" s="201">
        <f>'30'!AR19+'30'!AR50</f>
        <v>0</v>
      </c>
      <c r="AQ33" s="201">
        <f>'30'!AS19+'30'!AS50</f>
        <v>0</v>
      </c>
      <c r="AR33" s="201">
        <f>'30'!AT19+'30'!AT50</f>
        <v>0</v>
      </c>
      <c r="AS33" s="201">
        <f>'30'!AU19+'30'!AU50</f>
        <v>0</v>
      </c>
      <c r="AT33" s="201">
        <f>'30'!AV19+'30'!AV50</f>
        <v>0</v>
      </c>
      <c r="AU33" s="201">
        <f>'30'!AW19+'30'!AW50</f>
        <v>0</v>
      </c>
      <c r="AV33" s="201">
        <f>'30'!AX19+'30'!AX50</f>
        <v>0</v>
      </c>
      <c r="AW33" s="201">
        <f>'30'!AY19+'30'!AY50</f>
        <v>0</v>
      </c>
      <c r="AX33" s="201">
        <f>'30'!AZ19+'30'!AZ50</f>
        <v>0</v>
      </c>
      <c r="AY33" s="201">
        <f>'30'!BA19+'30'!BA50</f>
        <v>0</v>
      </c>
      <c r="AZ33" s="201">
        <f>'30'!BB19+'30'!BB50</f>
        <v>0</v>
      </c>
      <c r="BA33" s="201">
        <f>'30'!BC19+'30'!BC50</f>
        <v>0</v>
      </c>
      <c r="BB33" s="201">
        <f>'30'!BD19+'30'!BD50</f>
        <v>0</v>
      </c>
      <c r="BC33" s="201">
        <f>'30'!BE19+'30'!BE50</f>
        <v>0</v>
      </c>
      <c r="BD33" s="201">
        <f>'30'!BF19+'30'!BF50</f>
        <v>0</v>
      </c>
      <c r="BE33" s="201">
        <f>'30'!BG19+'30'!BG50</f>
        <v>0</v>
      </c>
      <c r="BF33" s="201">
        <f>'30'!BH19+'30'!BH50</f>
        <v>0</v>
      </c>
      <c r="BG33" s="201">
        <f>'30'!BI19+'30'!BI50</f>
        <v>0</v>
      </c>
      <c r="BH33" s="201">
        <f>'30'!BJ19+'30'!BJ50</f>
        <v>0</v>
      </c>
      <c r="BI33" s="201">
        <f>'30'!BK19+'30'!BK50</f>
        <v>0</v>
      </c>
      <c r="BJ33" s="201">
        <f>'30'!BL19+'30'!BL50</f>
        <v>0</v>
      </c>
      <c r="BK33" s="201">
        <f>'30'!BM19+'30'!BM50</f>
        <v>0</v>
      </c>
      <c r="BL33" s="201">
        <f>'30'!BN19+'30'!BN50</f>
        <v>0</v>
      </c>
      <c r="BM33" s="201">
        <f>'30'!BO19+'30'!BO50</f>
        <v>0</v>
      </c>
      <c r="BN33" s="201">
        <f>'30'!BP19+'30'!BP50</f>
        <v>0</v>
      </c>
      <c r="BO33" s="201">
        <f>'30'!BQ19+'30'!BQ50</f>
        <v>0</v>
      </c>
      <c r="BP33" s="201">
        <f>'30'!BR19+'30'!BR50</f>
        <v>0</v>
      </c>
      <c r="BQ33" s="201">
        <f>'30'!BS19+'30'!BS50</f>
        <v>0</v>
      </c>
      <c r="BR33" s="201">
        <f>'30'!BT19+'30'!BT50</f>
        <v>0</v>
      </c>
      <c r="BS33" s="201">
        <f>'30'!BU19+'30'!BU50</f>
        <v>0</v>
      </c>
      <c r="BT33" s="201">
        <f>'30'!BV19+'30'!BV50</f>
        <v>0</v>
      </c>
      <c r="BU33" s="201">
        <f>'30'!BW19+'30'!BW50</f>
        <v>0</v>
      </c>
      <c r="BV33" s="201">
        <f>'30'!BX19+'30'!BX50</f>
        <v>0</v>
      </c>
      <c r="BW33" s="201">
        <f>'30'!BY19+'30'!BY50</f>
        <v>0</v>
      </c>
      <c r="BX33" s="201">
        <f>'30'!BZ19+'30'!BZ50</f>
        <v>0</v>
      </c>
      <c r="BY33" s="58">
        <f>'30'!C21+'30'!C52</f>
        <v>0</v>
      </c>
    </row>
    <row r="34" spans="1:77" ht="15">
      <c r="A34" s="123">
        <v>44286</v>
      </c>
      <c r="B34" s="201">
        <f>'31'!D19+'31'!D50</f>
        <v>0</v>
      </c>
      <c r="C34" s="201">
        <f>'31'!E19+'31'!E50</f>
        <v>0</v>
      </c>
      <c r="D34" s="201">
        <f>'31'!F19+'31'!F50</f>
        <v>0</v>
      </c>
      <c r="E34" s="201">
        <f>'31'!G19+'31'!G50</f>
        <v>0</v>
      </c>
      <c r="F34" s="201">
        <f>'31'!H19+'31'!H50</f>
        <v>0</v>
      </c>
      <c r="G34" s="201">
        <f>'31'!I19+'31'!I50</f>
        <v>0</v>
      </c>
      <c r="H34" s="201">
        <f>'31'!J19+'31'!J50</f>
        <v>0</v>
      </c>
      <c r="I34" s="201">
        <f>'31'!K19+'31'!K50</f>
        <v>0</v>
      </c>
      <c r="J34" s="201">
        <f>'31'!L19+'31'!L50</f>
        <v>0</v>
      </c>
      <c r="K34" s="201">
        <f>'31'!M19+'31'!M50</f>
        <v>0</v>
      </c>
      <c r="L34" s="201">
        <f>'31'!N19+'31'!N50</f>
        <v>0</v>
      </c>
      <c r="M34" s="201">
        <f>'31'!O19+'31'!O50</f>
        <v>0</v>
      </c>
      <c r="N34" s="201">
        <f>'31'!P19+'31'!P50</f>
        <v>0</v>
      </c>
      <c r="O34" s="201">
        <f>'31'!Q19+'31'!Q50</f>
        <v>0</v>
      </c>
      <c r="P34" s="201">
        <f>'31'!R19+'31'!R50</f>
        <v>0</v>
      </c>
      <c r="Q34" s="201">
        <f>'31'!S19+'31'!S50</f>
        <v>0</v>
      </c>
      <c r="R34" s="201">
        <f>'31'!T19+'31'!T50</f>
        <v>0</v>
      </c>
      <c r="S34" s="201">
        <f>'31'!U19+'31'!U50</f>
        <v>0</v>
      </c>
      <c r="T34" s="201">
        <f>'31'!V19+'31'!V50</f>
        <v>0</v>
      </c>
      <c r="U34" s="201">
        <f>'31'!W19+'31'!W50</f>
        <v>0</v>
      </c>
      <c r="V34" s="201">
        <f>'31'!X19+'31'!X50</f>
        <v>0</v>
      </c>
      <c r="W34" s="201">
        <f>'31'!Y19+'31'!Y50</f>
        <v>0</v>
      </c>
      <c r="X34" s="201">
        <f>'31'!Z19+'31'!Z50</f>
        <v>0</v>
      </c>
      <c r="Y34" s="201">
        <f>'31'!AA19+'31'!AA50</f>
        <v>0</v>
      </c>
      <c r="Z34" s="201">
        <f>'31'!AB19+'31'!AB50</f>
        <v>0</v>
      </c>
      <c r="AA34" s="201">
        <f>'31'!AC19+'31'!AC50</f>
        <v>0</v>
      </c>
      <c r="AB34" s="201">
        <f>'31'!AD19+'31'!AD50</f>
        <v>0</v>
      </c>
      <c r="AC34" s="201">
        <f>'31'!AE19+'31'!AE50</f>
        <v>0</v>
      </c>
      <c r="AD34" s="201">
        <f>'31'!AF19+'31'!AF50</f>
        <v>0</v>
      </c>
      <c r="AE34" s="201">
        <f>'31'!AG19+'31'!AG50</f>
        <v>0</v>
      </c>
      <c r="AF34" s="201">
        <f>'31'!AH19+'31'!AH50</f>
        <v>0</v>
      </c>
      <c r="AG34" s="201">
        <f>'31'!AI19+'31'!AI50</f>
        <v>0</v>
      </c>
      <c r="AH34" s="201">
        <f>'31'!AJ19+'31'!AJ50</f>
        <v>0</v>
      </c>
      <c r="AI34" s="201">
        <f>'31'!AK19+'31'!AK50</f>
        <v>0</v>
      </c>
      <c r="AJ34" s="201">
        <f>'31'!AL19+'31'!AL50</f>
        <v>0</v>
      </c>
      <c r="AK34" s="201">
        <f>'31'!AM19+'31'!AM50</f>
        <v>0</v>
      </c>
      <c r="AL34" s="201">
        <f>'31'!AN19+'31'!AN50</f>
        <v>0</v>
      </c>
      <c r="AM34" s="201">
        <f>'31'!AO19+'31'!AO50</f>
        <v>0</v>
      </c>
      <c r="AN34" s="201">
        <f>'31'!AP19+'31'!AP50</f>
        <v>0</v>
      </c>
      <c r="AO34" s="201">
        <f>'31'!AQ19+'31'!AQ50</f>
        <v>0</v>
      </c>
      <c r="AP34" s="201">
        <f>'31'!AR19+'31'!AR50</f>
        <v>0</v>
      </c>
      <c r="AQ34" s="201">
        <f>'31'!AS19+'31'!AS50</f>
        <v>0</v>
      </c>
      <c r="AR34" s="201">
        <f>'31'!AT19+'31'!AT50</f>
        <v>0</v>
      </c>
      <c r="AS34" s="201">
        <f>'31'!AU19+'31'!AU50</f>
        <v>0</v>
      </c>
      <c r="AT34" s="201">
        <f>'31'!AV19+'31'!AV50</f>
        <v>0</v>
      </c>
      <c r="AU34" s="201">
        <f>'31'!AW19+'31'!AW50</f>
        <v>0</v>
      </c>
      <c r="AV34" s="201">
        <f>'31'!AX19+'31'!AX50</f>
        <v>0</v>
      </c>
      <c r="AW34" s="201">
        <f>'31'!AY19+'31'!AY50</f>
        <v>0</v>
      </c>
      <c r="AX34" s="201">
        <f>'31'!AZ19+'31'!AZ50</f>
        <v>0</v>
      </c>
      <c r="AY34" s="201">
        <f>'31'!BA19+'31'!BA50</f>
        <v>0</v>
      </c>
      <c r="AZ34" s="201">
        <f>'31'!BB19+'31'!BB50</f>
        <v>0</v>
      </c>
      <c r="BA34" s="201">
        <f>'31'!BC19+'31'!BC50</f>
        <v>0</v>
      </c>
      <c r="BB34" s="201">
        <f>'31'!BD19+'31'!BD50</f>
        <v>0</v>
      </c>
      <c r="BC34" s="201">
        <f>'31'!BE19+'31'!BE50</f>
        <v>0</v>
      </c>
      <c r="BD34" s="201">
        <f>'31'!BF19+'31'!BF50</f>
        <v>0</v>
      </c>
      <c r="BE34" s="201">
        <f>'31'!BG19+'31'!BG50</f>
        <v>0</v>
      </c>
      <c r="BF34" s="201">
        <f>'31'!BH19+'31'!BH50</f>
        <v>0</v>
      </c>
      <c r="BG34" s="201">
        <f>'31'!BI19+'31'!BI50</f>
        <v>0</v>
      </c>
      <c r="BH34" s="201">
        <f>'31'!BJ19+'31'!BJ50</f>
        <v>0</v>
      </c>
      <c r="BI34" s="201">
        <f>'31'!BK19+'31'!BK50</f>
        <v>0</v>
      </c>
      <c r="BJ34" s="201">
        <f>'31'!BL19+'31'!BL50</f>
        <v>0</v>
      </c>
      <c r="BK34" s="201">
        <f>'31'!BM19+'31'!BM50</f>
        <v>0</v>
      </c>
      <c r="BL34" s="201">
        <f>'31'!BN19+'31'!BN50</f>
        <v>0</v>
      </c>
      <c r="BM34" s="201">
        <f>'31'!BO19+'31'!BO50</f>
        <v>0</v>
      </c>
      <c r="BN34" s="201">
        <f>'31'!BP19+'31'!BP50</f>
        <v>0</v>
      </c>
      <c r="BO34" s="201">
        <f>'31'!BQ19+'31'!BQ50</f>
        <v>0</v>
      </c>
      <c r="BP34" s="201">
        <f>'31'!BR19+'31'!BR50</f>
        <v>0</v>
      </c>
      <c r="BQ34" s="201">
        <f>'31'!BS19+'31'!BS50</f>
        <v>0</v>
      </c>
      <c r="BR34" s="201">
        <f>'31'!BT19+'31'!BT50</f>
        <v>0</v>
      </c>
      <c r="BS34" s="201">
        <f>'31'!BU19+'31'!BU50</f>
        <v>0</v>
      </c>
      <c r="BT34" s="201">
        <f>'31'!BV19+'31'!BV50</f>
        <v>0</v>
      </c>
      <c r="BU34" s="201">
        <f>'31'!BW19+'31'!BW50</f>
        <v>0</v>
      </c>
      <c r="BV34" s="201">
        <f>'31'!BX19+'31'!BX50</f>
        <v>0</v>
      </c>
      <c r="BW34" s="201">
        <f>'31'!BY19+'31'!BY50</f>
        <v>0</v>
      </c>
      <c r="BX34" s="201">
        <f>'31'!BZ19+'31'!BZ50</f>
        <v>0</v>
      </c>
      <c r="BY34" s="58">
        <f>'31'!C21+'31'!C52</f>
        <v>0</v>
      </c>
    </row>
    <row r="35" spans="1:77" ht="15">
      <c r="A35" s="131" t="s">
        <v>123</v>
      </c>
      <c r="B35" s="128">
        <f>ROUND((SUM(B4:B34)),3)</f>
        <v>0</v>
      </c>
      <c r="C35" s="128">
        <f t="shared" ref="C35:BN35" si="0">ROUND((SUM(C4:C34)),3)</f>
        <v>174</v>
      </c>
      <c r="D35" s="128">
        <f t="shared" si="0"/>
        <v>176</v>
      </c>
      <c r="E35" s="128">
        <f t="shared" si="0"/>
        <v>322</v>
      </c>
      <c r="F35" s="128">
        <f t="shared" si="0"/>
        <v>0</v>
      </c>
      <c r="G35" s="128">
        <f t="shared" si="0"/>
        <v>2.488</v>
      </c>
      <c r="H35" s="128">
        <f t="shared" si="0"/>
        <v>19.471</v>
      </c>
      <c r="I35" s="128">
        <f t="shared" si="0"/>
        <v>221</v>
      </c>
      <c r="J35" s="128">
        <f t="shared" si="0"/>
        <v>7.3289999999999997</v>
      </c>
      <c r="K35" s="128">
        <f t="shared" si="0"/>
        <v>8.4870000000000001</v>
      </c>
      <c r="L35" s="128">
        <v>6.766</v>
      </c>
      <c r="M35" s="128">
        <f t="shared" si="0"/>
        <v>3.9780000000000002</v>
      </c>
      <c r="N35" s="128">
        <f t="shared" si="0"/>
        <v>0.499</v>
      </c>
      <c r="O35" s="128">
        <f t="shared" si="0"/>
        <v>291</v>
      </c>
      <c r="P35" s="128">
        <f t="shared" si="0"/>
        <v>2.62</v>
      </c>
      <c r="Q35" s="128">
        <f t="shared" si="0"/>
        <v>651</v>
      </c>
      <c r="R35" s="128">
        <f t="shared" si="0"/>
        <v>13.536</v>
      </c>
      <c r="S35" s="128">
        <f t="shared" si="0"/>
        <v>11.654999999999999</v>
      </c>
      <c r="T35" s="128">
        <f t="shared" si="0"/>
        <v>13.057</v>
      </c>
      <c r="U35" s="128">
        <f t="shared" si="0"/>
        <v>6.218</v>
      </c>
      <c r="V35" s="128">
        <f t="shared" si="0"/>
        <v>3.7040000000000002</v>
      </c>
      <c r="W35" s="128">
        <f t="shared" si="0"/>
        <v>0.38700000000000001</v>
      </c>
      <c r="X35" s="128">
        <f t="shared" si="0"/>
        <v>2.0640000000000001</v>
      </c>
      <c r="Y35" s="128">
        <f t="shared" si="0"/>
        <v>71.36</v>
      </c>
      <c r="Z35" s="128">
        <f t="shared" si="0"/>
        <v>92.8</v>
      </c>
      <c r="AA35" s="128">
        <f t="shared" si="0"/>
        <v>2.5920000000000001</v>
      </c>
      <c r="AB35" s="128">
        <f t="shared" si="0"/>
        <v>218</v>
      </c>
      <c r="AC35" s="128">
        <f t="shared" si="0"/>
        <v>84</v>
      </c>
      <c r="AD35" s="128">
        <f t="shared" si="0"/>
        <v>1.609</v>
      </c>
      <c r="AE35" s="128">
        <f t="shared" si="0"/>
        <v>15.196</v>
      </c>
      <c r="AF35" s="128">
        <f t="shared" si="0"/>
        <v>5.6</v>
      </c>
      <c r="AG35" s="128">
        <f t="shared" si="0"/>
        <v>0</v>
      </c>
      <c r="AH35" s="128">
        <f t="shared" si="0"/>
        <v>0</v>
      </c>
      <c r="AI35" s="128">
        <f t="shared" si="0"/>
        <v>0.435</v>
      </c>
      <c r="AJ35" s="128">
        <f t="shared" si="0"/>
        <v>7.7759999999999998</v>
      </c>
      <c r="AK35" s="128">
        <f t="shared" si="0"/>
        <v>0</v>
      </c>
      <c r="AL35" s="128">
        <f t="shared" si="0"/>
        <v>18.863</v>
      </c>
      <c r="AM35" s="128">
        <f t="shared" si="0"/>
        <v>0.34399999999999997</v>
      </c>
      <c r="AN35" s="128">
        <f t="shared" si="0"/>
        <v>0</v>
      </c>
      <c r="AO35" s="128">
        <f t="shared" si="0"/>
        <v>2.7839999999999998</v>
      </c>
      <c r="AP35" s="128">
        <f t="shared" si="0"/>
        <v>20.125</v>
      </c>
      <c r="AQ35" s="128">
        <f t="shared" si="0"/>
        <v>17.5</v>
      </c>
      <c r="AR35" s="128">
        <f t="shared" si="0"/>
        <v>8.91</v>
      </c>
      <c r="AS35" s="128">
        <f t="shared" si="0"/>
        <v>0</v>
      </c>
      <c r="AT35" s="128">
        <f t="shared" si="0"/>
        <v>31.007999999999999</v>
      </c>
      <c r="AU35" s="128">
        <f t="shared" si="0"/>
        <v>2.706</v>
      </c>
      <c r="AV35" s="128">
        <f t="shared" si="0"/>
        <v>6.0739999999999998</v>
      </c>
      <c r="AW35" s="128">
        <f t="shared" si="0"/>
        <v>8.4390000000000001</v>
      </c>
      <c r="AX35" s="128">
        <f t="shared" si="0"/>
        <v>0</v>
      </c>
      <c r="AY35" s="128">
        <f t="shared" si="0"/>
        <v>45.667999999999999</v>
      </c>
      <c r="AZ35" s="128">
        <f t="shared" si="0"/>
        <v>0</v>
      </c>
      <c r="BA35" s="128">
        <f t="shared" si="0"/>
        <v>0</v>
      </c>
      <c r="BB35" s="128">
        <f t="shared" si="0"/>
        <v>10.661</v>
      </c>
      <c r="BC35" s="128">
        <f t="shared" si="0"/>
        <v>0</v>
      </c>
      <c r="BD35" s="128">
        <f t="shared" si="0"/>
        <v>0</v>
      </c>
      <c r="BE35" s="128">
        <f t="shared" si="0"/>
        <v>0.34100000000000003</v>
      </c>
      <c r="BF35" s="128">
        <f t="shared" si="0"/>
        <v>300</v>
      </c>
      <c r="BG35" s="128">
        <f t="shared" si="0"/>
        <v>10.683999999999999</v>
      </c>
      <c r="BH35" s="128">
        <f t="shared" si="0"/>
        <v>51.454999999999998</v>
      </c>
      <c r="BI35" s="128">
        <f t="shared" si="0"/>
        <v>10.691000000000001</v>
      </c>
      <c r="BJ35" s="128">
        <f t="shared" si="0"/>
        <v>24.381</v>
      </c>
      <c r="BK35" s="128">
        <f t="shared" si="0"/>
        <v>2.63</v>
      </c>
      <c r="BL35" s="128">
        <f t="shared" si="0"/>
        <v>0</v>
      </c>
      <c r="BM35" s="128">
        <f t="shared" si="0"/>
        <v>22.486000000000001</v>
      </c>
      <c r="BN35" s="128">
        <f t="shared" si="0"/>
        <v>430</v>
      </c>
      <c r="BO35" s="128">
        <f t="shared" ref="BO35:BX35" si="1">ROUND((SUM(BO4:BO34)),3)</f>
        <v>29.64</v>
      </c>
      <c r="BP35" s="128">
        <f t="shared" si="1"/>
        <v>38.33</v>
      </c>
      <c r="BQ35" s="128">
        <f t="shared" si="1"/>
        <v>21.24</v>
      </c>
      <c r="BR35" s="128">
        <f t="shared" si="1"/>
        <v>0</v>
      </c>
      <c r="BS35" s="128">
        <f t="shared" si="1"/>
        <v>36.99</v>
      </c>
      <c r="BT35" s="128">
        <f t="shared" si="1"/>
        <v>64.176000000000002</v>
      </c>
      <c r="BU35" s="128">
        <f t="shared" si="1"/>
        <v>385</v>
      </c>
      <c r="BV35" s="128">
        <f t="shared" si="1"/>
        <v>135</v>
      </c>
      <c r="BW35" s="128">
        <f t="shared" si="1"/>
        <v>2.0009999999999999</v>
      </c>
      <c r="BX35" s="128">
        <f t="shared" si="1"/>
        <v>445</v>
      </c>
      <c r="BY35" s="59"/>
    </row>
    <row r="36" spans="1:77" ht="15">
      <c r="A36" s="132" t="s">
        <v>64</v>
      </c>
      <c r="B36" s="126">
        <f>ССЫЛКИ!B3</f>
        <v>85</v>
      </c>
      <c r="C36" s="126">
        <f>ССЫЛКИ!C3</f>
        <v>21</v>
      </c>
      <c r="D36" s="126">
        <f>ССЫЛКИ!D3</f>
        <v>21</v>
      </c>
      <c r="E36" s="126">
        <f>ССЫЛКИ!E3</f>
        <v>6</v>
      </c>
      <c r="F36" s="126">
        <f>ССЫЛКИ!F3</f>
        <v>400</v>
      </c>
      <c r="G36" s="126">
        <f>ССЫЛКИ!G3</f>
        <v>140</v>
      </c>
      <c r="H36" s="126">
        <f>ССЫЛКИ!H3</f>
        <v>85</v>
      </c>
      <c r="I36" s="126">
        <f>ССЫЛКИ!I3</f>
        <v>21</v>
      </c>
      <c r="J36" s="126">
        <f>ССЫЛКИ!J3</f>
        <v>140</v>
      </c>
      <c r="K36" s="126">
        <f>ССЫЛКИ!K3</f>
        <v>56</v>
      </c>
      <c r="L36" s="126">
        <f>ССЫЛКИ!L3</f>
        <v>10</v>
      </c>
      <c r="M36" s="126">
        <f>ССЫЛКИ!M3</f>
        <v>240</v>
      </c>
      <c r="N36" s="126">
        <f>ССЫЛКИ!N3</f>
        <v>700</v>
      </c>
      <c r="O36" s="126">
        <f>ССЫЛКИ!O3</f>
        <v>8</v>
      </c>
      <c r="P36" s="126">
        <f>ССЫЛКИ!P3</f>
        <v>160</v>
      </c>
      <c r="Q36" s="126">
        <f>ССЫЛКИ!Q3</f>
        <v>10</v>
      </c>
      <c r="R36" s="126">
        <f>ССЫЛКИ!R3</f>
        <v>150</v>
      </c>
      <c r="S36" s="126">
        <f>ССЫЛКИ!S3</f>
        <v>110</v>
      </c>
      <c r="T36" s="126">
        <f>ССЫЛКИ!T3</f>
        <v>130</v>
      </c>
      <c r="U36" s="126">
        <f>ССЫЛКИ!U3</f>
        <v>150</v>
      </c>
      <c r="V36" s="126">
        <f>ССЫЛКИ!V3</f>
        <v>150</v>
      </c>
      <c r="W36" s="126">
        <f>ССЫЛКИ!W3</f>
        <v>40</v>
      </c>
      <c r="X36" s="126">
        <f>ССЫЛКИ!X3</f>
        <v>150</v>
      </c>
      <c r="Y36" s="126">
        <f>ССЫЛКИ!Y3</f>
        <v>60</v>
      </c>
      <c r="Z36" s="126">
        <f>ССЫЛКИ!Z3</f>
        <v>70</v>
      </c>
      <c r="AA36" s="126">
        <f>ССЫЛКИ!AA3</f>
        <v>165</v>
      </c>
      <c r="AB36" s="126">
        <f>ССЫЛКИ!AB3</f>
        <v>21</v>
      </c>
      <c r="AC36" s="126">
        <f>ССЫЛКИ!AC3</f>
        <v>10.5</v>
      </c>
      <c r="AD36" s="126">
        <f>ССЫЛКИ!AD3</f>
        <v>55</v>
      </c>
      <c r="AE36" s="126">
        <f>ССЫЛКИ!AE3</f>
        <v>90</v>
      </c>
      <c r="AF36" s="126">
        <f>ССЫЛКИ!AF3</f>
        <v>45</v>
      </c>
      <c r="AG36" s="126">
        <f>ССЫЛКИ!AG3</f>
        <v>45</v>
      </c>
      <c r="AH36" s="126">
        <f>ССЫЛКИ!AH3</f>
        <v>52</v>
      </c>
      <c r="AI36" s="126">
        <f>ССЫЛКИ!AI3</f>
        <v>50</v>
      </c>
      <c r="AJ36" s="126">
        <f>ССЫЛКИ!AJ3</f>
        <v>55</v>
      </c>
      <c r="AK36" s="126">
        <f>ССЫЛКИ!AK3</f>
        <v>60</v>
      </c>
      <c r="AL36" s="126">
        <f>ССЫЛКИ!AL3</f>
        <v>60</v>
      </c>
      <c r="AM36" s="126">
        <f>ССЫЛКИ!AM3</f>
        <v>50</v>
      </c>
      <c r="AN36" s="126">
        <f>ССЫЛКИ!AN3</f>
        <v>110</v>
      </c>
      <c r="AO36" s="126">
        <f>ССЫЛКИ!AO3</f>
        <v>270</v>
      </c>
      <c r="AP36" s="126">
        <f>ССЫЛКИ!AP3</f>
        <v>200</v>
      </c>
      <c r="AQ36" s="126">
        <f>ССЫЛКИ!AQ3</f>
        <v>80</v>
      </c>
      <c r="AR36" s="126">
        <f>ССЫЛКИ!AR3</f>
        <v>600</v>
      </c>
      <c r="AS36" s="126">
        <f>ССЫЛКИ!AS3</f>
        <v>60</v>
      </c>
      <c r="AT36" s="126">
        <f>ССЫЛКИ!AT3</f>
        <v>75</v>
      </c>
      <c r="AU36" s="126">
        <f>ССЫЛКИ!AU3</f>
        <v>250</v>
      </c>
      <c r="AV36" s="126">
        <f>ССЫЛКИ!AV3</f>
        <v>274</v>
      </c>
      <c r="AW36" s="126">
        <f>ССЫЛКИ!AW3</f>
        <v>450</v>
      </c>
      <c r="AX36" s="126">
        <f>ССЫЛКИ!AX3</f>
        <v>325</v>
      </c>
      <c r="AY36" s="126">
        <f>ССЫЛКИ!AY3</f>
        <v>180</v>
      </c>
      <c r="AZ36" s="126">
        <f>ССЫЛКИ!AZ3</f>
        <v>320</v>
      </c>
      <c r="BA36" s="126">
        <f>ССЫЛКИ!BA3</f>
        <v>350</v>
      </c>
      <c r="BB36" s="126">
        <f>ССЫЛКИ!BB3</f>
        <v>300</v>
      </c>
      <c r="BC36" s="126">
        <f>ССЫЛКИ!BC3</f>
        <v>120</v>
      </c>
      <c r="BD36" s="126">
        <f>ССЫЛКИ!BD3</f>
        <v>220</v>
      </c>
      <c r="BE36" s="126">
        <f>ССЫЛКИ!BE3</f>
        <v>300</v>
      </c>
      <c r="BF36" s="126">
        <f>ССЫЛКИ!BF3</f>
        <v>21</v>
      </c>
      <c r="BG36" s="126">
        <f>ССЫЛКИ!BG3</f>
        <v>21</v>
      </c>
      <c r="BH36" s="126">
        <f>ССЫЛКИ!BH3</f>
        <v>35</v>
      </c>
      <c r="BI36" s="126">
        <f>ССЫЛКИ!BI3</f>
        <v>22</v>
      </c>
      <c r="BJ36" s="126">
        <f>ССЫЛКИ!BJ3</f>
        <v>32</v>
      </c>
      <c r="BK36" s="126">
        <f>ССЫЛКИ!BK3</f>
        <v>140</v>
      </c>
      <c r="BL36" s="126">
        <f>ССЫЛКИ!BL3</f>
        <v>140</v>
      </c>
      <c r="BM36" s="126">
        <f>ССЫЛКИ!BM3</f>
        <v>30</v>
      </c>
      <c r="BN36" s="126">
        <f>ССЫЛКИ!BN3</f>
        <v>4.2</v>
      </c>
      <c r="BO36" s="126">
        <f>ССЫЛКИ!BO3</f>
        <v>160</v>
      </c>
      <c r="BP36" s="126">
        <f>ССЫЛКИ!BP3</f>
        <v>100</v>
      </c>
      <c r="BQ36" s="126">
        <f>ССЫЛКИ!BQ3</f>
        <v>150</v>
      </c>
      <c r="BR36" s="126">
        <f>ССЫЛКИ!BR3</f>
        <v>160</v>
      </c>
      <c r="BS36" s="126">
        <f>ССЫЛКИ!BS3</f>
        <v>100</v>
      </c>
      <c r="BT36" s="126">
        <f>ССЫЛКИ!BT3</f>
        <v>90</v>
      </c>
      <c r="BU36" s="126">
        <f>ССЫЛКИ!BU3</f>
        <v>21</v>
      </c>
      <c r="BV36" s="126">
        <f>ССЫЛКИ!BV3</f>
        <v>40</v>
      </c>
      <c r="BW36" s="126">
        <f>ССЫЛКИ!BW3</f>
        <v>210</v>
      </c>
      <c r="BX36" s="126">
        <f>ССЫЛКИ!BX3</f>
        <v>8</v>
      </c>
      <c r="BY36" s="55"/>
    </row>
    <row r="37" spans="1:77" ht="89.45" customHeight="1">
      <c r="A37" s="133" t="s">
        <v>124</v>
      </c>
      <c r="B37" s="200">
        <f>ROUND((B35*B36),2)</f>
        <v>0</v>
      </c>
      <c r="C37" s="200">
        <f t="shared" ref="C37:BN37" si="2">ROUND((C35*C36),2)</f>
        <v>3654</v>
      </c>
      <c r="D37" s="200">
        <f t="shared" si="2"/>
        <v>3696</v>
      </c>
      <c r="E37" s="200">
        <f t="shared" si="2"/>
        <v>1932</v>
      </c>
      <c r="F37" s="200">
        <f t="shared" si="2"/>
        <v>0</v>
      </c>
      <c r="G37" s="200">
        <f t="shared" si="2"/>
        <v>348.32</v>
      </c>
      <c r="H37" s="200">
        <f t="shared" si="2"/>
        <v>1655.04</v>
      </c>
      <c r="I37" s="200">
        <f t="shared" si="2"/>
        <v>4641</v>
      </c>
      <c r="J37" s="200">
        <f t="shared" si="2"/>
        <v>1026.06</v>
      </c>
      <c r="K37" s="200">
        <f t="shared" si="2"/>
        <v>475.27</v>
      </c>
      <c r="L37" s="200">
        <f>ROUND((L35*L36),2)</f>
        <v>67.66</v>
      </c>
      <c r="M37" s="200">
        <f t="shared" si="2"/>
        <v>954.72</v>
      </c>
      <c r="N37" s="200">
        <f t="shared" si="2"/>
        <v>349.3</v>
      </c>
      <c r="O37" s="200">
        <f t="shared" si="2"/>
        <v>2328</v>
      </c>
      <c r="P37" s="200">
        <f t="shared" si="2"/>
        <v>419.2</v>
      </c>
      <c r="Q37" s="200">
        <f t="shared" si="2"/>
        <v>6510</v>
      </c>
      <c r="R37" s="200">
        <f t="shared" si="2"/>
        <v>2030.4</v>
      </c>
      <c r="S37" s="200">
        <f t="shared" si="2"/>
        <v>1282.05</v>
      </c>
      <c r="T37" s="200">
        <f t="shared" si="2"/>
        <v>1697.41</v>
      </c>
      <c r="U37" s="200">
        <f t="shared" si="2"/>
        <v>932.7</v>
      </c>
      <c r="V37" s="200">
        <f t="shared" si="2"/>
        <v>555.6</v>
      </c>
      <c r="W37" s="200">
        <f t="shared" si="2"/>
        <v>15.48</v>
      </c>
      <c r="X37" s="200">
        <f t="shared" si="2"/>
        <v>309.60000000000002</v>
      </c>
      <c r="Y37" s="200">
        <f t="shared" si="2"/>
        <v>4281.6000000000004</v>
      </c>
      <c r="Z37" s="200">
        <f t="shared" si="2"/>
        <v>6496</v>
      </c>
      <c r="AA37" s="200">
        <f t="shared" si="2"/>
        <v>427.68</v>
      </c>
      <c r="AB37" s="200">
        <f t="shared" si="2"/>
        <v>4578</v>
      </c>
      <c r="AC37" s="200">
        <f t="shared" si="2"/>
        <v>882</v>
      </c>
      <c r="AD37" s="200">
        <f t="shared" si="2"/>
        <v>88.5</v>
      </c>
      <c r="AE37" s="200">
        <f t="shared" si="2"/>
        <v>1367.64</v>
      </c>
      <c r="AF37" s="200">
        <f t="shared" si="2"/>
        <v>252</v>
      </c>
      <c r="AG37" s="200">
        <f t="shared" si="2"/>
        <v>0</v>
      </c>
      <c r="AH37" s="200">
        <f t="shared" si="2"/>
        <v>0</v>
      </c>
      <c r="AI37" s="200">
        <f t="shared" si="2"/>
        <v>21.75</v>
      </c>
      <c r="AJ37" s="200">
        <f t="shared" si="2"/>
        <v>427.68</v>
      </c>
      <c r="AK37" s="200">
        <f t="shared" si="2"/>
        <v>0</v>
      </c>
      <c r="AL37" s="200">
        <f t="shared" si="2"/>
        <v>1131.78</v>
      </c>
      <c r="AM37" s="200">
        <f t="shared" si="2"/>
        <v>17.2</v>
      </c>
      <c r="AN37" s="200">
        <f t="shared" si="2"/>
        <v>0</v>
      </c>
      <c r="AO37" s="200">
        <f t="shared" si="2"/>
        <v>751.68</v>
      </c>
      <c r="AP37" s="200">
        <f t="shared" si="2"/>
        <v>4025</v>
      </c>
      <c r="AQ37" s="200">
        <f t="shared" si="2"/>
        <v>1400</v>
      </c>
      <c r="AR37" s="200">
        <f t="shared" si="2"/>
        <v>5346</v>
      </c>
      <c r="AS37" s="200">
        <f t="shared" si="2"/>
        <v>0</v>
      </c>
      <c r="AT37" s="200">
        <f t="shared" si="2"/>
        <v>2325.6</v>
      </c>
      <c r="AU37" s="200">
        <f t="shared" si="2"/>
        <v>676.5</v>
      </c>
      <c r="AV37" s="200">
        <f t="shared" si="2"/>
        <v>1664.28</v>
      </c>
      <c r="AW37" s="200">
        <f t="shared" si="2"/>
        <v>3797.55</v>
      </c>
      <c r="AX37" s="200">
        <f t="shared" si="2"/>
        <v>0</v>
      </c>
      <c r="AY37" s="200">
        <f t="shared" si="2"/>
        <v>8220.24</v>
      </c>
      <c r="AZ37" s="200">
        <f t="shared" si="2"/>
        <v>0</v>
      </c>
      <c r="BA37" s="200">
        <f t="shared" si="2"/>
        <v>0</v>
      </c>
      <c r="BB37" s="200">
        <f t="shared" si="2"/>
        <v>3198.3</v>
      </c>
      <c r="BC37" s="200">
        <f t="shared" si="2"/>
        <v>0</v>
      </c>
      <c r="BD37" s="200">
        <f t="shared" si="2"/>
        <v>0</v>
      </c>
      <c r="BE37" s="200">
        <f t="shared" si="2"/>
        <v>102.3</v>
      </c>
      <c r="BF37" s="200">
        <f t="shared" si="2"/>
        <v>6300</v>
      </c>
      <c r="BG37" s="200">
        <f t="shared" si="2"/>
        <v>224.36</v>
      </c>
      <c r="BH37" s="200">
        <f t="shared" si="2"/>
        <v>1800.93</v>
      </c>
      <c r="BI37" s="200">
        <f t="shared" si="2"/>
        <v>235.2</v>
      </c>
      <c r="BJ37" s="200">
        <f t="shared" si="2"/>
        <v>780.19</v>
      </c>
      <c r="BK37" s="200">
        <f t="shared" si="2"/>
        <v>368.2</v>
      </c>
      <c r="BL37" s="200">
        <f t="shared" si="2"/>
        <v>0</v>
      </c>
      <c r="BM37" s="200">
        <f t="shared" si="2"/>
        <v>674.58</v>
      </c>
      <c r="BN37" s="200">
        <f t="shared" si="2"/>
        <v>1806</v>
      </c>
      <c r="BO37" s="200">
        <f t="shared" ref="BO37:BX37" si="3">ROUND((BO35*BO36),2)</f>
        <v>4742.3999999999996</v>
      </c>
      <c r="BP37" s="200">
        <f t="shared" si="3"/>
        <v>3833</v>
      </c>
      <c r="BQ37" s="200">
        <f t="shared" si="3"/>
        <v>3186</v>
      </c>
      <c r="BR37" s="200">
        <f t="shared" si="3"/>
        <v>0</v>
      </c>
      <c r="BS37" s="200">
        <f t="shared" si="3"/>
        <v>3699</v>
      </c>
      <c r="BT37" s="200">
        <f t="shared" si="3"/>
        <v>5775.84</v>
      </c>
      <c r="BU37" s="200">
        <f t="shared" si="3"/>
        <v>8085</v>
      </c>
      <c r="BV37" s="200">
        <f t="shared" si="3"/>
        <v>5400</v>
      </c>
      <c r="BW37" s="200">
        <f t="shared" si="3"/>
        <v>420.21</v>
      </c>
      <c r="BX37" s="200">
        <f t="shared" si="3"/>
        <v>3560</v>
      </c>
      <c r="BY37" s="199">
        <f>SUM(BY4:BY34)</f>
        <v>137250</v>
      </c>
    </row>
    <row r="38" spans="1:77" ht="21">
      <c r="A38" s="657" t="s">
        <v>125</v>
      </c>
      <c r="B38" s="569"/>
      <c r="C38" s="535"/>
      <c r="D38" s="658">
        <f>SUM(B37:BX37)</f>
        <v>137250</v>
      </c>
      <c r="E38" s="569"/>
      <c r="F38" s="569"/>
      <c r="G38" s="569"/>
      <c r="H38" s="569"/>
      <c r="I38" s="569"/>
      <c r="J38" s="569"/>
      <c r="K38" s="535"/>
      <c r="AB38" s="60"/>
    </row>
    <row r="39" spans="1:77" ht="18.75">
      <c r="A39" s="657" t="s">
        <v>126</v>
      </c>
      <c r="B39" s="569"/>
      <c r="C39" s="569"/>
      <c r="D39" s="569"/>
      <c r="E39" s="569"/>
      <c r="F39" s="61"/>
      <c r="G39" s="61"/>
      <c r="H39" s="661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2250</v>
      </c>
      <c r="I39" s="569"/>
      <c r="J39" s="569"/>
      <c r="K39" s="569"/>
      <c r="M39" s="280"/>
    </row>
    <row r="40" spans="1:77" ht="18.75">
      <c r="A40" s="650" t="s">
        <v>127</v>
      </c>
      <c r="B40" s="651"/>
      <c r="C40" s="651"/>
      <c r="D40" s="651"/>
      <c r="E40" s="651"/>
      <c r="F40" s="651"/>
      <c r="G40" s="651"/>
      <c r="H40" s="651"/>
      <c r="I40" s="62"/>
      <c r="J40" s="652">
        <f>D38/H39</f>
        <v>61</v>
      </c>
      <c r="K40" s="569"/>
    </row>
    <row r="41" spans="1:77" s="194" customFormat="1" hidden="1">
      <c r="A41" s="134"/>
      <c r="P41" s="196">
        <f>ROUND(($BY$37-((SUM($B$37:$K$37))+(SUM($M$37:$BX$37)))),3)</f>
        <v>67.66</v>
      </c>
      <c r="Q41" s="194">
        <f>P41/10</f>
        <v>6.766</v>
      </c>
      <c r="R41" s="124">
        <f>ROUND((SUM(A45:A75)),3)</f>
        <v>6.7720000000000002</v>
      </c>
      <c r="S41" s="124">
        <f>ROUND(R41-Q41,3)</f>
        <v>6.0000000000000001E-3</v>
      </c>
    </row>
    <row r="42" spans="1:77" s="194" customFormat="1" hidden="1">
      <c r="A42" s="134"/>
    </row>
    <row r="43" spans="1:77" s="194" customFormat="1" hidden="1">
      <c r="A43" s="134"/>
      <c r="O43" s="197"/>
      <c r="P43" s="198"/>
      <c r="T43" s="195"/>
      <c r="U43" s="195"/>
      <c r="V43" s="195"/>
    </row>
    <row r="44" spans="1:77" s="194" customFormat="1" hidden="1">
      <c r="A44" s="134"/>
      <c r="H44" s="260"/>
    </row>
    <row r="45" spans="1:77" s="194" customFormat="1" ht="15" hidden="1">
      <c r="A45" s="201">
        <f>'01'!N19+'01'!N50</f>
        <v>0.54922000000000004</v>
      </c>
    </row>
    <row r="46" spans="1:77" s="194" customFormat="1" ht="15" hidden="1">
      <c r="A46" s="201">
        <f>'02'!N19+'02'!N50</f>
        <v>0.25585000000000002</v>
      </c>
    </row>
    <row r="47" spans="1:77" s="194" customFormat="1" ht="15" hidden="1">
      <c r="A47" s="201">
        <f>'03'!N19+'03'!N50</f>
        <v>0.42900000000000005</v>
      </c>
    </row>
    <row r="48" spans="1:77" s="194" customFormat="1" ht="15" hidden="1">
      <c r="A48" s="201">
        <f>'04'!N19+'04'!N50</f>
        <v>0.39179999999999998</v>
      </c>
    </row>
    <row r="49" spans="1:1" s="194" customFormat="1" ht="15" hidden="1">
      <c r="A49" s="201">
        <f>'05'!N19+'05'!N50</f>
        <v>0.44839999999999997</v>
      </c>
    </row>
    <row r="50" spans="1:1" s="194" customFormat="1" ht="15" hidden="1">
      <c r="A50" s="201">
        <f>'06'!N19+'06'!N50</f>
        <v>0.36099999999999999</v>
      </c>
    </row>
    <row r="51" spans="1:1" s="194" customFormat="1" ht="15" hidden="1">
      <c r="A51" s="201">
        <f>'07'!N19+'07'!N50</f>
        <v>0</v>
      </c>
    </row>
    <row r="52" spans="1:1" s="194" customFormat="1" ht="15" hidden="1">
      <c r="A52" s="201">
        <f>'08'!N19+'08'!N50</f>
        <v>0</v>
      </c>
    </row>
    <row r="53" spans="1:1" s="194" customFormat="1" ht="15" hidden="1">
      <c r="A53" s="201">
        <f>'09'!N19+'09'!N50</f>
        <v>0.55044999999999999</v>
      </c>
    </row>
    <row r="54" spans="1:1" s="194" customFormat="1" ht="15" hidden="1">
      <c r="A54" s="201">
        <f>'10'!N19+'10'!N50</f>
        <v>0.45900000000000002</v>
      </c>
    </row>
    <row r="55" spans="1:1" s="194" customFormat="1" ht="15" hidden="1">
      <c r="A55" s="201">
        <f>'11'!N19+'11'!N50</f>
        <v>0.28908</v>
      </c>
    </row>
    <row r="56" spans="1:1" s="194" customFormat="1" ht="15" hidden="1">
      <c r="A56" s="201">
        <f>'12'!N19+'12'!N50</f>
        <v>0.24079999999999999</v>
      </c>
    </row>
    <row r="57" spans="1:1" s="194" customFormat="1" ht="15" hidden="1">
      <c r="A57" s="201">
        <f>'13'!N19+'13'!N50</f>
        <v>1.04E-2</v>
      </c>
    </row>
    <row r="58" spans="1:1" s="194" customFormat="1" ht="15" hidden="1">
      <c r="A58" s="201">
        <f>'14'!N19+'14'!N50</f>
        <v>0</v>
      </c>
    </row>
    <row r="59" spans="1:1" s="194" customFormat="1" ht="15" hidden="1">
      <c r="A59" s="201">
        <f>'15'!N19+'15'!N50</f>
        <v>0.5399799999999999</v>
      </c>
    </row>
    <row r="60" spans="1:1" s="194" customFormat="1" ht="15" hidden="1">
      <c r="A60" s="201">
        <f>'16'!N19+'16'!N50</f>
        <v>0.24990000000000001</v>
      </c>
    </row>
    <row r="61" spans="1:1" s="194" customFormat="1" ht="15" hidden="1">
      <c r="A61" s="201">
        <f>'17'!N19+'17'!N50</f>
        <v>0.42564999999999997</v>
      </c>
    </row>
    <row r="62" spans="1:1" s="194" customFormat="1" ht="15" hidden="1">
      <c r="A62" s="201">
        <f>'18'!N19+'18'!N50</f>
        <v>0.38009999999999999</v>
      </c>
    </row>
    <row r="63" spans="1:1" s="194" customFormat="1" ht="15" hidden="1">
      <c r="A63" s="201">
        <f>'19'!N19+'19'!N50</f>
        <v>0.48224</v>
      </c>
    </row>
    <row r="64" spans="1:1" s="194" customFormat="1" ht="15" hidden="1">
      <c r="A64" s="201">
        <f>'20'!N19+'20'!N50</f>
        <v>0.38</v>
      </c>
    </row>
    <row r="65" spans="1:1" s="194" customFormat="1" ht="15" hidden="1">
      <c r="A65" s="201">
        <f>'21'!N19+'21'!N50</f>
        <v>0</v>
      </c>
    </row>
    <row r="66" spans="1:1" s="194" customFormat="1" ht="15" hidden="1">
      <c r="A66" s="201">
        <f>'22'!N19+'22'!N50</f>
        <v>0.3296</v>
      </c>
    </row>
    <row r="67" spans="1:1" s="194" customFormat="1" ht="15" hidden="1">
      <c r="A67" s="201">
        <f>'23'!N19+'23'!N50</f>
        <v>0</v>
      </c>
    </row>
    <row r="68" spans="1:1" s="194" customFormat="1" ht="15" hidden="1">
      <c r="A68" s="201">
        <f>'24'!N19+'24'!N50</f>
        <v>0</v>
      </c>
    </row>
    <row r="69" spans="1:1" s="194" customFormat="1" ht="15" hidden="1">
      <c r="A69" s="201">
        <f>'25'!N19+'25'!N50</f>
        <v>0</v>
      </c>
    </row>
    <row r="70" spans="1:1" s="194" customFormat="1" ht="15" hidden="1">
      <c r="A70" s="201">
        <f>'26'!N19+'26'!N50</f>
        <v>0</v>
      </c>
    </row>
    <row r="71" spans="1:1" s="194" customFormat="1" ht="15" hidden="1">
      <c r="A71" s="201">
        <f>'27'!N19+'27'!N50</f>
        <v>0</v>
      </c>
    </row>
    <row r="72" spans="1:1" s="194" customFormat="1" ht="15" hidden="1">
      <c r="A72" s="201">
        <f>'28'!N19+'28'!N50</f>
        <v>0</v>
      </c>
    </row>
    <row r="73" spans="1:1" s="194" customFormat="1" ht="15" hidden="1">
      <c r="A73" s="201">
        <f>'29'!N19+'29'!N50</f>
        <v>0</v>
      </c>
    </row>
    <row r="74" spans="1:1" ht="15" hidden="1">
      <c r="A74" s="201">
        <f>'30'!N19+'30'!N50</f>
        <v>0</v>
      </c>
    </row>
    <row r="75" spans="1:1" ht="15" hidden="1">
      <c r="A75" s="201">
        <f>'31'!N19+'31'!N50</f>
        <v>0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45" fitToWidth="2" fitToHeight="2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32" zoomScale="80" zoomScaleNormal="80" workbookViewId="0">
      <selection activeCell="H86" sqref="H86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3" customFormat="1" ht="18">
      <c r="A1" s="662" t="s">
        <v>429</v>
      </c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403"/>
      <c r="O1" s="403"/>
    </row>
    <row r="2" spans="1:34" ht="18.75">
      <c r="A2" s="665" t="str">
        <f>'Автомат. ввод'!N10</f>
        <v>МКОУ " СовхознаяСОШ"</v>
      </c>
      <c r="B2" s="665"/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403"/>
      <c r="O2" s="403"/>
    </row>
    <row r="3" spans="1:34" ht="15">
      <c r="A3" s="422"/>
      <c r="B3" s="664" t="s">
        <v>128</v>
      </c>
      <c r="C3" s="602"/>
      <c r="D3" s="599"/>
      <c r="E3" s="664" t="s">
        <v>129</v>
      </c>
      <c r="F3" s="602"/>
      <c r="G3" s="599"/>
      <c r="H3" s="664" t="s">
        <v>130</v>
      </c>
      <c r="I3" s="602"/>
      <c r="J3" s="599"/>
      <c r="K3" s="664" t="s">
        <v>131</v>
      </c>
      <c r="L3" s="602"/>
      <c r="M3" s="599"/>
      <c r="N3" s="403"/>
      <c r="O3" s="403"/>
      <c r="R3" s="63"/>
    </row>
    <row r="4" spans="1:34" ht="15">
      <c r="A4" s="326"/>
      <c r="B4" s="326" t="s">
        <v>123</v>
      </c>
      <c r="C4" s="326" t="s">
        <v>132</v>
      </c>
      <c r="D4" s="326" t="s">
        <v>133</v>
      </c>
      <c r="E4" s="326" t="s">
        <v>123</v>
      </c>
      <c r="F4" s="326" t="s">
        <v>132</v>
      </c>
      <c r="G4" s="326" t="s">
        <v>133</v>
      </c>
      <c r="H4" s="326" t="s">
        <v>123</v>
      </c>
      <c r="I4" s="326" t="s">
        <v>132</v>
      </c>
      <c r="J4" s="326" t="s">
        <v>133</v>
      </c>
      <c r="K4" s="326" t="s">
        <v>123</v>
      </c>
      <c r="L4" s="326" t="s">
        <v>132</v>
      </c>
      <c r="M4" s="326" t="s">
        <v>133</v>
      </c>
      <c r="N4" s="403"/>
      <c r="O4" s="403"/>
      <c r="Q4" s="63"/>
      <c r="R4" s="63"/>
    </row>
    <row r="5" spans="1:34" ht="15.75">
      <c r="A5" s="102" t="str">
        <f>ССЫЛКИ!B2</f>
        <v>Вермишель</v>
      </c>
      <c r="B5" s="423"/>
      <c r="C5" s="424">
        <f>ССЫЛКИ!B3</f>
        <v>85</v>
      </c>
      <c r="D5" s="425">
        <f>ROUND((C5*B5),2)</f>
        <v>0</v>
      </c>
      <c r="E5" s="127">
        <f>AF5</f>
        <v>0</v>
      </c>
      <c r="F5" s="424">
        <f t="shared" ref="F5:F79" si="0">C5</f>
        <v>85</v>
      </c>
      <c r="G5" s="424">
        <f>ROUND((E5*F5),2)</f>
        <v>0</v>
      </c>
      <c r="H5" s="127">
        <f>'2 Итог.вед.(РАСХОД)'!B35</f>
        <v>0</v>
      </c>
      <c r="I5" s="424">
        <f t="shared" ref="I5:I79" si="1">C5</f>
        <v>85</v>
      </c>
      <c r="J5" s="424">
        <f>ROUND((H5*I5),2)</f>
        <v>0</v>
      </c>
      <c r="K5" s="426">
        <f>(E5+B5)-H5</f>
        <v>0</v>
      </c>
      <c r="L5" s="424">
        <f t="shared" ref="L5:L79" si="2">C5</f>
        <v>85</v>
      </c>
      <c r="M5" s="425">
        <f>ROUND((L5*K5),2)</f>
        <v>0</v>
      </c>
      <c r="N5" s="403"/>
      <c r="O5" s="403"/>
      <c r="Q5" s="63" t="s">
        <v>152</v>
      </c>
      <c r="R5" s="63"/>
      <c r="T5" s="54" t="s">
        <v>229</v>
      </c>
      <c r="V5" s="124"/>
      <c r="W5" s="44">
        <f>'Итог.вед.(ПРИХОД)'!B35-B5</f>
        <v>0</v>
      </c>
      <c r="Z5" s="44">
        <f>'Итог.вед.(ПРИХОД)'!B35-B5</f>
        <v>0</v>
      </c>
      <c r="AF5" s="196">
        <f>IF(W5&gt;0,Z5,0)</f>
        <v>0</v>
      </c>
      <c r="AH5" s="196"/>
    </row>
    <row r="6" spans="1:34" ht="15.75">
      <c r="A6" s="102" t="str">
        <f>ССЫЛКИ!C2</f>
        <v>Люля полуфаб-т (шт)</v>
      </c>
      <c r="B6" s="423"/>
      <c r="C6" s="424">
        <f>ССЫЛКИ!C3</f>
        <v>21</v>
      </c>
      <c r="D6" s="425">
        <f t="shared" ref="D6:D69" si="3">ROUND((C6*B6),2)</f>
        <v>0</v>
      </c>
      <c r="E6" s="127">
        <f t="shared" ref="E6:E69" si="4">AF6</f>
        <v>174</v>
      </c>
      <c r="F6" s="424">
        <f t="shared" si="0"/>
        <v>21</v>
      </c>
      <c r="G6" s="424">
        <f t="shared" ref="G6:G69" si="5">ROUND((E6*F6),2)</f>
        <v>3654</v>
      </c>
      <c r="H6" s="127">
        <f>'2 Итог.вед.(РАСХОД)'!C35</f>
        <v>174</v>
      </c>
      <c r="I6" s="424">
        <f t="shared" si="1"/>
        <v>21</v>
      </c>
      <c r="J6" s="424">
        <f t="shared" ref="J6:J69" si="6">ROUND((H6*I6),2)</f>
        <v>3654</v>
      </c>
      <c r="K6" s="426">
        <f t="shared" ref="K6:K69" si="7">(E6+B6)-H6</f>
        <v>0</v>
      </c>
      <c r="L6" s="424">
        <f t="shared" si="2"/>
        <v>21</v>
      </c>
      <c r="M6" s="425">
        <f t="shared" ref="M6:M69" si="8">ROUND((L6*K6),2)</f>
        <v>0</v>
      </c>
      <c r="N6" s="403"/>
      <c r="O6" s="403"/>
      <c r="Q6" s="63" t="s">
        <v>153</v>
      </c>
      <c r="R6" s="63"/>
      <c r="T6" s="54" t="s">
        <v>230</v>
      </c>
      <c r="V6" s="124"/>
      <c r="W6" s="44">
        <f>'Итог.вед.(ПРИХОД)'!C35-B6</f>
        <v>174</v>
      </c>
      <c r="Z6" s="44">
        <f>'Итог.вед.(ПРИХОД)'!C35-B6</f>
        <v>174</v>
      </c>
      <c r="AF6" s="196">
        <f t="shared" ref="AF6:AF69" si="9">IF(W6&gt;0,Z6,0)</f>
        <v>174</v>
      </c>
    </row>
    <row r="7" spans="1:34" ht="15.75">
      <c r="A7" s="102" t="str">
        <f>ССЫЛКИ!D2</f>
        <v>Котлета говяжья полуф-т (шт)</v>
      </c>
      <c r="B7" s="423"/>
      <c r="C7" s="424">
        <f>ССЫЛКИ!D3</f>
        <v>21</v>
      </c>
      <c r="D7" s="425">
        <f t="shared" si="3"/>
        <v>0</v>
      </c>
      <c r="E7" s="127">
        <f t="shared" si="4"/>
        <v>176</v>
      </c>
      <c r="F7" s="424">
        <f t="shared" si="0"/>
        <v>21</v>
      </c>
      <c r="G7" s="424">
        <f t="shared" si="5"/>
        <v>3696</v>
      </c>
      <c r="H7" s="127">
        <f>'2 Итог.вед.(РАСХОД)'!D35</f>
        <v>176</v>
      </c>
      <c r="I7" s="424">
        <f t="shared" si="1"/>
        <v>21</v>
      </c>
      <c r="J7" s="424">
        <f t="shared" si="6"/>
        <v>3696</v>
      </c>
      <c r="K7" s="426">
        <f t="shared" si="7"/>
        <v>0</v>
      </c>
      <c r="L7" s="424">
        <f t="shared" si="2"/>
        <v>21</v>
      </c>
      <c r="M7" s="425">
        <f t="shared" si="8"/>
        <v>0</v>
      </c>
      <c r="N7" s="403"/>
      <c r="O7" s="403"/>
      <c r="Q7" s="63" t="s">
        <v>154</v>
      </c>
      <c r="T7" s="54" t="s">
        <v>231</v>
      </c>
      <c r="V7" s="124"/>
      <c r="W7" s="44">
        <f>'Итог.вед.(ПРИХОД)'!D35-B7</f>
        <v>176</v>
      </c>
      <c r="Z7" s="44">
        <f>'Итог.вед.(ПРИХОД)'!D35-B7</f>
        <v>176</v>
      </c>
      <c r="AF7" s="196">
        <f t="shared" si="9"/>
        <v>176</v>
      </c>
    </row>
    <row r="8" spans="1:34" ht="15.75">
      <c r="A8" s="102" t="str">
        <f>ССЫЛКИ!E2</f>
        <v>Какао (Фунтик) (шт)</v>
      </c>
      <c r="B8" s="423"/>
      <c r="C8" s="424">
        <f>ССЫЛКИ!E3</f>
        <v>6</v>
      </c>
      <c r="D8" s="425">
        <f t="shared" si="3"/>
        <v>0</v>
      </c>
      <c r="E8" s="127">
        <f>AF8</f>
        <v>322</v>
      </c>
      <c r="F8" s="424">
        <f t="shared" si="0"/>
        <v>6</v>
      </c>
      <c r="G8" s="424">
        <f t="shared" si="5"/>
        <v>1932</v>
      </c>
      <c r="H8" s="127">
        <f>'2 Итог.вед.(РАСХОД)'!E35</f>
        <v>322</v>
      </c>
      <c r="I8" s="424">
        <f t="shared" si="1"/>
        <v>6</v>
      </c>
      <c r="J8" s="424">
        <f t="shared" si="6"/>
        <v>1932</v>
      </c>
      <c r="K8" s="426">
        <f t="shared" si="7"/>
        <v>0</v>
      </c>
      <c r="L8" s="424">
        <f t="shared" si="2"/>
        <v>6</v>
      </c>
      <c r="M8" s="425">
        <f t="shared" si="8"/>
        <v>0</v>
      </c>
      <c r="N8" s="403"/>
      <c r="O8" s="403"/>
      <c r="Q8" t="s">
        <v>155</v>
      </c>
      <c r="T8" s="54" t="s">
        <v>232</v>
      </c>
      <c r="V8" s="124"/>
      <c r="W8" s="44">
        <f>'Итог.вед.(ПРИХОД)'!E35-B8</f>
        <v>322</v>
      </c>
      <c r="Z8" s="44">
        <f>'Итог.вед.(ПРИХОД)'!E35-B8</f>
        <v>322</v>
      </c>
      <c r="AF8" s="196">
        <f t="shared" si="9"/>
        <v>322</v>
      </c>
    </row>
    <row r="9" spans="1:34" ht="15.75" hidden="1">
      <c r="A9" s="102" t="str">
        <f>ССЫЛКИ!F2</f>
        <v>Какао порошок</v>
      </c>
      <c r="B9" s="423"/>
      <c r="C9" s="424">
        <f>ССЫЛКИ!F3</f>
        <v>400</v>
      </c>
      <c r="D9" s="425">
        <f t="shared" si="3"/>
        <v>0</v>
      </c>
      <c r="E9" s="127">
        <f t="shared" si="4"/>
        <v>0</v>
      </c>
      <c r="F9" s="424">
        <f t="shared" si="0"/>
        <v>400</v>
      </c>
      <c r="G9" s="424">
        <f t="shared" si="5"/>
        <v>0</v>
      </c>
      <c r="H9" s="127">
        <f>'2 Итог.вед.(РАСХОД)'!F35-B9</f>
        <v>0</v>
      </c>
      <c r="I9" s="424">
        <f t="shared" si="1"/>
        <v>400</v>
      </c>
      <c r="J9" s="424">
        <f t="shared" si="6"/>
        <v>0</v>
      </c>
      <c r="K9" s="426">
        <f t="shared" si="7"/>
        <v>0</v>
      </c>
      <c r="L9" s="424">
        <f t="shared" si="2"/>
        <v>400</v>
      </c>
      <c r="M9" s="425">
        <f t="shared" si="8"/>
        <v>0</v>
      </c>
      <c r="N9" s="403"/>
      <c r="O9" s="403"/>
      <c r="Q9" t="s">
        <v>156</v>
      </c>
      <c r="T9" s="54" t="s">
        <v>233</v>
      </c>
      <c r="V9" s="124"/>
      <c r="W9" s="44">
        <f>'Итог.вед.(ПРИХОД)'!F35-B9</f>
        <v>0</v>
      </c>
      <c r="Z9" s="44">
        <f>'Итог.вед.(ПРИХОД)'!F35-B9</f>
        <v>0</v>
      </c>
      <c r="AF9" s="196">
        <f t="shared" si="9"/>
        <v>0</v>
      </c>
    </row>
    <row r="10" spans="1:34" ht="15.75">
      <c r="A10" s="102" t="str">
        <f>ССЫЛКИ!G2</f>
        <v>Кисель фруктовый</v>
      </c>
      <c r="B10" s="423"/>
      <c r="C10" s="424">
        <f>ССЫЛКИ!G3</f>
        <v>140</v>
      </c>
      <c r="D10" s="425">
        <f t="shared" si="3"/>
        <v>0</v>
      </c>
      <c r="E10" s="127">
        <f t="shared" si="4"/>
        <v>2.488</v>
      </c>
      <c r="F10" s="424">
        <f t="shared" si="0"/>
        <v>140</v>
      </c>
      <c r="G10" s="424">
        <f t="shared" si="5"/>
        <v>348.32</v>
      </c>
      <c r="H10" s="127">
        <f>'2 Итог.вед.(РАСХОД)'!G35</f>
        <v>2.488</v>
      </c>
      <c r="I10" s="424">
        <f t="shared" si="1"/>
        <v>140</v>
      </c>
      <c r="J10" s="424">
        <f t="shared" si="6"/>
        <v>348.32</v>
      </c>
      <c r="K10" s="426">
        <f t="shared" si="7"/>
        <v>0</v>
      </c>
      <c r="L10" s="424">
        <f t="shared" si="2"/>
        <v>140</v>
      </c>
      <c r="M10" s="425">
        <f t="shared" si="8"/>
        <v>0</v>
      </c>
      <c r="N10" s="403"/>
      <c r="O10" s="403"/>
      <c r="Q10" t="s">
        <v>157</v>
      </c>
      <c r="T10" s="54" t="s">
        <v>234</v>
      </c>
      <c r="V10" s="124"/>
      <c r="W10" s="44">
        <f>'Итог.вед.(ПРИХОД)'!G35-B10</f>
        <v>2.488</v>
      </c>
      <c r="Z10" s="44">
        <f>'Итог.вед.(ПРИХОД)'!G35-B10</f>
        <v>2.488</v>
      </c>
      <c r="AF10" s="196">
        <f t="shared" si="9"/>
        <v>2.488</v>
      </c>
    </row>
    <row r="11" spans="1:34" ht="15.75">
      <c r="A11" s="102" t="str">
        <f>ССЫЛКИ!H2</f>
        <v>Макароны</v>
      </c>
      <c r="B11" s="423"/>
      <c r="C11" s="424">
        <f>ССЫЛКИ!H3</f>
        <v>85</v>
      </c>
      <c r="D11" s="425">
        <f t="shared" si="3"/>
        <v>0</v>
      </c>
      <c r="E11" s="127">
        <f t="shared" si="4"/>
        <v>19.471</v>
      </c>
      <c r="F11" s="424">
        <f t="shared" si="0"/>
        <v>85</v>
      </c>
      <c r="G11" s="424">
        <f t="shared" si="5"/>
        <v>1655.04</v>
      </c>
      <c r="H11" s="127">
        <f>'2 Итог.вед.(РАСХОД)'!H35</f>
        <v>19.471</v>
      </c>
      <c r="I11" s="424">
        <f t="shared" si="1"/>
        <v>85</v>
      </c>
      <c r="J11" s="424">
        <f t="shared" si="6"/>
        <v>1655.04</v>
      </c>
      <c r="K11" s="426">
        <f t="shared" si="7"/>
        <v>0</v>
      </c>
      <c r="L11" s="424">
        <f t="shared" si="2"/>
        <v>85</v>
      </c>
      <c r="M11" s="425">
        <f t="shared" si="8"/>
        <v>0</v>
      </c>
      <c r="N11" s="403"/>
      <c r="O11" s="403"/>
      <c r="Q11" t="s">
        <v>158</v>
      </c>
      <c r="T11" s="54" t="s">
        <v>235</v>
      </c>
      <c r="V11" s="124"/>
      <c r="W11" s="44">
        <f>'Итог.вед.(ПРИХОД)'!H35-B11</f>
        <v>19.471</v>
      </c>
      <c r="Z11" s="44">
        <f>'Итог.вед.(ПРИХОД)'!H35-B11</f>
        <v>19.471</v>
      </c>
      <c r="AF11" s="196">
        <f t="shared" si="9"/>
        <v>19.471</v>
      </c>
    </row>
    <row r="12" spans="1:34" ht="15.75">
      <c r="A12" s="102" t="str">
        <f>ССЫЛКИ!I2</f>
        <v>Тефтели полуф-т (шт)</v>
      </c>
      <c r="B12" s="423"/>
      <c r="C12" s="424">
        <f>ССЫЛКИ!I3</f>
        <v>21</v>
      </c>
      <c r="D12" s="425">
        <f t="shared" si="3"/>
        <v>0</v>
      </c>
      <c r="E12" s="127">
        <f t="shared" si="4"/>
        <v>221</v>
      </c>
      <c r="F12" s="424">
        <f t="shared" si="0"/>
        <v>21</v>
      </c>
      <c r="G12" s="424">
        <f t="shared" si="5"/>
        <v>4641</v>
      </c>
      <c r="H12" s="127">
        <f>'2 Итог.вед.(РАСХОД)'!I35</f>
        <v>221</v>
      </c>
      <c r="I12" s="424">
        <f t="shared" si="1"/>
        <v>21</v>
      </c>
      <c r="J12" s="424">
        <f t="shared" si="6"/>
        <v>4641</v>
      </c>
      <c r="K12" s="426">
        <f t="shared" si="7"/>
        <v>0</v>
      </c>
      <c r="L12" s="424">
        <f t="shared" si="2"/>
        <v>21</v>
      </c>
      <c r="M12" s="425">
        <f t="shared" si="8"/>
        <v>0</v>
      </c>
      <c r="N12" s="403"/>
      <c r="O12" s="403"/>
      <c r="Q12" t="s">
        <v>159</v>
      </c>
      <c r="T12" s="54" t="s">
        <v>236</v>
      </c>
      <c r="V12" s="124"/>
      <c r="W12" s="44">
        <f>'Итог.вед.(ПРИХОД)'!I35-B12</f>
        <v>221</v>
      </c>
      <c r="Z12" s="44">
        <f>'Итог.вед.(ПРИХОД)'!I35-B12</f>
        <v>221</v>
      </c>
      <c r="AF12" s="196">
        <f t="shared" si="9"/>
        <v>221</v>
      </c>
    </row>
    <row r="13" spans="1:34" ht="15.75">
      <c r="A13" s="102" t="str">
        <f>ССЫЛКИ!J2</f>
        <v>Масло растительное</v>
      </c>
      <c r="B13" s="423"/>
      <c r="C13" s="424">
        <f>ССЫЛКИ!J3</f>
        <v>140</v>
      </c>
      <c r="D13" s="425">
        <f t="shared" si="3"/>
        <v>0</v>
      </c>
      <c r="E13" s="127">
        <f t="shared" si="4"/>
        <v>7.3289999999999997</v>
      </c>
      <c r="F13" s="424">
        <f t="shared" si="0"/>
        <v>140</v>
      </c>
      <c r="G13" s="424">
        <f t="shared" si="5"/>
        <v>1026.06</v>
      </c>
      <c r="H13" s="127">
        <f>'2 Итог.вед.(РАСХОД)'!J35</f>
        <v>7.3289999999999997</v>
      </c>
      <c r="I13" s="424">
        <f t="shared" si="1"/>
        <v>140</v>
      </c>
      <c r="J13" s="424">
        <f t="shared" si="6"/>
        <v>1026.06</v>
      </c>
      <c r="K13" s="426">
        <f t="shared" si="7"/>
        <v>0</v>
      </c>
      <c r="L13" s="424">
        <f t="shared" si="2"/>
        <v>140</v>
      </c>
      <c r="M13" s="425">
        <f t="shared" si="8"/>
        <v>0</v>
      </c>
      <c r="N13" s="403"/>
      <c r="O13" s="403"/>
      <c r="Q13" t="s">
        <v>160</v>
      </c>
      <c r="T13" s="54" t="s">
        <v>237</v>
      </c>
      <c r="V13" s="124"/>
      <c r="W13" s="44">
        <f>'Итог.вед.(ПРИХОД)'!J35-B13</f>
        <v>7.3289999999999997</v>
      </c>
      <c r="Z13" s="44">
        <f>'Итог.вед.(ПРИХОД)'!J35-B13</f>
        <v>7.3289999999999997</v>
      </c>
      <c r="AF13" s="196">
        <f t="shared" si="9"/>
        <v>7.3289999999999997</v>
      </c>
    </row>
    <row r="14" spans="1:34" ht="15.75">
      <c r="A14" s="102" t="str">
        <f>ССЫЛКИ!K2</f>
        <v>Сахар</v>
      </c>
      <c r="B14" s="423"/>
      <c r="C14" s="424">
        <f>ССЫЛКИ!K3</f>
        <v>56</v>
      </c>
      <c r="D14" s="425">
        <f t="shared" si="3"/>
        <v>0</v>
      </c>
      <c r="E14" s="127">
        <f t="shared" si="4"/>
        <v>8.4870000000000001</v>
      </c>
      <c r="F14" s="424">
        <f t="shared" si="0"/>
        <v>56</v>
      </c>
      <c r="G14" s="424">
        <f t="shared" si="5"/>
        <v>475.27</v>
      </c>
      <c r="H14" s="127">
        <f>'2 Итог.вед.(РАСХОД)'!K35</f>
        <v>8.4870000000000001</v>
      </c>
      <c r="I14" s="424">
        <f t="shared" si="1"/>
        <v>56</v>
      </c>
      <c r="J14" s="424">
        <f t="shared" si="6"/>
        <v>475.27</v>
      </c>
      <c r="K14" s="426">
        <f t="shared" si="7"/>
        <v>0</v>
      </c>
      <c r="L14" s="424">
        <f t="shared" si="2"/>
        <v>56</v>
      </c>
      <c r="M14" s="425">
        <f t="shared" si="8"/>
        <v>0</v>
      </c>
      <c r="N14" s="403"/>
      <c r="O14" s="403"/>
      <c r="Q14" t="s">
        <v>161</v>
      </c>
      <c r="T14" s="54" t="s">
        <v>238</v>
      </c>
      <c r="V14" s="124"/>
      <c r="W14" s="44">
        <f>'Итог.вед.(ПРИХОД)'!K35-B14</f>
        <v>8.4870000000000001</v>
      </c>
      <c r="Z14" s="44">
        <f>'Итог.вед.(ПРИХОД)'!K35-B14</f>
        <v>8.4870000000000001</v>
      </c>
      <c r="AF14" s="196">
        <f t="shared" si="9"/>
        <v>8.4870000000000001</v>
      </c>
    </row>
    <row r="15" spans="1:34" ht="15.75">
      <c r="A15" s="102" t="str">
        <f>ССЫЛКИ!L2</f>
        <v>Соль иодир.</v>
      </c>
      <c r="B15" s="105"/>
      <c r="C15" s="424">
        <f>ССЫЛКИ!L3</f>
        <v>10</v>
      </c>
      <c r="D15" s="425">
        <f t="shared" si="3"/>
        <v>0</v>
      </c>
      <c r="E15" s="127">
        <f t="shared" si="4"/>
        <v>6.766</v>
      </c>
      <c r="F15" s="424">
        <f t="shared" si="0"/>
        <v>10</v>
      </c>
      <c r="G15" s="424">
        <f t="shared" si="5"/>
        <v>67.66</v>
      </c>
      <c r="H15" s="127">
        <f>'2 Итог.вед.(РАСХОД)'!L35</f>
        <v>6.766</v>
      </c>
      <c r="I15" s="424">
        <f t="shared" si="1"/>
        <v>10</v>
      </c>
      <c r="J15" s="424">
        <f t="shared" si="6"/>
        <v>67.66</v>
      </c>
      <c r="K15" s="426">
        <f t="shared" si="7"/>
        <v>0</v>
      </c>
      <c r="L15" s="424">
        <f t="shared" si="2"/>
        <v>10</v>
      </c>
      <c r="M15" s="425">
        <f t="shared" si="8"/>
        <v>0</v>
      </c>
      <c r="N15" s="403"/>
      <c r="O15" s="403"/>
      <c r="Q15" t="s">
        <v>162</v>
      </c>
      <c r="T15" s="54" t="s">
        <v>239</v>
      </c>
      <c r="V15" s="124"/>
      <c r="W15" s="44">
        <f>'Итог.вед.(ПРИХОД)'!L35-B15</f>
        <v>6.766</v>
      </c>
      <c r="Z15" s="44">
        <f>'Итог.вед.(ПРИХОД)'!L35-B15</f>
        <v>6.766</v>
      </c>
      <c r="AF15" s="196">
        <f t="shared" si="9"/>
        <v>6.766</v>
      </c>
    </row>
    <row r="16" spans="1:34" ht="15.75">
      <c r="A16" s="102" t="str">
        <f>ССЫЛКИ!M2</f>
        <v>Сухофрукты</v>
      </c>
      <c r="B16" s="105"/>
      <c r="C16" s="424">
        <f>ССЫЛКИ!M3</f>
        <v>240</v>
      </c>
      <c r="D16" s="425">
        <f t="shared" si="3"/>
        <v>0</v>
      </c>
      <c r="E16" s="127">
        <f t="shared" si="4"/>
        <v>3.9780000000000002</v>
      </c>
      <c r="F16" s="424">
        <f t="shared" si="0"/>
        <v>240</v>
      </c>
      <c r="G16" s="424">
        <f t="shared" si="5"/>
        <v>954.72</v>
      </c>
      <c r="H16" s="127">
        <f>'2 Итог.вед.(РАСХОД)'!M35</f>
        <v>3.9780000000000002</v>
      </c>
      <c r="I16" s="424">
        <f t="shared" si="1"/>
        <v>240</v>
      </c>
      <c r="J16" s="424">
        <f t="shared" si="6"/>
        <v>954.72</v>
      </c>
      <c r="K16" s="426">
        <f t="shared" si="7"/>
        <v>0</v>
      </c>
      <c r="L16" s="424">
        <f t="shared" si="2"/>
        <v>240</v>
      </c>
      <c r="M16" s="425">
        <f t="shared" si="8"/>
        <v>0</v>
      </c>
      <c r="N16" s="403"/>
      <c r="O16" s="403"/>
      <c r="Q16" t="s">
        <v>163</v>
      </c>
      <c r="T16" s="54" t="s">
        <v>240</v>
      </c>
      <c r="V16" s="124"/>
      <c r="W16" s="44">
        <f>'Итог.вед.(ПРИХОД)'!M35-B16</f>
        <v>3.9780000000000002</v>
      </c>
      <c r="Z16" s="44">
        <f>'Итог.вед.(ПРИХОД)'!M35-B16</f>
        <v>3.9780000000000002</v>
      </c>
      <c r="AF16" s="196">
        <f t="shared" si="9"/>
        <v>3.9780000000000002</v>
      </c>
    </row>
    <row r="17" spans="1:32" ht="15.75">
      <c r="A17" s="102" t="str">
        <f>ССЫЛКИ!N2</f>
        <v>Чай</v>
      </c>
      <c r="B17" s="105"/>
      <c r="C17" s="424">
        <f>ССЫЛКИ!N3</f>
        <v>700</v>
      </c>
      <c r="D17" s="425">
        <f t="shared" si="3"/>
        <v>0</v>
      </c>
      <c r="E17" s="127">
        <f t="shared" si="4"/>
        <v>0.499</v>
      </c>
      <c r="F17" s="424">
        <f t="shared" si="0"/>
        <v>700</v>
      </c>
      <c r="G17" s="424">
        <f t="shared" si="5"/>
        <v>349.3</v>
      </c>
      <c r="H17" s="127">
        <f>'2 Итог.вед.(РАСХОД)'!N35</f>
        <v>0.499</v>
      </c>
      <c r="I17" s="424">
        <f t="shared" si="1"/>
        <v>700</v>
      </c>
      <c r="J17" s="424">
        <f t="shared" si="6"/>
        <v>349.3</v>
      </c>
      <c r="K17" s="426">
        <f t="shared" si="7"/>
        <v>0</v>
      </c>
      <c r="L17" s="424">
        <f t="shared" si="2"/>
        <v>700</v>
      </c>
      <c r="M17" s="425">
        <f t="shared" si="8"/>
        <v>0</v>
      </c>
      <c r="N17" s="403"/>
      <c r="O17" s="403"/>
      <c r="Q17" t="s">
        <v>164</v>
      </c>
      <c r="T17" s="54" t="s">
        <v>241</v>
      </c>
      <c r="V17" s="124"/>
      <c r="W17" s="44">
        <f>'Итог.вед.(ПРИХОД)'!N35-B17</f>
        <v>0.499</v>
      </c>
      <c r="Z17" s="44">
        <f>'Итог.вед.(ПРИХОД)'!N35-B17</f>
        <v>0.499</v>
      </c>
      <c r="AF17" s="196">
        <f t="shared" si="9"/>
        <v>0.499</v>
      </c>
    </row>
    <row r="18" spans="1:32" ht="15.75">
      <c r="A18" s="102" t="str">
        <f>ССЫЛКИ!O2</f>
        <v>Яйцо куриное (штук)</v>
      </c>
      <c r="B18" s="105"/>
      <c r="C18" s="424">
        <f>ССЫЛКИ!O3</f>
        <v>8</v>
      </c>
      <c r="D18" s="425">
        <f t="shared" si="3"/>
        <v>0</v>
      </c>
      <c r="E18" s="127">
        <f t="shared" si="4"/>
        <v>291</v>
      </c>
      <c r="F18" s="424">
        <f t="shared" si="0"/>
        <v>8</v>
      </c>
      <c r="G18" s="424">
        <f t="shared" si="5"/>
        <v>2328</v>
      </c>
      <c r="H18" s="127">
        <f>'2 Итог.вед.(РАСХОД)'!O35</f>
        <v>291</v>
      </c>
      <c r="I18" s="424">
        <f t="shared" si="1"/>
        <v>8</v>
      </c>
      <c r="J18" s="424">
        <f t="shared" si="6"/>
        <v>2328</v>
      </c>
      <c r="K18" s="426">
        <f t="shared" si="7"/>
        <v>0</v>
      </c>
      <c r="L18" s="424">
        <f t="shared" si="2"/>
        <v>8</v>
      </c>
      <c r="M18" s="425">
        <f t="shared" si="8"/>
        <v>0</v>
      </c>
      <c r="N18" s="403"/>
      <c r="O18" s="403"/>
      <c r="Q18" t="s">
        <v>165</v>
      </c>
      <c r="T18" s="54" t="s">
        <v>242</v>
      </c>
      <c r="V18" s="124"/>
      <c r="W18" s="44">
        <f>'Итог.вед.(ПРИХОД)'!O35-B18</f>
        <v>291</v>
      </c>
      <c r="Z18" s="44">
        <f>'Итог.вед.(ПРИХОД)'!O35-B18</f>
        <v>291</v>
      </c>
      <c r="AF18" s="196">
        <f t="shared" si="9"/>
        <v>291</v>
      </c>
    </row>
    <row r="19" spans="1:32" ht="15.75">
      <c r="A19" s="102" t="str">
        <f>ССЫЛКИ!P2</f>
        <v>Вафли</v>
      </c>
      <c r="B19" s="105"/>
      <c r="C19" s="424">
        <f>ССЫЛКИ!P3</f>
        <v>160</v>
      </c>
      <c r="D19" s="425">
        <f t="shared" si="3"/>
        <v>0</v>
      </c>
      <c r="E19" s="127">
        <f t="shared" si="4"/>
        <v>2.62</v>
      </c>
      <c r="F19" s="424">
        <f t="shared" si="0"/>
        <v>160</v>
      </c>
      <c r="G19" s="424">
        <f t="shared" si="5"/>
        <v>419.2</v>
      </c>
      <c r="H19" s="127">
        <f>'2 Итог.вед.(РАСХОД)'!P35</f>
        <v>2.62</v>
      </c>
      <c r="I19" s="424">
        <f t="shared" si="1"/>
        <v>160</v>
      </c>
      <c r="J19" s="424">
        <f t="shared" si="6"/>
        <v>419.2</v>
      </c>
      <c r="K19" s="426">
        <f t="shared" si="7"/>
        <v>0</v>
      </c>
      <c r="L19" s="424">
        <f t="shared" si="2"/>
        <v>160</v>
      </c>
      <c r="M19" s="425">
        <f t="shared" si="8"/>
        <v>0</v>
      </c>
      <c r="N19" s="403"/>
      <c r="O19" s="403"/>
      <c r="Q19" t="s">
        <v>166</v>
      </c>
      <c r="S19" s="93"/>
      <c r="T19" s="54" t="s">
        <v>243</v>
      </c>
      <c r="V19" s="124"/>
      <c r="W19" s="44">
        <f>'Итог.вед.(ПРИХОД)'!P35-B19</f>
        <v>2.62</v>
      </c>
      <c r="Z19" s="44">
        <f>'Итог.вед.(ПРИХОД)'!P35-B19</f>
        <v>2.62</v>
      </c>
      <c r="AF19" s="196">
        <f t="shared" si="9"/>
        <v>2.62</v>
      </c>
    </row>
    <row r="20" spans="1:32" ht="15.75">
      <c r="A20" s="102" t="str">
        <f>ССЫЛКИ!Q2</f>
        <v>Кексы бездрожжевые (шт)</v>
      </c>
      <c r="B20" s="105"/>
      <c r="C20" s="424">
        <f>ССЫЛКИ!Q3</f>
        <v>10</v>
      </c>
      <c r="D20" s="425">
        <f t="shared" si="3"/>
        <v>0</v>
      </c>
      <c r="E20" s="127">
        <f t="shared" si="4"/>
        <v>651</v>
      </c>
      <c r="F20" s="424">
        <f t="shared" si="0"/>
        <v>10</v>
      </c>
      <c r="G20" s="424">
        <f t="shared" si="5"/>
        <v>6510</v>
      </c>
      <c r="H20" s="127">
        <f>'2 Итог.вед.(РАСХОД)'!Q35</f>
        <v>651</v>
      </c>
      <c r="I20" s="424">
        <f t="shared" si="1"/>
        <v>10</v>
      </c>
      <c r="J20" s="424">
        <f t="shared" si="6"/>
        <v>6510</v>
      </c>
      <c r="K20" s="426">
        <f t="shared" si="7"/>
        <v>0</v>
      </c>
      <c r="L20" s="424">
        <f t="shared" si="2"/>
        <v>10</v>
      </c>
      <c r="M20" s="425">
        <f t="shared" si="8"/>
        <v>0</v>
      </c>
      <c r="N20" s="403"/>
      <c r="O20" s="403"/>
      <c r="Q20" t="s">
        <v>167</v>
      </c>
      <c r="S20" s="93"/>
      <c r="T20" s="122" t="s">
        <v>244</v>
      </c>
      <c r="V20" s="124"/>
      <c r="W20" s="127">
        <f>'Итог.вед.(ПРИХОД)'!Q35-B20</f>
        <v>651</v>
      </c>
      <c r="Z20" s="127">
        <f>'Итог.вед.(ПРИХОД)'!Q35-B20</f>
        <v>651</v>
      </c>
      <c r="AF20" s="196">
        <f t="shared" si="9"/>
        <v>651</v>
      </c>
    </row>
    <row r="21" spans="1:32" ht="15.75">
      <c r="A21" s="102" t="str">
        <f>ССЫЛКИ!R2</f>
        <v>Печенье</v>
      </c>
      <c r="B21" s="105"/>
      <c r="C21" s="424">
        <f>ССЫЛКИ!R3</f>
        <v>150</v>
      </c>
      <c r="D21" s="425">
        <f t="shared" si="3"/>
        <v>0</v>
      </c>
      <c r="E21" s="127">
        <f t="shared" si="4"/>
        <v>13.536</v>
      </c>
      <c r="F21" s="424">
        <f t="shared" si="0"/>
        <v>150</v>
      </c>
      <c r="G21" s="424">
        <f t="shared" si="5"/>
        <v>2030.4</v>
      </c>
      <c r="H21" s="127">
        <f>'2 Итог.вед.(РАСХОД)'!R35</f>
        <v>13.536</v>
      </c>
      <c r="I21" s="424">
        <f t="shared" si="1"/>
        <v>150</v>
      </c>
      <c r="J21" s="424">
        <f t="shared" si="6"/>
        <v>2030.4</v>
      </c>
      <c r="K21" s="426">
        <f t="shared" si="7"/>
        <v>0</v>
      </c>
      <c r="L21" s="424">
        <f t="shared" si="2"/>
        <v>150</v>
      </c>
      <c r="M21" s="425">
        <f t="shared" si="8"/>
        <v>0</v>
      </c>
      <c r="N21" s="403"/>
      <c r="O21" s="403"/>
      <c r="Q21" t="s">
        <v>168</v>
      </c>
      <c r="S21" s="93"/>
      <c r="T21" s="54" t="s">
        <v>245</v>
      </c>
      <c r="V21" s="124"/>
      <c r="W21" s="44">
        <f>'Итог.вед.(ПРИХОД)'!R35-B21</f>
        <v>13.536</v>
      </c>
      <c r="Z21" s="44">
        <f>'Итог.вед.(ПРИХОД)'!R35-B21</f>
        <v>13.536</v>
      </c>
      <c r="AF21" s="196">
        <f t="shared" si="9"/>
        <v>13.536</v>
      </c>
    </row>
    <row r="22" spans="1:32" ht="15.75">
      <c r="A22" s="102" t="str">
        <f>ССЫЛКИ!S2</f>
        <v>Пряники</v>
      </c>
      <c r="B22" s="105"/>
      <c r="C22" s="424">
        <f>ССЫЛКИ!S3</f>
        <v>110</v>
      </c>
      <c r="D22" s="425">
        <f t="shared" si="3"/>
        <v>0</v>
      </c>
      <c r="E22" s="127">
        <f t="shared" si="4"/>
        <v>11.654999999999999</v>
      </c>
      <c r="F22" s="424">
        <f t="shared" si="0"/>
        <v>110</v>
      </c>
      <c r="G22" s="424">
        <f t="shared" si="5"/>
        <v>1282.05</v>
      </c>
      <c r="H22" s="127">
        <f>'2 Итог.вед.(РАСХОД)'!S35</f>
        <v>11.654999999999999</v>
      </c>
      <c r="I22" s="424">
        <f t="shared" si="1"/>
        <v>110</v>
      </c>
      <c r="J22" s="424">
        <f t="shared" si="6"/>
        <v>1282.05</v>
      </c>
      <c r="K22" s="426">
        <f t="shared" si="7"/>
        <v>0</v>
      </c>
      <c r="L22" s="424">
        <f t="shared" si="2"/>
        <v>110</v>
      </c>
      <c r="M22" s="425">
        <f t="shared" si="8"/>
        <v>0</v>
      </c>
      <c r="N22" s="403"/>
      <c r="O22" s="403"/>
      <c r="Q22" t="s">
        <v>169</v>
      </c>
      <c r="T22" s="54" t="s">
        <v>246</v>
      </c>
      <c r="V22" s="124"/>
      <c r="W22" s="44">
        <f>'Итог.вед.(ПРИХОД)'!S35-B22</f>
        <v>11.654999999999999</v>
      </c>
      <c r="Z22" s="44">
        <f>'Итог.вед.(ПРИХОД)'!S35-B22</f>
        <v>11.654999999999999</v>
      </c>
      <c r="AF22" s="196">
        <f t="shared" si="9"/>
        <v>11.654999999999999</v>
      </c>
    </row>
    <row r="23" spans="1:32" ht="15.75">
      <c r="A23" s="102" t="str">
        <f>ССЫЛКИ!T2</f>
        <v>Горошек зеленый 0,7 кг.</v>
      </c>
      <c r="B23" s="105"/>
      <c r="C23" s="424">
        <f>ССЫЛКИ!T3</f>
        <v>130</v>
      </c>
      <c r="D23" s="425">
        <f t="shared" si="3"/>
        <v>0</v>
      </c>
      <c r="E23" s="127">
        <f t="shared" si="4"/>
        <v>13.057</v>
      </c>
      <c r="F23" s="424">
        <f t="shared" si="0"/>
        <v>130</v>
      </c>
      <c r="G23" s="424">
        <f t="shared" si="5"/>
        <v>1697.41</v>
      </c>
      <c r="H23" s="127">
        <f>'2 Итог.вед.(РАСХОД)'!T35</f>
        <v>13.057</v>
      </c>
      <c r="I23" s="424">
        <f t="shared" si="1"/>
        <v>130</v>
      </c>
      <c r="J23" s="424">
        <f t="shared" si="6"/>
        <v>1697.41</v>
      </c>
      <c r="K23" s="426">
        <f t="shared" si="7"/>
        <v>0</v>
      </c>
      <c r="L23" s="424">
        <f t="shared" si="2"/>
        <v>130</v>
      </c>
      <c r="M23" s="425">
        <f t="shared" si="8"/>
        <v>0</v>
      </c>
      <c r="N23" s="403"/>
      <c r="O23" s="403"/>
      <c r="Q23" t="s">
        <v>170</v>
      </c>
      <c r="T23" s="54" t="s">
        <v>247</v>
      </c>
      <c r="V23" s="124"/>
      <c r="W23" s="44">
        <f>'Итог.вед.(ПРИХОД)'!T35-B23</f>
        <v>13.057</v>
      </c>
      <c r="Z23" s="44">
        <f>'Итог.вед.(ПРИХОД)'!T35-B23</f>
        <v>13.057</v>
      </c>
      <c r="AF23" s="196">
        <f t="shared" si="9"/>
        <v>13.057</v>
      </c>
    </row>
    <row r="24" spans="1:32" ht="15.75">
      <c r="A24" s="102" t="str">
        <f>ССЫЛКИ!U2</f>
        <v>Кукуруза консервы</v>
      </c>
      <c r="B24" s="105"/>
      <c r="C24" s="424">
        <f>ССЫЛКИ!U3</f>
        <v>150</v>
      </c>
      <c r="D24" s="425">
        <f t="shared" si="3"/>
        <v>0</v>
      </c>
      <c r="E24" s="127">
        <f t="shared" si="4"/>
        <v>6.218</v>
      </c>
      <c r="F24" s="424">
        <f t="shared" si="0"/>
        <v>150</v>
      </c>
      <c r="G24" s="424">
        <f t="shared" si="5"/>
        <v>932.7</v>
      </c>
      <c r="H24" s="127">
        <f>'2 Итог.вед.(РАСХОД)'!U35</f>
        <v>6.218</v>
      </c>
      <c r="I24" s="424">
        <f t="shared" si="1"/>
        <v>150</v>
      </c>
      <c r="J24" s="424">
        <f t="shared" si="6"/>
        <v>932.7</v>
      </c>
      <c r="K24" s="426">
        <f t="shared" si="7"/>
        <v>0</v>
      </c>
      <c r="L24" s="424">
        <f t="shared" si="2"/>
        <v>150</v>
      </c>
      <c r="M24" s="425">
        <f t="shared" si="8"/>
        <v>0</v>
      </c>
      <c r="N24" s="403"/>
      <c r="O24" s="403"/>
      <c r="Q24" t="s">
        <v>171</v>
      </c>
      <c r="T24" s="54" t="s">
        <v>248</v>
      </c>
      <c r="V24" s="124"/>
      <c r="W24" s="44">
        <f>'Итог.вед.(ПРИХОД)'!U35-B24</f>
        <v>6.218</v>
      </c>
      <c r="Z24" s="44">
        <f>'Итог.вед.(ПРИХОД)'!U35-B24</f>
        <v>6.218</v>
      </c>
      <c r="AF24" s="196">
        <f t="shared" si="9"/>
        <v>6.218</v>
      </c>
    </row>
    <row r="25" spans="1:32" ht="15.75">
      <c r="A25" s="102" t="str">
        <f>ССЫЛКИ!V2</f>
        <v>Огурцы маринованые</v>
      </c>
      <c r="B25" s="105"/>
      <c r="C25" s="424">
        <f>ССЫЛКИ!V3</f>
        <v>150</v>
      </c>
      <c r="D25" s="425">
        <f t="shared" si="3"/>
        <v>0</v>
      </c>
      <c r="E25" s="127">
        <f t="shared" si="4"/>
        <v>3.7040000000000002</v>
      </c>
      <c r="F25" s="424">
        <f t="shared" si="0"/>
        <v>150</v>
      </c>
      <c r="G25" s="424">
        <f t="shared" si="5"/>
        <v>555.6</v>
      </c>
      <c r="H25" s="127">
        <f>'2 Итог.вед.(РАСХОД)'!V35</f>
        <v>3.7040000000000002</v>
      </c>
      <c r="I25" s="424">
        <f t="shared" si="1"/>
        <v>150</v>
      </c>
      <c r="J25" s="424">
        <f t="shared" si="6"/>
        <v>555.6</v>
      </c>
      <c r="K25" s="426">
        <f t="shared" si="7"/>
        <v>0</v>
      </c>
      <c r="L25" s="424">
        <f t="shared" si="2"/>
        <v>150</v>
      </c>
      <c r="M25" s="425">
        <f t="shared" si="8"/>
        <v>0</v>
      </c>
      <c r="N25" s="403"/>
      <c r="O25" s="403"/>
      <c r="Q25" t="s">
        <v>172</v>
      </c>
      <c r="T25" s="54" t="s">
        <v>249</v>
      </c>
      <c r="V25" s="124"/>
      <c r="W25" s="44">
        <f>'Итог.вед.(ПРИХОД)'!V35-B25</f>
        <v>3.7040000000000002</v>
      </c>
      <c r="Z25" s="44">
        <f>'Итог.вед.(ПРИХОД)'!V35-B25</f>
        <v>3.7040000000000002</v>
      </c>
      <c r="AF25" s="196">
        <f t="shared" si="9"/>
        <v>3.7040000000000002</v>
      </c>
    </row>
    <row r="26" spans="1:32" ht="15.75">
      <c r="A26" s="102" t="str">
        <f>ССЫЛКИ!W2</f>
        <v>Мука высшего сорт</v>
      </c>
      <c r="B26" s="105"/>
      <c r="C26" s="424">
        <f>ССЫЛКИ!W3</f>
        <v>40</v>
      </c>
      <c r="D26" s="425">
        <f t="shared" si="3"/>
        <v>0</v>
      </c>
      <c r="E26" s="127">
        <f t="shared" si="4"/>
        <v>0.38700000000000001</v>
      </c>
      <c r="F26" s="424">
        <f t="shared" si="0"/>
        <v>40</v>
      </c>
      <c r="G26" s="424">
        <f t="shared" si="5"/>
        <v>15.48</v>
      </c>
      <c r="H26" s="127">
        <f>'2 Итог.вед.(РАСХОД)'!W35</f>
        <v>0.38700000000000001</v>
      </c>
      <c r="I26" s="424">
        <f t="shared" si="1"/>
        <v>40</v>
      </c>
      <c r="J26" s="424">
        <f t="shared" si="6"/>
        <v>15.48</v>
      </c>
      <c r="K26" s="426">
        <f t="shared" si="7"/>
        <v>0</v>
      </c>
      <c r="L26" s="424">
        <f t="shared" si="2"/>
        <v>40</v>
      </c>
      <c r="M26" s="425">
        <f t="shared" si="8"/>
        <v>0</v>
      </c>
      <c r="N26" s="403"/>
      <c r="O26" s="403"/>
      <c r="Q26" t="s">
        <v>173</v>
      </c>
      <c r="T26" s="54" t="s">
        <v>250</v>
      </c>
      <c r="V26" s="124"/>
      <c r="W26" s="44">
        <f>'Итог.вед.(ПРИХОД)'!W35-B26</f>
        <v>0.38700000000000001</v>
      </c>
      <c r="Z26" s="44">
        <f>'Итог.вед.(ПРИХОД)'!W35-B26</f>
        <v>0.38700000000000001</v>
      </c>
      <c r="AF26" s="196">
        <f t="shared" si="9"/>
        <v>0.38700000000000001</v>
      </c>
    </row>
    <row r="27" spans="1:32" ht="15.75">
      <c r="A27" s="102" t="str">
        <f>ССЫЛКИ!X2</f>
        <v>Повидло</v>
      </c>
      <c r="B27" s="105"/>
      <c r="C27" s="424">
        <f>ССЫЛКИ!X3</f>
        <v>150</v>
      </c>
      <c r="D27" s="425">
        <f t="shared" si="3"/>
        <v>0</v>
      </c>
      <c r="E27" s="127">
        <f t="shared" si="4"/>
        <v>2.0640000000000001</v>
      </c>
      <c r="F27" s="424">
        <f t="shared" si="0"/>
        <v>150</v>
      </c>
      <c r="G27" s="424">
        <f t="shared" si="5"/>
        <v>309.60000000000002</v>
      </c>
      <c r="H27" s="127">
        <f>'2 Итог.вед.(РАСХОД)'!X35</f>
        <v>2.0640000000000001</v>
      </c>
      <c r="I27" s="424">
        <f t="shared" si="1"/>
        <v>150</v>
      </c>
      <c r="J27" s="424">
        <f t="shared" si="6"/>
        <v>309.60000000000002</v>
      </c>
      <c r="K27" s="426">
        <f t="shared" si="7"/>
        <v>0</v>
      </c>
      <c r="L27" s="424">
        <f t="shared" si="2"/>
        <v>150</v>
      </c>
      <c r="M27" s="425">
        <f t="shared" si="8"/>
        <v>0</v>
      </c>
      <c r="N27" s="403"/>
      <c r="O27" s="403"/>
      <c r="Q27" t="s">
        <v>174</v>
      </c>
      <c r="T27" s="54" t="s">
        <v>251</v>
      </c>
      <c r="V27" s="124"/>
      <c r="W27" s="44">
        <f>'Итог.вед.(ПРИХОД)'!X35-B27</f>
        <v>2.0640000000000001</v>
      </c>
      <c r="Z27" s="44">
        <f>'Итог.вед.(ПРИХОД)'!X35-B27</f>
        <v>2.0640000000000001</v>
      </c>
      <c r="AF27" s="196">
        <f t="shared" si="9"/>
        <v>2.0640000000000001</v>
      </c>
    </row>
    <row r="28" spans="1:32" ht="15.75">
      <c r="A28" s="102" t="str">
        <f>ССЫЛКИ!Y2</f>
        <v>Сок фруктовый светлый</v>
      </c>
      <c r="B28" s="105"/>
      <c r="C28" s="424">
        <f>ССЫЛКИ!Y3</f>
        <v>60</v>
      </c>
      <c r="D28" s="425">
        <f t="shared" si="3"/>
        <v>0</v>
      </c>
      <c r="E28" s="127">
        <f t="shared" si="4"/>
        <v>71.36</v>
      </c>
      <c r="F28" s="424">
        <f t="shared" si="0"/>
        <v>60</v>
      </c>
      <c r="G28" s="424">
        <f t="shared" si="5"/>
        <v>4281.6000000000004</v>
      </c>
      <c r="H28" s="127">
        <f>'2 Итог.вед.(РАСХОД)'!Y35</f>
        <v>71.36</v>
      </c>
      <c r="I28" s="424">
        <f t="shared" si="1"/>
        <v>60</v>
      </c>
      <c r="J28" s="424">
        <f t="shared" si="6"/>
        <v>4281.6000000000004</v>
      </c>
      <c r="K28" s="426">
        <f t="shared" si="7"/>
        <v>0</v>
      </c>
      <c r="L28" s="424">
        <f t="shared" si="2"/>
        <v>60</v>
      </c>
      <c r="M28" s="425">
        <f t="shared" si="8"/>
        <v>0</v>
      </c>
      <c r="N28" s="403"/>
      <c r="O28" s="403"/>
      <c r="Q28" t="s">
        <v>175</v>
      </c>
      <c r="T28" s="54" t="s">
        <v>252</v>
      </c>
      <c r="V28" s="124"/>
      <c r="W28" s="44">
        <f>'Итог.вед.(ПРИХОД)'!Y35-B28</f>
        <v>71.36</v>
      </c>
      <c r="Z28" s="44">
        <f>'Итог.вед.(ПРИХОД)'!Y35-B28</f>
        <v>71.36</v>
      </c>
      <c r="AF28" s="196">
        <f t="shared" si="9"/>
        <v>71.36</v>
      </c>
    </row>
    <row r="29" spans="1:32" ht="15.75">
      <c r="A29" s="102" t="str">
        <f>ССЫЛКИ!Z2</f>
        <v>Сок фруктовый с мякотью</v>
      </c>
      <c r="B29" s="105"/>
      <c r="C29" s="424">
        <f>ССЫЛКИ!Z3</f>
        <v>70</v>
      </c>
      <c r="D29" s="425">
        <f t="shared" si="3"/>
        <v>0</v>
      </c>
      <c r="E29" s="127">
        <f t="shared" si="4"/>
        <v>92.8</v>
      </c>
      <c r="F29" s="424">
        <f t="shared" si="0"/>
        <v>70</v>
      </c>
      <c r="G29" s="424">
        <f t="shared" si="5"/>
        <v>6496</v>
      </c>
      <c r="H29" s="127">
        <f>'2 Итог.вед.(РАСХОД)'!Z35</f>
        <v>92.8</v>
      </c>
      <c r="I29" s="424">
        <f t="shared" si="1"/>
        <v>70</v>
      </c>
      <c r="J29" s="424">
        <f t="shared" si="6"/>
        <v>6496</v>
      </c>
      <c r="K29" s="426">
        <f t="shared" si="7"/>
        <v>0</v>
      </c>
      <c r="L29" s="424">
        <f t="shared" si="2"/>
        <v>70</v>
      </c>
      <c r="M29" s="425">
        <f t="shared" si="8"/>
        <v>0</v>
      </c>
      <c r="N29" s="403"/>
      <c r="O29" s="403"/>
      <c r="Q29" t="s">
        <v>176</v>
      </c>
      <c r="T29" s="54" t="s">
        <v>253</v>
      </c>
      <c r="V29" s="124"/>
      <c r="W29" s="44">
        <f>'Итог.вед.(ПРИХОД)'!Z35-B29</f>
        <v>92.8</v>
      </c>
      <c r="Z29" s="44">
        <f>'Итог.вед.(ПРИХОД)'!Z35-B29</f>
        <v>92.8</v>
      </c>
      <c r="AF29" s="196">
        <f t="shared" si="9"/>
        <v>92.8</v>
      </c>
    </row>
    <row r="30" spans="1:32" ht="15.75">
      <c r="A30" s="102" t="str">
        <f>ССЫЛКИ!AA2</f>
        <v>Томатная паста</v>
      </c>
      <c r="B30" s="105"/>
      <c r="C30" s="424">
        <f>ССЫЛКИ!AA3</f>
        <v>165</v>
      </c>
      <c r="D30" s="425">
        <f t="shared" si="3"/>
        <v>0</v>
      </c>
      <c r="E30" s="127">
        <f t="shared" si="4"/>
        <v>2.5920000000000001</v>
      </c>
      <c r="F30" s="424">
        <f t="shared" si="0"/>
        <v>165</v>
      </c>
      <c r="G30" s="424">
        <f t="shared" si="5"/>
        <v>427.68</v>
      </c>
      <c r="H30" s="127">
        <f>'2 Итог.вед.(РАСХОД)'!AA35</f>
        <v>2.5920000000000001</v>
      </c>
      <c r="I30" s="424">
        <f t="shared" si="1"/>
        <v>165</v>
      </c>
      <c r="J30" s="424">
        <f t="shared" si="6"/>
        <v>427.68</v>
      </c>
      <c r="K30" s="426">
        <f t="shared" si="7"/>
        <v>0</v>
      </c>
      <c r="L30" s="424">
        <f t="shared" si="2"/>
        <v>165</v>
      </c>
      <c r="M30" s="425">
        <f t="shared" si="8"/>
        <v>0</v>
      </c>
      <c r="N30" s="403"/>
      <c r="O30" s="403"/>
      <c r="Q30" t="s">
        <v>177</v>
      </c>
      <c r="T30" s="54" t="s">
        <v>254</v>
      </c>
      <c r="V30" s="124"/>
      <c r="W30" s="44">
        <f>'Итог.вед.(ПРИХОД)'!AA35-B30</f>
        <v>2.5920000000000001</v>
      </c>
      <c r="Z30" s="44">
        <f>'Итог.вед.(ПРИХОД)'!AA35-B30</f>
        <v>2.5920000000000001</v>
      </c>
      <c r="AF30" s="196">
        <f t="shared" si="9"/>
        <v>2.5920000000000001</v>
      </c>
    </row>
    <row r="31" spans="1:32" ht="15.75">
      <c r="A31" s="102" t="str">
        <f>ССЫЛКИ!AB2</f>
        <v>Котлета рыбная полуф-т (шт)</v>
      </c>
      <c r="B31" s="105"/>
      <c r="C31" s="424">
        <f>ССЫЛКИ!AB3</f>
        <v>21</v>
      </c>
      <c r="D31" s="425">
        <f t="shared" si="3"/>
        <v>0</v>
      </c>
      <c r="E31" s="127">
        <f t="shared" si="4"/>
        <v>218</v>
      </c>
      <c r="F31" s="424">
        <f t="shared" si="0"/>
        <v>21</v>
      </c>
      <c r="G31" s="424">
        <f t="shared" si="5"/>
        <v>4578</v>
      </c>
      <c r="H31" s="127">
        <f>'2 Итог.вед.(РАСХОД)'!AB35</f>
        <v>218</v>
      </c>
      <c r="I31" s="424">
        <f t="shared" si="1"/>
        <v>21</v>
      </c>
      <c r="J31" s="424">
        <f t="shared" si="6"/>
        <v>4578</v>
      </c>
      <c r="K31" s="426">
        <f t="shared" si="7"/>
        <v>0</v>
      </c>
      <c r="L31" s="424">
        <f t="shared" si="2"/>
        <v>21</v>
      </c>
      <c r="M31" s="425">
        <f t="shared" si="8"/>
        <v>0</v>
      </c>
      <c r="N31" s="403"/>
      <c r="O31" s="403"/>
      <c r="Q31" t="s">
        <v>178</v>
      </c>
      <c r="T31" s="54" t="s">
        <v>255</v>
      </c>
      <c r="V31" s="124"/>
      <c r="W31" s="44">
        <f>'Итог.вед.(ПРИХОД)'!AB35-B31</f>
        <v>218</v>
      </c>
      <c r="Z31" s="44">
        <f>'Итог.вед.(ПРИХОД)'!AB35-B31</f>
        <v>218</v>
      </c>
      <c r="AF31" s="196">
        <f t="shared" si="9"/>
        <v>218</v>
      </c>
    </row>
    <row r="32" spans="1:32" ht="15.75">
      <c r="A32" s="102" t="str">
        <f>ССЫЛКИ!AC2</f>
        <v>Фрикадельки рыбные  полуф-т (шт)</v>
      </c>
      <c r="B32" s="105"/>
      <c r="C32" s="424">
        <f>ССЫЛКИ!AC3</f>
        <v>10.5</v>
      </c>
      <c r="D32" s="425">
        <f t="shared" si="3"/>
        <v>0</v>
      </c>
      <c r="E32" s="127">
        <f t="shared" si="4"/>
        <v>84</v>
      </c>
      <c r="F32" s="424">
        <f t="shared" si="0"/>
        <v>10.5</v>
      </c>
      <c r="G32" s="424">
        <f t="shared" si="5"/>
        <v>882</v>
      </c>
      <c r="H32" s="127">
        <f>'2 Итог.вед.(РАСХОД)'!AC35</f>
        <v>84</v>
      </c>
      <c r="I32" s="424">
        <f t="shared" si="1"/>
        <v>10.5</v>
      </c>
      <c r="J32" s="424">
        <f t="shared" si="6"/>
        <v>882</v>
      </c>
      <c r="K32" s="426">
        <f t="shared" si="7"/>
        <v>0</v>
      </c>
      <c r="L32" s="424">
        <f t="shared" si="2"/>
        <v>10.5</v>
      </c>
      <c r="M32" s="425">
        <f t="shared" si="8"/>
        <v>0</v>
      </c>
      <c r="N32" s="403"/>
      <c r="O32" s="403"/>
      <c r="Q32" t="s">
        <v>179</v>
      </c>
      <c r="T32" s="54" t="s">
        <v>256</v>
      </c>
      <c r="V32" s="124"/>
      <c r="W32" s="44">
        <f>'Итог.вед.(ПРИХОД)'!AC35-B32</f>
        <v>84</v>
      </c>
      <c r="Z32" s="44">
        <f>'Итог.вед.(ПРИХОД)'!AC35-B32</f>
        <v>84</v>
      </c>
      <c r="AF32" s="196">
        <f t="shared" si="9"/>
        <v>84</v>
      </c>
    </row>
    <row r="33" spans="1:32" ht="15.75">
      <c r="A33" s="102" t="str">
        <f>ССЫЛКИ!AD2</f>
        <v>Крупа гороховая</v>
      </c>
      <c r="B33" s="105"/>
      <c r="C33" s="424">
        <f>ССЫЛКИ!AD3</f>
        <v>55</v>
      </c>
      <c r="D33" s="425">
        <f t="shared" si="3"/>
        <v>0</v>
      </c>
      <c r="E33" s="127">
        <f t="shared" si="4"/>
        <v>1.609</v>
      </c>
      <c r="F33" s="424">
        <f t="shared" si="0"/>
        <v>55</v>
      </c>
      <c r="G33" s="424">
        <f t="shared" si="5"/>
        <v>88.5</v>
      </c>
      <c r="H33" s="127">
        <f>'2 Итог.вед.(РАСХОД)'!AD35</f>
        <v>1.609</v>
      </c>
      <c r="I33" s="424">
        <f t="shared" si="1"/>
        <v>55</v>
      </c>
      <c r="J33" s="424">
        <f t="shared" si="6"/>
        <v>88.5</v>
      </c>
      <c r="K33" s="426">
        <f t="shared" si="7"/>
        <v>0</v>
      </c>
      <c r="L33" s="424">
        <f t="shared" si="2"/>
        <v>55</v>
      </c>
      <c r="M33" s="425">
        <f t="shared" si="8"/>
        <v>0</v>
      </c>
      <c r="N33" s="403"/>
      <c r="O33" s="403"/>
      <c r="Q33" t="s">
        <v>180</v>
      </c>
      <c r="T33" s="54" t="s">
        <v>257</v>
      </c>
      <c r="V33" s="124"/>
      <c r="W33" s="44">
        <f>'Итог.вед.(ПРИХОД)'!AD35-B33</f>
        <v>1.609</v>
      </c>
      <c r="Z33" s="44">
        <f>'Итог.вед.(ПРИХОД)'!AD35-B33</f>
        <v>1.609</v>
      </c>
      <c r="AF33" s="196">
        <f t="shared" si="9"/>
        <v>1.609</v>
      </c>
    </row>
    <row r="34" spans="1:32" ht="15.75">
      <c r="A34" s="102" t="str">
        <f>ССЫЛКИ!AE2</f>
        <v>Крупа гречневая</v>
      </c>
      <c r="B34" s="105"/>
      <c r="C34" s="424">
        <f>ССЫЛКИ!AE3</f>
        <v>90</v>
      </c>
      <c r="D34" s="425">
        <f t="shared" si="3"/>
        <v>0</v>
      </c>
      <c r="E34" s="127">
        <f t="shared" si="4"/>
        <v>15.196</v>
      </c>
      <c r="F34" s="424">
        <f t="shared" si="0"/>
        <v>90</v>
      </c>
      <c r="G34" s="424">
        <f t="shared" si="5"/>
        <v>1367.64</v>
      </c>
      <c r="H34" s="127">
        <f>'2 Итог.вед.(РАСХОД)'!AE35</f>
        <v>15.196</v>
      </c>
      <c r="I34" s="424">
        <f t="shared" si="1"/>
        <v>90</v>
      </c>
      <c r="J34" s="424">
        <f t="shared" si="6"/>
        <v>1367.64</v>
      </c>
      <c r="K34" s="426">
        <f t="shared" si="7"/>
        <v>0</v>
      </c>
      <c r="L34" s="424">
        <f t="shared" si="2"/>
        <v>90</v>
      </c>
      <c r="M34" s="425">
        <f t="shared" si="8"/>
        <v>0</v>
      </c>
      <c r="N34" s="403"/>
      <c r="O34" s="403"/>
      <c r="Q34" t="s">
        <v>181</v>
      </c>
      <c r="T34" s="54" t="s">
        <v>258</v>
      </c>
      <c r="V34" s="124"/>
      <c r="W34" s="44">
        <f>'Итог.вед.(ПРИХОД)'!AE35-B34</f>
        <v>15.196</v>
      </c>
      <c r="Z34" s="44">
        <f>'Итог.вед.(ПРИХОД)'!AE35-B34</f>
        <v>15.196</v>
      </c>
      <c r="AF34" s="196">
        <f t="shared" si="9"/>
        <v>15.196</v>
      </c>
    </row>
    <row r="35" spans="1:32" ht="15.75">
      <c r="A35" s="102" t="str">
        <f>ССЫЛКИ!AF2</f>
        <v>Крупа кукурузная</v>
      </c>
      <c r="B35" s="105"/>
      <c r="C35" s="424">
        <f>ССЫЛКИ!AF3</f>
        <v>45</v>
      </c>
      <c r="D35" s="425">
        <f t="shared" si="3"/>
        <v>0</v>
      </c>
      <c r="E35" s="127">
        <f t="shared" si="4"/>
        <v>5.6</v>
      </c>
      <c r="F35" s="424">
        <f t="shared" si="0"/>
        <v>45</v>
      </c>
      <c r="G35" s="424">
        <f t="shared" si="5"/>
        <v>252</v>
      </c>
      <c r="H35" s="127">
        <f>'2 Итог.вед.(РАСХОД)'!AF35</f>
        <v>5.6</v>
      </c>
      <c r="I35" s="424">
        <f t="shared" si="1"/>
        <v>45</v>
      </c>
      <c r="J35" s="424">
        <f t="shared" si="6"/>
        <v>252</v>
      </c>
      <c r="K35" s="426">
        <f t="shared" si="7"/>
        <v>0</v>
      </c>
      <c r="L35" s="424">
        <f t="shared" si="2"/>
        <v>45</v>
      </c>
      <c r="M35" s="425">
        <f t="shared" si="8"/>
        <v>0</v>
      </c>
      <c r="N35" s="403"/>
      <c r="O35" s="403"/>
      <c r="Q35" t="s">
        <v>182</v>
      </c>
      <c r="T35" s="54" t="s">
        <v>259</v>
      </c>
      <c r="V35" s="124"/>
      <c r="W35" s="44">
        <f>'Итог.вед.(ПРИХОД)'!AF35-B35</f>
        <v>5.6</v>
      </c>
      <c r="Z35" s="44">
        <f>'Итог.вед.(ПРИХОД)'!AF35-B35</f>
        <v>5.6</v>
      </c>
      <c r="AF35" s="196">
        <f t="shared" si="9"/>
        <v>5.6</v>
      </c>
    </row>
    <row r="36" spans="1:32" ht="15.75" hidden="1">
      <c r="A36" s="102" t="str">
        <f>ССЫЛКИ!AG2</f>
        <v>Крупа манная</v>
      </c>
      <c r="B36" s="105"/>
      <c r="C36" s="424">
        <f>ССЫЛКИ!AG3</f>
        <v>45</v>
      </c>
      <c r="D36" s="425">
        <f t="shared" si="3"/>
        <v>0</v>
      </c>
      <c r="E36" s="127">
        <f t="shared" si="4"/>
        <v>0</v>
      </c>
      <c r="F36" s="424">
        <f t="shared" si="0"/>
        <v>45</v>
      </c>
      <c r="G36" s="424">
        <f t="shared" si="5"/>
        <v>0</v>
      </c>
      <c r="H36" s="127">
        <f>'2 Итог.вед.(РАСХОД)'!AG35-B36</f>
        <v>0</v>
      </c>
      <c r="I36" s="424">
        <f t="shared" si="1"/>
        <v>45</v>
      </c>
      <c r="J36" s="424">
        <f t="shared" si="6"/>
        <v>0</v>
      </c>
      <c r="K36" s="426">
        <f t="shared" si="7"/>
        <v>0</v>
      </c>
      <c r="L36" s="424">
        <f t="shared" si="2"/>
        <v>45</v>
      </c>
      <c r="M36" s="425">
        <f t="shared" si="8"/>
        <v>0</v>
      </c>
      <c r="N36" s="403"/>
      <c r="O36" s="403"/>
      <c r="Q36" t="s">
        <v>183</v>
      </c>
      <c r="T36" s="54" t="s">
        <v>260</v>
      </c>
      <c r="V36" s="124"/>
      <c r="W36" s="44">
        <f>'Итог.вед.(ПРИХОД)'!AG35-B36</f>
        <v>0</v>
      </c>
      <c r="Z36" s="44">
        <f>'Итог.вед.(ПРИХОД)'!AG35-B36</f>
        <v>0</v>
      </c>
      <c r="AF36" s="196">
        <f t="shared" si="9"/>
        <v>0</v>
      </c>
    </row>
    <row r="37" spans="1:32" ht="15.75" hidden="1">
      <c r="A37" s="102" t="str">
        <f>ССЫЛКИ!AH2</f>
        <v>Крупа овсяная</v>
      </c>
      <c r="B37" s="105"/>
      <c r="C37" s="424">
        <f>ССЫЛКИ!AH3</f>
        <v>52</v>
      </c>
      <c r="D37" s="425">
        <f t="shared" si="3"/>
        <v>0</v>
      </c>
      <c r="E37" s="127">
        <f t="shared" si="4"/>
        <v>0</v>
      </c>
      <c r="F37" s="424">
        <f t="shared" si="0"/>
        <v>52</v>
      </c>
      <c r="G37" s="424">
        <f t="shared" si="5"/>
        <v>0</v>
      </c>
      <c r="H37" s="127">
        <f>'2 Итог.вед.(РАСХОД)'!AH35-B37</f>
        <v>0</v>
      </c>
      <c r="I37" s="424">
        <f t="shared" si="1"/>
        <v>52</v>
      </c>
      <c r="J37" s="424">
        <f t="shared" si="6"/>
        <v>0</v>
      </c>
      <c r="K37" s="426">
        <f t="shared" si="7"/>
        <v>0</v>
      </c>
      <c r="L37" s="424">
        <f t="shared" si="2"/>
        <v>52</v>
      </c>
      <c r="M37" s="425">
        <f t="shared" si="8"/>
        <v>0</v>
      </c>
      <c r="N37" s="403"/>
      <c r="O37" s="403"/>
      <c r="Q37" t="s">
        <v>184</v>
      </c>
      <c r="T37" s="54" t="s">
        <v>261</v>
      </c>
      <c r="V37" s="124"/>
      <c r="W37" s="44">
        <f>'Итог.вед.(ПРИХОД)'!AH35-B37</f>
        <v>0</v>
      </c>
      <c r="Z37" s="44">
        <f>'Итог.вед.(ПРИХОД)'!AH35-B37</f>
        <v>0</v>
      </c>
      <c r="AF37" s="196">
        <f t="shared" si="9"/>
        <v>0</v>
      </c>
    </row>
    <row r="38" spans="1:32" ht="15.75">
      <c r="A38" s="102" t="str">
        <f>ССЫЛКИ!AI2</f>
        <v>Крупа перловая</v>
      </c>
      <c r="B38" s="105"/>
      <c r="C38" s="424">
        <f>ССЫЛКИ!AI3</f>
        <v>50</v>
      </c>
      <c r="D38" s="425">
        <f t="shared" si="3"/>
        <v>0</v>
      </c>
      <c r="E38" s="127">
        <f t="shared" si="4"/>
        <v>0.435</v>
      </c>
      <c r="F38" s="424">
        <f t="shared" si="0"/>
        <v>50</v>
      </c>
      <c r="G38" s="424">
        <f t="shared" si="5"/>
        <v>21.75</v>
      </c>
      <c r="H38" s="127">
        <f>'2 Итог.вед.(РАСХОД)'!AI35</f>
        <v>0.435</v>
      </c>
      <c r="I38" s="424">
        <f t="shared" si="1"/>
        <v>50</v>
      </c>
      <c r="J38" s="424">
        <f t="shared" si="6"/>
        <v>21.75</v>
      </c>
      <c r="K38" s="426">
        <f t="shared" si="7"/>
        <v>0</v>
      </c>
      <c r="L38" s="424">
        <f t="shared" si="2"/>
        <v>50</v>
      </c>
      <c r="M38" s="425">
        <f t="shared" si="8"/>
        <v>0</v>
      </c>
      <c r="N38" s="403"/>
      <c r="O38" s="403"/>
      <c r="Q38" t="s">
        <v>185</v>
      </c>
      <c r="T38" s="54" t="s">
        <v>262</v>
      </c>
      <c r="V38" s="124"/>
      <c r="W38" s="44">
        <f>'Итог.вед.(ПРИХОД)'!AI35-B38</f>
        <v>0.435</v>
      </c>
      <c r="Z38" s="44">
        <f>'Итог.вед.(ПРИХОД)'!AI35-B38</f>
        <v>0.435</v>
      </c>
      <c r="AF38" s="196">
        <f t="shared" si="9"/>
        <v>0.435</v>
      </c>
    </row>
    <row r="39" spans="1:32" ht="15.75">
      <c r="A39" s="102" t="str">
        <f>ССЫЛКИ!AJ2</f>
        <v>Крупа пшеничная</v>
      </c>
      <c r="B39" s="105"/>
      <c r="C39" s="424">
        <f>ССЫЛКИ!AJ3</f>
        <v>55</v>
      </c>
      <c r="D39" s="425">
        <f t="shared" si="3"/>
        <v>0</v>
      </c>
      <c r="E39" s="127">
        <f t="shared" si="4"/>
        <v>7.7759999999999998</v>
      </c>
      <c r="F39" s="424">
        <f t="shared" si="0"/>
        <v>55</v>
      </c>
      <c r="G39" s="424">
        <f t="shared" si="5"/>
        <v>427.68</v>
      </c>
      <c r="H39" s="127">
        <f>'2 Итог.вед.(РАСХОД)'!AJ35</f>
        <v>7.7759999999999998</v>
      </c>
      <c r="I39" s="424">
        <f t="shared" si="1"/>
        <v>55</v>
      </c>
      <c r="J39" s="424">
        <f t="shared" si="6"/>
        <v>427.68</v>
      </c>
      <c r="K39" s="426">
        <f t="shared" si="7"/>
        <v>0</v>
      </c>
      <c r="L39" s="424">
        <f t="shared" si="2"/>
        <v>55</v>
      </c>
      <c r="M39" s="425">
        <f t="shared" si="8"/>
        <v>0</v>
      </c>
      <c r="N39" s="403"/>
      <c r="O39" s="403"/>
      <c r="Q39" t="s">
        <v>186</v>
      </c>
      <c r="T39" s="54" t="s">
        <v>263</v>
      </c>
      <c r="V39" s="124"/>
      <c r="W39" s="44">
        <f>'Итог.вед.(ПРИХОД)'!AJ35-B39</f>
        <v>7.7759999999999998</v>
      </c>
      <c r="Z39" s="44">
        <f>'Итог.вед.(ПРИХОД)'!AJ35-B39</f>
        <v>7.7759999999999998</v>
      </c>
      <c r="AF39" s="196">
        <f t="shared" si="9"/>
        <v>7.7759999999999998</v>
      </c>
    </row>
    <row r="40" spans="1:32" ht="15.75" hidden="1">
      <c r="A40" s="102" t="str">
        <f>ССЫЛКИ!AK2</f>
        <v>Крупа пшено шлифованное</v>
      </c>
      <c r="B40" s="105"/>
      <c r="C40" s="424">
        <f>ССЫЛКИ!AK3</f>
        <v>60</v>
      </c>
      <c r="D40" s="425">
        <f t="shared" si="3"/>
        <v>0</v>
      </c>
      <c r="E40" s="127">
        <f t="shared" si="4"/>
        <v>0</v>
      </c>
      <c r="F40" s="424">
        <f t="shared" si="0"/>
        <v>60</v>
      </c>
      <c r="G40" s="424">
        <f t="shared" si="5"/>
        <v>0</v>
      </c>
      <c r="H40" s="127">
        <f>'2 Итог.вед.(РАСХОД)'!AK35-B40</f>
        <v>0</v>
      </c>
      <c r="I40" s="424">
        <f t="shared" si="1"/>
        <v>60</v>
      </c>
      <c r="J40" s="424">
        <f t="shared" si="6"/>
        <v>0</v>
      </c>
      <c r="K40" s="426">
        <f t="shared" si="7"/>
        <v>0</v>
      </c>
      <c r="L40" s="424">
        <f t="shared" si="2"/>
        <v>60</v>
      </c>
      <c r="M40" s="425">
        <f t="shared" si="8"/>
        <v>0</v>
      </c>
      <c r="N40" s="403"/>
      <c r="O40" s="403"/>
      <c r="Q40" t="s">
        <v>187</v>
      </c>
      <c r="T40" s="54" t="s">
        <v>264</v>
      </c>
      <c r="V40" s="124"/>
      <c r="W40" s="44">
        <f>'Итог.вед.(ПРИХОД)'!AK35-B40</f>
        <v>0</v>
      </c>
      <c r="Z40" s="44">
        <f>'Итог.вед.(ПРИХОД)'!AK35-B40</f>
        <v>0</v>
      </c>
      <c r="AF40" s="196">
        <f t="shared" si="9"/>
        <v>0</v>
      </c>
    </row>
    <row r="41" spans="1:32" ht="15.75">
      <c r="A41" s="102" t="str">
        <f>ССЫЛКИ!AL2</f>
        <v>Крупа рисовая</v>
      </c>
      <c r="B41" s="105"/>
      <c r="C41" s="424">
        <f>ССЫЛКИ!AL3</f>
        <v>60</v>
      </c>
      <c r="D41" s="425">
        <f t="shared" si="3"/>
        <v>0</v>
      </c>
      <c r="E41" s="127">
        <f t="shared" si="4"/>
        <v>18.863</v>
      </c>
      <c r="F41" s="424">
        <f t="shared" si="0"/>
        <v>60</v>
      </c>
      <c r="G41" s="424">
        <f t="shared" si="5"/>
        <v>1131.78</v>
      </c>
      <c r="H41" s="127">
        <f>'2 Итог.вед.(РАСХОД)'!AL35</f>
        <v>18.863</v>
      </c>
      <c r="I41" s="424">
        <f t="shared" si="1"/>
        <v>60</v>
      </c>
      <c r="J41" s="424">
        <f t="shared" si="6"/>
        <v>1131.78</v>
      </c>
      <c r="K41" s="426">
        <f t="shared" si="7"/>
        <v>0</v>
      </c>
      <c r="L41" s="424">
        <f t="shared" si="2"/>
        <v>60</v>
      </c>
      <c r="M41" s="425">
        <f t="shared" si="8"/>
        <v>0</v>
      </c>
      <c r="N41" s="403"/>
      <c r="O41" s="403"/>
      <c r="Q41" t="s">
        <v>188</v>
      </c>
      <c r="T41" s="54" t="s">
        <v>265</v>
      </c>
      <c r="V41" s="124"/>
      <c r="W41" s="44">
        <f>'Итог.вед.(ПРИХОД)'!AL35-B41</f>
        <v>18.863</v>
      </c>
      <c r="Z41" s="44">
        <f>'Итог.вед.(ПРИХОД)'!AL35-B41</f>
        <v>18.863</v>
      </c>
      <c r="AF41" s="196">
        <f t="shared" si="9"/>
        <v>18.863</v>
      </c>
    </row>
    <row r="42" spans="1:32" ht="15.75">
      <c r="A42" s="102" t="str">
        <f>ССЫЛКИ!AM2</f>
        <v>Крупа ячневая</v>
      </c>
      <c r="B42" s="105"/>
      <c r="C42" s="424">
        <f>ССЫЛКИ!AM3</f>
        <v>50</v>
      </c>
      <c r="D42" s="425">
        <f t="shared" si="3"/>
        <v>0</v>
      </c>
      <c r="E42" s="127">
        <f t="shared" si="4"/>
        <v>0.34399999999999997</v>
      </c>
      <c r="F42" s="424">
        <f t="shared" si="0"/>
        <v>50</v>
      </c>
      <c r="G42" s="424">
        <f t="shared" si="5"/>
        <v>17.2</v>
      </c>
      <c r="H42" s="127">
        <f>'2 Итог.вед.(РАСХОД)'!AM35</f>
        <v>0.34399999999999997</v>
      </c>
      <c r="I42" s="424">
        <f t="shared" si="1"/>
        <v>50</v>
      </c>
      <c r="J42" s="424">
        <f t="shared" si="6"/>
        <v>17.2</v>
      </c>
      <c r="K42" s="426">
        <f t="shared" si="7"/>
        <v>0</v>
      </c>
      <c r="L42" s="424">
        <f t="shared" si="2"/>
        <v>50</v>
      </c>
      <c r="M42" s="425">
        <f t="shared" si="8"/>
        <v>0</v>
      </c>
      <c r="N42" s="403"/>
      <c r="O42" s="403"/>
      <c r="Q42" t="s">
        <v>189</v>
      </c>
      <c r="T42" s="54" t="s">
        <v>266</v>
      </c>
      <c r="V42" s="124"/>
      <c r="W42" s="44">
        <f>'Итог.вед.(ПРИХОД)'!AM35-B42</f>
        <v>0.34399999999999997</v>
      </c>
      <c r="Z42" s="44">
        <f>'Итог.вед.(ПРИХОД)'!AM35-B42</f>
        <v>0.34399999999999997</v>
      </c>
      <c r="AF42" s="196">
        <f t="shared" si="9"/>
        <v>0.34399999999999997</v>
      </c>
    </row>
    <row r="43" spans="1:32" ht="15.75" hidden="1">
      <c r="A43" s="102" t="str">
        <f>ССЫЛКИ!AN2</f>
        <v>Чечевица</v>
      </c>
      <c r="B43" s="105"/>
      <c r="C43" s="424">
        <f>ССЫЛКИ!AN3</f>
        <v>110</v>
      </c>
      <c r="D43" s="425">
        <f t="shared" si="3"/>
        <v>0</v>
      </c>
      <c r="E43" s="127">
        <f t="shared" si="4"/>
        <v>0</v>
      </c>
      <c r="F43" s="424">
        <f t="shared" si="0"/>
        <v>110</v>
      </c>
      <c r="G43" s="424">
        <f t="shared" si="5"/>
        <v>0</v>
      </c>
      <c r="H43" s="127">
        <f>'2 Итог.вед.(РАСХОД)'!AN35-B43</f>
        <v>0</v>
      </c>
      <c r="I43" s="424">
        <f t="shared" si="1"/>
        <v>110</v>
      </c>
      <c r="J43" s="424">
        <f t="shared" si="6"/>
        <v>0</v>
      </c>
      <c r="K43" s="426">
        <f t="shared" si="7"/>
        <v>0</v>
      </c>
      <c r="L43" s="424">
        <f t="shared" si="2"/>
        <v>110</v>
      </c>
      <c r="M43" s="425">
        <f t="shared" si="8"/>
        <v>0</v>
      </c>
      <c r="N43" s="403"/>
      <c r="O43" s="403"/>
      <c r="Q43" t="s">
        <v>190</v>
      </c>
      <c r="T43" s="54" t="s">
        <v>267</v>
      </c>
      <c r="V43" s="124"/>
      <c r="W43" s="44">
        <f>'Итог.вед.(ПРИХОД)'!AN35-B43</f>
        <v>0</v>
      </c>
      <c r="Z43" s="44">
        <f>'Итог.вед.(ПРИХОД)'!AN35-B43</f>
        <v>0</v>
      </c>
      <c r="AF43" s="196">
        <f t="shared" si="9"/>
        <v>0</v>
      </c>
    </row>
    <row r="44" spans="1:32" ht="15.75">
      <c r="A44" s="102" t="str">
        <f>ССЫЛКИ!AO2</f>
        <v>Курага сушеная</v>
      </c>
      <c r="B44" s="105"/>
      <c r="C44" s="424">
        <f>ССЫЛКИ!AO3</f>
        <v>270</v>
      </c>
      <c r="D44" s="425">
        <f t="shared" si="3"/>
        <v>0</v>
      </c>
      <c r="E44" s="127">
        <f t="shared" si="4"/>
        <v>2.7839999999999998</v>
      </c>
      <c r="F44" s="424">
        <f t="shared" si="0"/>
        <v>270</v>
      </c>
      <c r="G44" s="424">
        <f t="shared" si="5"/>
        <v>751.68</v>
      </c>
      <c r="H44" s="127">
        <f>'2 Итог.вед.(РАСХОД)'!AO35</f>
        <v>2.7839999999999998</v>
      </c>
      <c r="I44" s="424">
        <f t="shared" si="1"/>
        <v>270</v>
      </c>
      <c r="J44" s="424">
        <f t="shared" si="6"/>
        <v>751.68</v>
      </c>
      <c r="K44" s="426">
        <f t="shared" si="7"/>
        <v>0</v>
      </c>
      <c r="L44" s="424">
        <f t="shared" si="2"/>
        <v>270</v>
      </c>
      <c r="M44" s="425">
        <f t="shared" si="8"/>
        <v>0</v>
      </c>
      <c r="N44" s="403"/>
      <c r="O44" s="403"/>
      <c r="Q44" t="s">
        <v>191</v>
      </c>
      <c r="T44" s="54" t="s">
        <v>268</v>
      </c>
      <c r="V44" s="124"/>
      <c r="W44" s="44">
        <f>'Итог.вед.(ПРИХОД)'!AO35-B44</f>
        <v>2.7839999999999998</v>
      </c>
      <c r="Z44" s="44">
        <f>'Итог.вед.(ПРИХОД)'!AO35-B44</f>
        <v>2.7839999999999998</v>
      </c>
      <c r="AF44" s="196">
        <f t="shared" si="9"/>
        <v>2.7839999999999998</v>
      </c>
    </row>
    <row r="45" spans="1:32" ht="15.75">
      <c r="A45" s="102" t="str">
        <f>ССЫЛКИ!AP2</f>
        <v>Йогурт</v>
      </c>
      <c r="B45" s="105"/>
      <c r="C45" s="424">
        <f>ССЫЛКИ!AP3</f>
        <v>200</v>
      </c>
      <c r="D45" s="425">
        <f t="shared" si="3"/>
        <v>0</v>
      </c>
      <c r="E45" s="127">
        <f t="shared" si="4"/>
        <v>20.125</v>
      </c>
      <c r="F45" s="424">
        <f t="shared" si="0"/>
        <v>200</v>
      </c>
      <c r="G45" s="424">
        <f t="shared" si="5"/>
        <v>4025</v>
      </c>
      <c r="H45" s="127">
        <f>'2 Итог.вед.(РАСХОД)'!AP35</f>
        <v>20.125</v>
      </c>
      <c r="I45" s="424">
        <f t="shared" si="1"/>
        <v>200</v>
      </c>
      <c r="J45" s="424">
        <f t="shared" si="6"/>
        <v>4025</v>
      </c>
      <c r="K45" s="426">
        <f t="shared" si="7"/>
        <v>0</v>
      </c>
      <c r="L45" s="424">
        <f t="shared" si="2"/>
        <v>200</v>
      </c>
      <c r="M45" s="425">
        <f t="shared" si="8"/>
        <v>0</v>
      </c>
      <c r="N45" s="403"/>
      <c r="O45" s="403"/>
      <c r="Q45" t="s">
        <v>192</v>
      </c>
      <c r="T45" s="54" t="s">
        <v>269</v>
      </c>
      <c r="V45" s="124"/>
      <c r="W45" s="44">
        <f>'Итог.вед.(ПРИХОД)'!AP35-B45</f>
        <v>20.125</v>
      </c>
      <c r="Z45" s="44">
        <f>'Итог.вед.(ПРИХОД)'!AP35-B45</f>
        <v>20.125</v>
      </c>
      <c r="AF45" s="196">
        <f t="shared" si="9"/>
        <v>20.125</v>
      </c>
    </row>
    <row r="46" spans="1:32" ht="15.75">
      <c r="A46" s="102" t="str">
        <f>ССЫЛКИ!AQ2</f>
        <v>Кефир</v>
      </c>
      <c r="B46" s="105"/>
      <c r="C46" s="424">
        <f>ССЫЛКИ!AQ3</f>
        <v>80</v>
      </c>
      <c r="D46" s="425">
        <f t="shared" si="3"/>
        <v>0</v>
      </c>
      <c r="E46" s="127">
        <f t="shared" si="4"/>
        <v>17.5</v>
      </c>
      <c r="F46" s="424">
        <f t="shared" si="0"/>
        <v>80</v>
      </c>
      <c r="G46" s="424">
        <f t="shared" si="5"/>
        <v>1400</v>
      </c>
      <c r="H46" s="127">
        <f>'2 Итог.вед.(РАСХОД)'!AQ35</f>
        <v>17.5</v>
      </c>
      <c r="I46" s="424">
        <f t="shared" si="1"/>
        <v>80</v>
      </c>
      <c r="J46" s="424">
        <f t="shared" si="6"/>
        <v>1400</v>
      </c>
      <c r="K46" s="426">
        <f t="shared" si="7"/>
        <v>0</v>
      </c>
      <c r="L46" s="424">
        <f t="shared" si="2"/>
        <v>80</v>
      </c>
      <c r="M46" s="425">
        <f t="shared" si="8"/>
        <v>0</v>
      </c>
      <c r="N46" s="403"/>
      <c r="O46" s="403"/>
      <c r="Q46" t="s">
        <v>193</v>
      </c>
      <c r="T46" s="54" t="s">
        <v>270</v>
      </c>
      <c r="V46" s="124"/>
      <c r="W46" s="44">
        <f>'Итог.вед.(ПРИХОД)'!AQ35-B46</f>
        <v>17.5</v>
      </c>
      <c r="Z46" s="44">
        <f>'Итог.вед.(ПРИХОД)'!AQ35-B46</f>
        <v>17.5</v>
      </c>
      <c r="AF46" s="196">
        <f t="shared" si="9"/>
        <v>17.5</v>
      </c>
    </row>
    <row r="47" spans="1:32" ht="15.75">
      <c r="A47" s="102" t="str">
        <f>ССЫЛКИ!AR2</f>
        <v>Масло сливочное</v>
      </c>
      <c r="B47" s="105"/>
      <c r="C47" s="424">
        <f>ССЫЛКИ!AR3</f>
        <v>600</v>
      </c>
      <c r="D47" s="425">
        <f t="shared" si="3"/>
        <v>0</v>
      </c>
      <c r="E47" s="127">
        <f t="shared" si="4"/>
        <v>8.91</v>
      </c>
      <c r="F47" s="424">
        <f t="shared" si="0"/>
        <v>600</v>
      </c>
      <c r="G47" s="424">
        <f t="shared" si="5"/>
        <v>5346</v>
      </c>
      <c r="H47" s="127">
        <f>'2 Итог.вед.(РАСХОД)'!AR35</f>
        <v>8.91</v>
      </c>
      <c r="I47" s="424">
        <f t="shared" si="1"/>
        <v>600</v>
      </c>
      <c r="J47" s="424">
        <f t="shared" si="6"/>
        <v>5346</v>
      </c>
      <c r="K47" s="426">
        <f t="shared" si="7"/>
        <v>0</v>
      </c>
      <c r="L47" s="424">
        <f t="shared" si="2"/>
        <v>600</v>
      </c>
      <c r="M47" s="425">
        <f t="shared" si="8"/>
        <v>0</v>
      </c>
      <c r="N47" s="403"/>
      <c r="O47" s="403"/>
      <c r="Q47" t="s">
        <v>194</v>
      </c>
      <c r="T47" s="54" t="s">
        <v>271</v>
      </c>
      <c r="V47" s="124"/>
      <c r="W47" s="44">
        <f>'Итог.вед.(ПРИХОД)'!AR35-B47</f>
        <v>8.91</v>
      </c>
      <c r="Z47" s="44">
        <f>'Итог.вед.(ПРИХОД)'!AR35-B47</f>
        <v>8.91</v>
      </c>
      <c r="AF47" s="196">
        <f t="shared" si="9"/>
        <v>8.91</v>
      </c>
    </row>
    <row r="48" spans="1:32" ht="15.75" hidden="1">
      <c r="A48" s="102" t="str">
        <f>ССЫЛКИ!AS2</f>
        <v>Молоко разливное</v>
      </c>
      <c r="B48" s="105"/>
      <c r="C48" s="424">
        <f>ССЫЛКИ!AS3</f>
        <v>60</v>
      </c>
      <c r="D48" s="425">
        <f t="shared" si="3"/>
        <v>0</v>
      </c>
      <c r="E48" s="127">
        <f t="shared" si="4"/>
        <v>0</v>
      </c>
      <c r="F48" s="424">
        <f t="shared" si="0"/>
        <v>60</v>
      </c>
      <c r="G48" s="424">
        <f t="shared" si="5"/>
        <v>0</v>
      </c>
      <c r="H48" s="127">
        <f>'2 Итог.вед.(РАСХОД)'!AS35-B48</f>
        <v>0</v>
      </c>
      <c r="I48" s="424">
        <f t="shared" si="1"/>
        <v>60</v>
      </c>
      <c r="J48" s="424">
        <f t="shared" si="6"/>
        <v>0</v>
      </c>
      <c r="K48" s="426">
        <f t="shared" si="7"/>
        <v>0</v>
      </c>
      <c r="L48" s="424">
        <f t="shared" si="2"/>
        <v>60</v>
      </c>
      <c r="M48" s="425">
        <f t="shared" si="8"/>
        <v>0</v>
      </c>
      <c r="N48" s="403"/>
      <c r="O48" s="403"/>
      <c r="Q48" t="s">
        <v>195</v>
      </c>
      <c r="T48" s="54" t="s">
        <v>272</v>
      </c>
      <c r="V48" s="124"/>
      <c r="W48" s="44">
        <f>'Итог.вед.(ПРИХОД)'!AS35-B48</f>
        <v>0</v>
      </c>
      <c r="Z48" s="44">
        <f>'Итог.вед.(ПРИХОД)'!AS35-B48</f>
        <v>0</v>
      </c>
      <c r="AF48" s="196">
        <f t="shared" si="9"/>
        <v>0</v>
      </c>
    </row>
    <row r="49" spans="1:32" ht="15.75">
      <c r="A49" s="102" t="str">
        <f>ССЫЛКИ!AT2</f>
        <v>Молоко вупаковке пастер</v>
      </c>
      <c r="B49" s="105"/>
      <c r="C49" s="424">
        <f>ССЫЛКИ!AT3</f>
        <v>75</v>
      </c>
      <c r="D49" s="425">
        <f t="shared" si="3"/>
        <v>0</v>
      </c>
      <c r="E49" s="127">
        <f t="shared" si="4"/>
        <v>31.007999999999999</v>
      </c>
      <c r="F49" s="424">
        <f t="shared" si="0"/>
        <v>75</v>
      </c>
      <c r="G49" s="424">
        <f t="shared" si="5"/>
        <v>2325.6</v>
      </c>
      <c r="H49" s="127">
        <f>'2 Итог.вед.(РАСХОД)'!AT35</f>
        <v>31.007999999999999</v>
      </c>
      <c r="I49" s="424">
        <f t="shared" si="1"/>
        <v>75</v>
      </c>
      <c r="J49" s="424">
        <f t="shared" si="6"/>
        <v>2325.6</v>
      </c>
      <c r="K49" s="426">
        <f t="shared" si="7"/>
        <v>0</v>
      </c>
      <c r="L49" s="424">
        <f t="shared" si="2"/>
        <v>75</v>
      </c>
      <c r="M49" s="425">
        <f t="shared" si="8"/>
        <v>0</v>
      </c>
      <c r="N49" s="403"/>
      <c r="O49" s="403"/>
      <c r="Q49" t="s">
        <v>196</v>
      </c>
      <c r="T49" s="54" t="s">
        <v>273</v>
      </c>
      <c r="V49" s="124"/>
      <c r="W49" s="44">
        <f>'Итог.вед.(ПРИХОД)'!AT35-B49</f>
        <v>31.007999999999999</v>
      </c>
      <c r="Z49" s="44">
        <f>'Итог.вед.(ПРИХОД)'!AT35-B49</f>
        <v>31.007999999999999</v>
      </c>
      <c r="AF49" s="196">
        <f t="shared" si="9"/>
        <v>31.007999999999999</v>
      </c>
    </row>
    <row r="50" spans="1:32" ht="15.75">
      <c r="A50" s="102" t="str">
        <f>ССЫЛКИ!AU2</f>
        <v>Сгущенное молоко</v>
      </c>
      <c r="B50" s="105"/>
      <c r="C50" s="424">
        <f>ССЫЛКИ!AU3</f>
        <v>250</v>
      </c>
      <c r="D50" s="425">
        <f t="shared" si="3"/>
        <v>0</v>
      </c>
      <c r="E50" s="127">
        <f t="shared" si="4"/>
        <v>2.706</v>
      </c>
      <c r="F50" s="424">
        <f t="shared" si="0"/>
        <v>250</v>
      </c>
      <c r="G50" s="424">
        <f t="shared" si="5"/>
        <v>676.5</v>
      </c>
      <c r="H50" s="127">
        <f>'2 Итог.вед.(РАСХОД)'!AU35</f>
        <v>2.706</v>
      </c>
      <c r="I50" s="424">
        <f t="shared" si="1"/>
        <v>250</v>
      </c>
      <c r="J50" s="424">
        <f t="shared" si="6"/>
        <v>676.5</v>
      </c>
      <c r="K50" s="426">
        <f t="shared" si="7"/>
        <v>0</v>
      </c>
      <c r="L50" s="424">
        <f t="shared" si="2"/>
        <v>250</v>
      </c>
      <c r="M50" s="425">
        <f t="shared" si="8"/>
        <v>0</v>
      </c>
      <c r="N50" s="403"/>
      <c r="O50" s="403"/>
      <c r="Q50" t="s">
        <v>197</v>
      </c>
      <c r="T50" s="54" t="s">
        <v>274</v>
      </c>
      <c r="V50" s="124"/>
      <c r="W50" s="44">
        <f>'Итог.вед.(ПРИХОД)'!AU35-B50</f>
        <v>2.706</v>
      </c>
      <c r="Z50" s="44">
        <f>'Итог.вед.(ПРИХОД)'!AU35-B50</f>
        <v>2.706</v>
      </c>
      <c r="AF50" s="196">
        <f t="shared" si="9"/>
        <v>2.706</v>
      </c>
    </row>
    <row r="51" spans="1:32" ht="15.75">
      <c r="A51" s="102" t="str">
        <f>ССЫЛКИ!AV2</f>
        <v>Сметана</v>
      </c>
      <c r="B51" s="105"/>
      <c r="C51" s="424">
        <f>ССЫЛКИ!AV3</f>
        <v>274</v>
      </c>
      <c r="D51" s="425">
        <f t="shared" si="3"/>
        <v>0</v>
      </c>
      <c r="E51" s="127">
        <f t="shared" si="4"/>
        <v>6.0739999999999998</v>
      </c>
      <c r="F51" s="424">
        <f t="shared" si="0"/>
        <v>274</v>
      </c>
      <c r="G51" s="424">
        <f t="shared" si="5"/>
        <v>1664.28</v>
      </c>
      <c r="H51" s="127">
        <f>'2 Итог.вед.(РАСХОД)'!AV35</f>
        <v>6.0739999999999998</v>
      </c>
      <c r="I51" s="424">
        <f t="shared" si="1"/>
        <v>274</v>
      </c>
      <c r="J51" s="424">
        <f t="shared" si="6"/>
        <v>1664.28</v>
      </c>
      <c r="K51" s="426">
        <f t="shared" si="7"/>
        <v>0</v>
      </c>
      <c r="L51" s="424">
        <f t="shared" si="2"/>
        <v>274</v>
      </c>
      <c r="M51" s="425">
        <f t="shared" si="8"/>
        <v>0</v>
      </c>
      <c r="N51" s="403"/>
      <c r="O51" s="403"/>
      <c r="Q51" t="s">
        <v>198</v>
      </c>
      <c r="T51" s="54" t="s">
        <v>275</v>
      </c>
      <c r="V51" s="124"/>
      <c r="W51" s="44">
        <f>'Итог.вед.(ПРИХОД)'!AV35-B51</f>
        <v>6.0739999999999998</v>
      </c>
      <c r="Z51" s="44">
        <f>'Итог.вед.(ПРИХОД)'!AV35-B51</f>
        <v>6.0739999999999998</v>
      </c>
      <c r="AF51" s="196">
        <f t="shared" si="9"/>
        <v>6.0739999999999998</v>
      </c>
    </row>
    <row r="52" spans="1:32" ht="15.75">
      <c r="A52" s="102" t="str">
        <f>ССЫЛКИ!AW2</f>
        <v>Сыр Российский</v>
      </c>
      <c r="B52" s="105"/>
      <c r="C52" s="424">
        <f>ССЫЛКИ!AW3</f>
        <v>450</v>
      </c>
      <c r="D52" s="425">
        <f t="shared" si="3"/>
        <v>0</v>
      </c>
      <c r="E52" s="127">
        <f t="shared" si="4"/>
        <v>8.4390000000000001</v>
      </c>
      <c r="F52" s="424">
        <f t="shared" si="0"/>
        <v>450</v>
      </c>
      <c r="G52" s="424">
        <f t="shared" si="5"/>
        <v>3797.55</v>
      </c>
      <c r="H52" s="127">
        <f>'2 Итог.вед.(РАСХОД)'!AW35</f>
        <v>8.4390000000000001</v>
      </c>
      <c r="I52" s="424">
        <f t="shared" si="1"/>
        <v>450</v>
      </c>
      <c r="J52" s="424">
        <f t="shared" si="6"/>
        <v>3797.55</v>
      </c>
      <c r="K52" s="426">
        <f t="shared" si="7"/>
        <v>0</v>
      </c>
      <c r="L52" s="424">
        <f t="shared" si="2"/>
        <v>450</v>
      </c>
      <c r="M52" s="425">
        <f t="shared" si="8"/>
        <v>0</v>
      </c>
      <c r="N52" s="403"/>
      <c r="O52" s="403"/>
      <c r="Q52" t="s">
        <v>199</v>
      </c>
      <c r="T52" s="54" t="s">
        <v>276</v>
      </c>
      <c r="V52" s="124"/>
      <c r="W52" s="44">
        <f>'Итог.вед.(ПРИХОД)'!AW35-B52</f>
        <v>8.4390000000000001</v>
      </c>
      <c r="Z52" s="44">
        <f>'Итог.вед.(ПРИХОД)'!AW35-B52</f>
        <v>8.4390000000000001</v>
      </c>
      <c r="AF52" s="196">
        <f t="shared" si="9"/>
        <v>8.4390000000000001</v>
      </c>
    </row>
    <row r="53" spans="1:32" ht="15.75" hidden="1">
      <c r="A53" s="102" t="str">
        <f>ССЫЛКИ!AX2</f>
        <v>Творог</v>
      </c>
      <c r="B53" s="105"/>
      <c r="C53" s="424">
        <f>ССЫЛКИ!AX3</f>
        <v>325</v>
      </c>
      <c r="D53" s="425">
        <f t="shared" si="3"/>
        <v>0</v>
      </c>
      <c r="E53" s="127">
        <f t="shared" si="4"/>
        <v>0</v>
      </c>
      <c r="F53" s="424">
        <f t="shared" si="0"/>
        <v>325</v>
      </c>
      <c r="G53" s="424">
        <f t="shared" si="5"/>
        <v>0</v>
      </c>
      <c r="H53" s="127">
        <f>'2 Итог.вед.(РАСХОД)'!AX35-B53</f>
        <v>0</v>
      </c>
      <c r="I53" s="424">
        <f t="shared" si="1"/>
        <v>325</v>
      </c>
      <c r="J53" s="424">
        <f t="shared" si="6"/>
        <v>0</v>
      </c>
      <c r="K53" s="426">
        <f t="shared" si="7"/>
        <v>0</v>
      </c>
      <c r="L53" s="424">
        <f t="shared" si="2"/>
        <v>325</v>
      </c>
      <c r="M53" s="425">
        <f t="shared" si="8"/>
        <v>0</v>
      </c>
      <c r="N53" s="403"/>
      <c r="O53" s="403"/>
      <c r="Q53" t="s">
        <v>200</v>
      </c>
      <c r="T53" s="54" t="s">
        <v>277</v>
      </c>
      <c r="V53" s="124"/>
      <c r="W53" s="44">
        <f>'Итог.вед.(ПРИХОД)'!AX35-B53</f>
        <v>0</v>
      </c>
      <c r="Z53" s="44">
        <f>'Итог.вед.(ПРИХОД)'!AX35-B53</f>
        <v>0</v>
      </c>
      <c r="AF53" s="196">
        <f t="shared" si="9"/>
        <v>0</v>
      </c>
    </row>
    <row r="54" spans="1:32" ht="15.75">
      <c r="A54" s="102" t="str">
        <f>ССЫЛКИ!AY2</f>
        <v>Куры охлажденные</v>
      </c>
      <c r="B54" s="105"/>
      <c r="C54" s="424">
        <f>ССЫЛКИ!AY3</f>
        <v>180</v>
      </c>
      <c r="D54" s="425">
        <f t="shared" si="3"/>
        <v>0</v>
      </c>
      <c r="E54" s="127">
        <f t="shared" si="4"/>
        <v>45.667999999999999</v>
      </c>
      <c r="F54" s="424">
        <f t="shared" si="0"/>
        <v>180</v>
      </c>
      <c r="G54" s="424">
        <f t="shared" si="5"/>
        <v>8220.24</v>
      </c>
      <c r="H54" s="127">
        <f>'2 Итог.вед.(РАСХОД)'!AY35</f>
        <v>45.667999999999999</v>
      </c>
      <c r="I54" s="424">
        <f t="shared" si="1"/>
        <v>180</v>
      </c>
      <c r="J54" s="424">
        <f t="shared" si="6"/>
        <v>8220.24</v>
      </c>
      <c r="K54" s="426">
        <f t="shared" si="7"/>
        <v>0</v>
      </c>
      <c r="L54" s="424">
        <f t="shared" si="2"/>
        <v>180</v>
      </c>
      <c r="M54" s="425">
        <f t="shared" si="8"/>
        <v>0</v>
      </c>
      <c r="N54" s="403"/>
      <c r="O54" s="403"/>
      <c r="Q54" t="s">
        <v>201</v>
      </c>
      <c r="T54" s="54" t="s">
        <v>278</v>
      </c>
      <c r="V54" s="124"/>
      <c r="W54" s="44">
        <f>'Итог.вед.(ПРИХОД)'!AY35-B54</f>
        <v>45.667999999999999</v>
      </c>
      <c r="Z54" s="44">
        <f>'Итог.вед.(ПРИХОД)'!AY35-B54</f>
        <v>45.667999999999999</v>
      </c>
      <c r="AF54" s="196">
        <f t="shared" si="9"/>
        <v>45.667999999999999</v>
      </c>
    </row>
    <row r="55" spans="1:32" ht="15.75" hidden="1">
      <c r="A55" s="102" t="str">
        <f>ССЫЛКИ!AZ2</f>
        <v>Мясо говядины в/с</v>
      </c>
      <c r="B55" s="105"/>
      <c r="C55" s="424">
        <f>ССЫЛКИ!AZ3</f>
        <v>320</v>
      </c>
      <c r="D55" s="425">
        <f t="shared" si="3"/>
        <v>0</v>
      </c>
      <c r="E55" s="127">
        <f t="shared" si="4"/>
        <v>0</v>
      </c>
      <c r="F55" s="424">
        <f t="shared" si="0"/>
        <v>320</v>
      </c>
      <c r="G55" s="424">
        <f t="shared" si="5"/>
        <v>0</v>
      </c>
      <c r="H55" s="127">
        <f>'2 Итог.вед.(РАСХОД)'!AZ35-B55</f>
        <v>0</v>
      </c>
      <c r="I55" s="424">
        <f t="shared" si="1"/>
        <v>320</v>
      </c>
      <c r="J55" s="424">
        <f t="shared" si="6"/>
        <v>0</v>
      </c>
      <c r="K55" s="426">
        <f t="shared" si="7"/>
        <v>0</v>
      </c>
      <c r="L55" s="424">
        <f t="shared" si="2"/>
        <v>320</v>
      </c>
      <c r="M55" s="425">
        <f t="shared" si="8"/>
        <v>0</v>
      </c>
      <c r="N55" s="403"/>
      <c r="O55" s="403"/>
      <c r="Q55" t="s">
        <v>202</v>
      </c>
      <c r="T55" s="54" t="s">
        <v>279</v>
      </c>
      <c r="V55" s="124"/>
      <c r="W55" s="44">
        <f>'Итог.вед.(ПРИХОД)'!AZ35-B55</f>
        <v>0</v>
      </c>
      <c r="Z55" s="44">
        <f>'Итог.вед.(ПРИХОД)'!AZ35-B55</f>
        <v>0</v>
      </c>
      <c r="AF55" s="196">
        <f t="shared" si="9"/>
        <v>0</v>
      </c>
    </row>
    <row r="56" spans="1:32" ht="15.75" hidden="1">
      <c r="A56" s="102" t="str">
        <f>ССЫЛКИ!BA2</f>
        <v>Фарш говяжий</v>
      </c>
      <c r="B56" s="105"/>
      <c r="C56" s="424">
        <f>ССЫЛКИ!BA3</f>
        <v>350</v>
      </c>
      <c r="D56" s="425">
        <f t="shared" si="3"/>
        <v>0</v>
      </c>
      <c r="E56" s="127">
        <f t="shared" si="4"/>
        <v>0</v>
      </c>
      <c r="F56" s="424">
        <f t="shared" si="0"/>
        <v>350</v>
      </c>
      <c r="G56" s="424">
        <f t="shared" si="5"/>
        <v>0</v>
      </c>
      <c r="H56" s="127">
        <f>'2 Итог.вед.(РАСХОД)'!BA35-B56</f>
        <v>0</v>
      </c>
      <c r="I56" s="424">
        <f t="shared" si="1"/>
        <v>350</v>
      </c>
      <c r="J56" s="424">
        <f t="shared" si="6"/>
        <v>0</v>
      </c>
      <c r="K56" s="426">
        <f t="shared" si="7"/>
        <v>0</v>
      </c>
      <c r="L56" s="424">
        <f t="shared" si="2"/>
        <v>350</v>
      </c>
      <c r="M56" s="425">
        <f t="shared" si="8"/>
        <v>0</v>
      </c>
      <c r="N56" s="403"/>
      <c r="O56" s="403"/>
      <c r="Q56" t="s">
        <v>203</v>
      </c>
      <c r="T56" s="54" t="s">
        <v>280</v>
      </c>
      <c r="V56" s="124"/>
      <c r="W56" s="44">
        <f>'Итог.вед.(ПРИХОД)'!BA35-B56</f>
        <v>0</v>
      </c>
      <c r="Z56" s="44">
        <f>'Итог.вед.(ПРИХОД)'!BA35-B56</f>
        <v>0</v>
      </c>
      <c r="AF56" s="196">
        <f t="shared" si="9"/>
        <v>0</v>
      </c>
    </row>
    <row r="57" spans="1:32" ht="15.75">
      <c r="A57" s="102" t="str">
        <f>ССЫЛКИ!BB2</f>
        <v>Сосиски</v>
      </c>
      <c r="B57" s="105"/>
      <c r="C57" s="424">
        <f>ССЫЛКИ!BB3</f>
        <v>300</v>
      </c>
      <c r="D57" s="425">
        <f t="shared" si="3"/>
        <v>0</v>
      </c>
      <c r="E57" s="127">
        <f t="shared" si="4"/>
        <v>10.661</v>
      </c>
      <c r="F57" s="424">
        <f t="shared" si="0"/>
        <v>300</v>
      </c>
      <c r="G57" s="424">
        <f t="shared" si="5"/>
        <v>3198.3</v>
      </c>
      <c r="H57" s="127">
        <f>'2 Итог.вед.(РАСХОД)'!BB35</f>
        <v>10.661</v>
      </c>
      <c r="I57" s="424">
        <f t="shared" si="1"/>
        <v>300</v>
      </c>
      <c r="J57" s="424">
        <f t="shared" si="6"/>
        <v>3198.3</v>
      </c>
      <c r="K57" s="426">
        <f t="shared" si="7"/>
        <v>0</v>
      </c>
      <c r="L57" s="424">
        <f t="shared" si="2"/>
        <v>300</v>
      </c>
      <c r="M57" s="425">
        <f t="shared" si="8"/>
        <v>0</v>
      </c>
      <c r="N57" s="403"/>
      <c r="O57" s="403"/>
      <c r="Q57" t="s">
        <v>204</v>
      </c>
      <c r="T57" s="54" t="s">
        <v>281</v>
      </c>
      <c r="V57" s="124"/>
      <c r="W57" s="44">
        <f>'Итог.вед.(ПРИХОД)'!BB35-B57</f>
        <v>10.661</v>
      </c>
      <c r="Z57" s="44">
        <f>'Итог.вед.(ПРИХОД)'!BB35-B57</f>
        <v>10.661</v>
      </c>
      <c r="AF57" s="196">
        <f t="shared" si="9"/>
        <v>10.661</v>
      </c>
    </row>
    <row r="58" spans="1:32" ht="15.75" hidden="1">
      <c r="A58" s="102" t="str">
        <f>ССЫЛКИ!BC2</f>
        <v>Рыба свежая</v>
      </c>
      <c r="B58" s="105"/>
      <c r="C58" s="424">
        <f>ССЫЛКИ!BC3</f>
        <v>120</v>
      </c>
      <c r="D58" s="425">
        <f t="shared" si="3"/>
        <v>0</v>
      </c>
      <c r="E58" s="127">
        <f t="shared" si="4"/>
        <v>0</v>
      </c>
      <c r="F58" s="424">
        <f t="shared" si="0"/>
        <v>120</v>
      </c>
      <c r="G58" s="424">
        <f t="shared" si="5"/>
        <v>0</v>
      </c>
      <c r="H58" s="127">
        <f>'2 Итог.вед.(РАСХОД)'!BC35-B58</f>
        <v>0</v>
      </c>
      <c r="I58" s="424">
        <f t="shared" si="1"/>
        <v>120</v>
      </c>
      <c r="J58" s="424">
        <f t="shared" si="6"/>
        <v>0</v>
      </c>
      <c r="K58" s="426">
        <f t="shared" si="7"/>
        <v>0</v>
      </c>
      <c r="L58" s="424">
        <f t="shared" si="2"/>
        <v>120</v>
      </c>
      <c r="M58" s="425">
        <f t="shared" si="8"/>
        <v>0</v>
      </c>
      <c r="N58" s="403"/>
      <c r="O58" s="403"/>
      <c r="Q58" t="s">
        <v>205</v>
      </c>
      <c r="T58" s="54" t="s">
        <v>282</v>
      </c>
      <c r="V58" s="124"/>
      <c r="W58" s="44">
        <f>'Итог.вед.(ПРИХОД)'!BC35-B58</f>
        <v>0</v>
      </c>
      <c r="Z58" s="44">
        <f>'Итог.вед.(ПРИХОД)'!BC35-B58</f>
        <v>0</v>
      </c>
      <c r="AF58" s="196">
        <f t="shared" si="9"/>
        <v>0</v>
      </c>
    </row>
    <row r="59" spans="1:32" ht="15.75" hidden="1">
      <c r="A59" s="102" t="str">
        <f>ССЫЛКИ!BD2</f>
        <v>Рыба мороженая</v>
      </c>
      <c r="B59" s="105"/>
      <c r="C59" s="424">
        <f>ССЫЛКИ!BD3</f>
        <v>220</v>
      </c>
      <c r="D59" s="425">
        <f t="shared" si="3"/>
        <v>0</v>
      </c>
      <c r="E59" s="127">
        <f t="shared" si="4"/>
        <v>0</v>
      </c>
      <c r="F59" s="424">
        <f t="shared" si="0"/>
        <v>220</v>
      </c>
      <c r="G59" s="424">
        <f t="shared" si="5"/>
        <v>0</v>
      </c>
      <c r="H59" s="127">
        <f>'2 Итог.вед.(РАСХОД)'!BD35</f>
        <v>0</v>
      </c>
      <c r="I59" s="424">
        <f t="shared" si="1"/>
        <v>220</v>
      </c>
      <c r="J59" s="424">
        <f t="shared" si="6"/>
        <v>0</v>
      </c>
      <c r="K59" s="426">
        <f t="shared" si="7"/>
        <v>0</v>
      </c>
      <c r="L59" s="424">
        <f t="shared" si="2"/>
        <v>220</v>
      </c>
      <c r="M59" s="425">
        <f t="shared" si="8"/>
        <v>0</v>
      </c>
      <c r="N59" s="403"/>
      <c r="O59" s="403"/>
      <c r="Q59" t="s">
        <v>206</v>
      </c>
      <c r="T59" s="54" t="s">
        <v>283</v>
      </c>
      <c r="V59" s="124"/>
      <c r="W59" s="44">
        <f>'Итог.вед.(ПРИХОД)'!BD35-B59</f>
        <v>0</v>
      </c>
      <c r="Z59" s="44">
        <f>'Итог.вед.(ПРИХОД)'!BD35-B59</f>
        <v>0</v>
      </c>
      <c r="AF59" s="196">
        <f t="shared" si="9"/>
        <v>0</v>
      </c>
    </row>
    <row r="60" spans="1:32" ht="15.75">
      <c r="A60" s="102" t="str">
        <f>ССЫЛКИ!BE2</f>
        <v xml:space="preserve">Зелень разная </v>
      </c>
      <c r="B60" s="105"/>
      <c r="C60" s="424">
        <f>ССЫЛКИ!BE3</f>
        <v>300</v>
      </c>
      <c r="D60" s="425">
        <f t="shared" si="3"/>
        <v>0</v>
      </c>
      <c r="E60" s="127">
        <f t="shared" si="4"/>
        <v>0.34100000000000003</v>
      </c>
      <c r="F60" s="424">
        <f t="shared" si="0"/>
        <v>300</v>
      </c>
      <c r="G60" s="424">
        <f t="shared" si="5"/>
        <v>102.3</v>
      </c>
      <c r="H60" s="127">
        <f>'2 Итог.вед.(РАСХОД)'!BE35</f>
        <v>0.34100000000000003</v>
      </c>
      <c r="I60" s="424">
        <f t="shared" si="1"/>
        <v>300</v>
      </c>
      <c r="J60" s="424">
        <f t="shared" si="6"/>
        <v>102.3</v>
      </c>
      <c r="K60" s="426">
        <f t="shared" si="7"/>
        <v>0</v>
      </c>
      <c r="L60" s="424">
        <f t="shared" si="2"/>
        <v>300</v>
      </c>
      <c r="M60" s="425">
        <f t="shared" si="8"/>
        <v>0</v>
      </c>
      <c r="N60" s="403"/>
      <c r="O60" s="403"/>
      <c r="Q60" t="s">
        <v>207</v>
      </c>
      <c r="T60" s="54" t="s">
        <v>284</v>
      </c>
      <c r="V60" s="124"/>
      <c r="W60" s="44">
        <f>'Итог.вед.(ПРИХОД)'!BE35-B60</f>
        <v>0.34100000000000003</v>
      </c>
      <c r="Z60" s="44">
        <f>'Итог.вед.(ПРИХОД)'!BE35-B60</f>
        <v>0.34100000000000003</v>
      </c>
      <c r="AF60" s="196">
        <f t="shared" si="9"/>
        <v>0.34100000000000003</v>
      </c>
    </row>
    <row r="61" spans="1:32" ht="15.75">
      <c r="A61" s="102" t="str">
        <f>ССЫЛКИ!BF2</f>
        <v>Котлета куриная полуфаб-т (шт)</v>
      </c>
      <c r="B61" s="105"/>
      <c r="C61" s="424">
        <f>ССЫЛКИ!BF3</f>
        <v>21</v>
      </c>
      <c r="D61" s="425">
        <f t="shared" si="3"/>
        <v>0</v>
      </c>
      <c r="E61" s="127">
        <f t="shared" si="4"/>
        <v>300</v>
      </c>
      <c r="F61" s="424">
        <f t="shared" si="0"/>
        <v>21</v>
      </c>
      <c r="G61" s="424">
        <f t="shared" si="5"/>
        <v>6300</v>
      </c>
      <c r="H61" s="127">
        <f>'2 Итог.вед.(РАСХОД)'!BF35</f>
        <v>300</v>
      </c>
      <c r="I61" s="424">
        <f t="shared" si="1"/>
        <v>21</v>
      </c>
      <c r="J61" s="424">
        <f t="shared" si="6"/>
        <v>6300</v>
      </c>
      <c r="K61" s="426">
        <f t="shared" si="7"/>
        <v>0</v>
      </c>
      <c r="L61" s="424">
        <f t="shared" si="2"/>
        <v>21</v>
      </c>
      <c r="M61" s="425">
        <f t="shared" si="8"/>
        <v>0</v>
      </c>
      <c r="N61" s="403"/>
      <c r="O61" s="403"/>
      <c r="Q61" t="s">
        <v>208</v>
      </c>
      <c r="T61" s="54" t="s">
        <v>285</v>
      </c>
      <c r="V61" s="124"/>
      <c r="W61" s="44">
        <f>'Итог.вед.(ПРИХОД)'!BF35-B61</f>
        <v>300</v>
      </c>
      <c r="Z61" s="44">
        <f>'Итог.вед.(ПРИХОД)'!BF35-B61</f>
        <v>300</v>
      </c>
      <c r="AF61" s="196">
        <f t="shared" si="9"/>
        <v>300</v>
      </c>
    </row>
    <row r="62" spans="1:32" ht="15.75">
      <c r="A62" s="102" t="str">
        <f>ССЫЛКИ!BG2</f>
        <v>Капуста</v>
      </c>
      <c r="B62" s="105"/>
      <c r="C62" s="424">
        <f>ССЫЛКИ!BG3</f>
        <v>21</v>
      </c>
      <c r="D62" s="425">
        <f t="shared" si="3"/>
        <v>0</v>
      </c>
      <c r="E62" s="127">
        <f t="shared" si="4"/>
        <v>10.683999999999999</v>
      </c>
      <c r="F62" s="424">
        <f t="shared" si="0"/>
        <v>21</v>
      </c>
      <c r="G62" s="424">
        <f t="shared" si="5"/>
        <v>224.36</v>
      </c>
      <c r="H62" s="127">
        <f>'2 Итог.вед.(РАСХОД)'!BG35</f>
        <v>10.683999999999999</v>
      </c>
      <c r="I62" s="424">
        <f t="shared" si="1"/>
        <v>21</v>
      </c>
      <c r="J62" s="424">
        <f t="shared" si="6"/>
        <v>224.36</v>
      </c>
      <c r="K62" s="426">
        <f t="shared" si="7"/>
        <v>0</v>
      </c>
      <c r="L62" s="424">
        <f t="shared" si="2"/>
        <v>21</v>
      </c>
      <c r="M62" s="425">
        <f t="shared" si="8"/>
        <v>0</v>
      </c>
      <c r="N62" s="403"/>
      <c r="O62" s="403"/>
      <c r="Q62" t="s">
        <v>209</v>
      </c>
      <c r="T62" s="54" t="s">
        <v>286</v>
      </c>
      <c r="V62" s="124"/>
      <c r="W62" s="44">
        <f>'Итог.вед.(ПРИХОД)'!BG35-B62</f>
        <v>10.683999999999999</v>
      </c>
      <c r="Z62" s="44">
        <f>'Итог.вед.(ПРИХОД)'!BG35-B62</f>
        <v>10.683999999999999</v>
      </c>
      <c r="AF62" s="196">
        <f t="shared" si="9"/>
        <v>10.683999999999999</v>
      </c>
    </row>
    <row r="63" spans="1:32" ht="15.75">
      <c r="A63" s="102" t="str">
        <f>ССЫЛКИ!BH2</f>
        <v>Картофель</v>
      </c>
      <c r="B63" s="105"/>
      <c r="C63" s="424">
        <f>ССЫЛКИ!BH3</f>
        <v>35</v>
      </c>
      <c r="D63" s="425">
        <f t="shared" si="3"/>
        <v>0</v>
      </c>
      <c r="E63" s="127">
        <f t="shared" si="4"/>
        <v>51.454999999999998</v>
      </c>
      <c r="F63" s="424">
        <f t="shared" si="0"/>
        <v>35</v>
      </c>
      <c r="G63" s="424">
        <f t="shared" si="5"/>
        <v>1800.93</v>
      </c>
      <c r="H63" s="127">
        <f>'2 Итог.вед.(РАСХОД)'!BH35</f>
        <v>51.454999999999998</v>
      </c>
      <c r="I63" s="424">
        <f t="shared" si="1"/>
        <v>35</v>
      </c>
      <c r="J63" s="424">
        <f t="shared" si="6"/>
        <v>1800.93</v>
      </c>
      <c r="K63" s="426">
        <f t="shared" si="7"/>
        <v>0</v>
      </c>
      <c r="L63" s="424">
        <f t="shared" si="2"/>
        <v>35</v>
      </c>
      <c r="M63" s="425">
        <f t="shared" si="8"/>
        <v>0</v>
      </c>
      <c r="N63" s="403"/>
      <c r="O63" s="403"/>
      <c r="Q63" t="s">
        <v>210</v>
      </c>
      <c r="T63" s="54" t="s">
        <v>287</v>
      </c>
      <c r="V63" s="124"/>
      <c r="W63" s="44">
        <f>'Итог.вед.(ПРИХОД)'!BH35-B63</f>
        <v>51.454999999999998</v>
      </c>
      <c r="Z63" s="44">
        <f>'Итог.вед.(ПРИХОД)'!BH35-B63</f>
        <v>51.454999999999998</v>
      </c>
      <c r="AF63" s="196">
        <f t="shared" si="9"/>
        <v>51.454999999999998</v>
      </c>
    </row>
    <row r="64" spans="1:32" ht="15.75">
      <c r="A64" s="102" t="str">
        <f>ССЫЛКИ!BI2</f>
        <v>Лук репчатый</v>
      </c>
      <c r="B64" s="105"/>
      <c r="C64" s="424">
        <f>ССЫЛКИ!BI3</f>
        <v>22</v>
      </c>
      <c r="D64" s="425">
        <f t="shared" si="3"/>
        <v>0</v>
      </c>
      <c r="E64" s="127">
        <f t="shared" si="4"/>
        <v>10.691000000000001</v>
      </c>
      <c r="F64" s="424">
        <f t="shared" si="0"/>
        <v>22</v>
      </c>
      <c r="G64" s="424">
        <f t="shared" si="5"/>
        <v>235.2</v>
      </c>
      <c r="H64" s="127">
        <f>'2 Итог.вед.(РАСХОД)'!BI35</f>
        <v>10.691000000000001</v>
      </c>
      <c r="I64" s="424">
        <f t="shared" si="1"/>
        <v>22</v>
      </c>
      <c r="J64" s="424">
        <f t="shared" si="6"/>
        <v>235.2</v>
      </c>
      <c r="K64" s="426">
        <f t="shared" si="7"/>
        <v>0</v>
      </c>
      <c r="L64" s="424">
        <f t="shared" si="2"/>
        <v>22</v>
      </c>
      <c r="M64" s="425">
        <f t="shared" si="8"/>
        <v>0</v>
      </c>
      <c r="N64" s="403"/>
      <c r="O64" s="403"/>
      <c r="Q64" t="s">
        <v>211</v>
      </c>
      <c r="T64" s="54" t="s">
        <v>288</v>
      </c>
      <c r="V64" s="124"/>
      <c r="W64" s="44">
        <f>'Итог.вед.(ПРИХОД)'!BI35-B64</f>
        <v>10.691000000000001</v>
      </c>
      <c r="Z64" s="44">
        <f>'Итог.вед.(ПРИХОД)'!BI35-B64</f>
        <v>10.691000000000001</v>
      </c>
      <c r="AF64" s="196">
        <f t="shared" si="9"/>
        <v>10.691000000000001</v>
      </c>
    </row>
    <row r="65" spans="1:32" ht="15.75">
      <c r="A65" s="102" t="str">
        <f>ССЫЛКИ!BJ2</f>
        <v>Морковь</v>
      </c>
      <c r="B65" s="105"/>
      <c r="C65" s="424">
        <f>ССЫЛКИ!BJ3</f>
        <v>32</v>
      </c>
      <c r="D65" s="425">
        <f t="shared" si="3"/>
        <v>0</v>
      </c>
      <c r="E65" s="127">
        <f t="shared" si="4"/>
        <v>24.381</v>
      </c>
      <c r="F65" s="424">
        <f t="shared" si="0"/>
        <v>32</v>
      </c>
      <c r="G65" s="424">
        <f t="shared" si="5"/>
        <v>780.19</v>
      </c>
      <c r="H65" s="127">
        <f>'2 Итог.вед.(РАСХОД)'!BJ35</f>
        <v>24.381</v>
      </c>
      <c r="I65" s="424">
        <f t="shared" si="1"/>
        <v>32</v>
      </c>
      <c r="J65" s="424">
        <f t="shared" si="6"/>
        <v>780.19</v>
      </c>
      <c r="K65" s="426">
        <f t="shared" si="7"/>
        <v>0</v>
      </c>
      <c r="L65" s="424">
        <f t="shared" si="2"/>
        <v>32</v>
      </c>
      <c r="M65" s="425">
        <f t="shared" si="8"/>
        <v>0</v>
      </c>
      <c r="N65" s="403"/>
      <c r="O65" s="403"/>
      <c r="Q65" t="s">
        <v>212</v>
      </c>
      <c r="T65" s="54" t="s">
        <v>289</v>
      </c>
      <c r="V65" s="124"/>
      <c r="W65" s="44">
        <f>'Итог.вед.(ПРИХОД)'!BJ35-B65</f>
        <v>24.381</v>
      </c>
      <c r="Z65" s="44">
        <f>'Итог.вед.(ПРИХОД)'!BJ35-B65</f>
        <v>24.381</v>
      </c>
      <c r="AF65" s="196">
        <f t="shared" si="9"/>
        <v>24.381</v>
      </c>
    </row>
    <row r="66" spans="1:32" ht="15.75">
      <c r="A66" s="102" t="str">
        <f>ССЫЛКИ!BK2</f>
        <v>Огурцы свежие</v>
      </c>
      <c r="B66" s="105"/>
      <c r="C66" s="424">
        <f>ССЫЛКИ!BK3</f>
        <v>140</v>
      </c>
      <c r="D66" s="425">
        <f t="shared" si="3"/>
        <v>0</v>
      </c>
      <c r="E66" s="127">
        <f t="shared" si="4"/>
        <v>2.63</v>
      </c>
      <c r="F66" s="424">
        <f t="shared" si="0"/>
        <v>140</v>
      </c>
      <c r="G66" s="424">
        <f t="shared" si="5"/>
        <v>368.2</v>
      </c>
      <c r="H66" s="127">
        <f>'2 Итог.вед.(РАСХОД)'!BK35</f>
        <v>2.63</v>
      </c>
      <c r="I66" s="424">
        <f t="shared" si="1"/>
        <v>140</v>
      </c>
      <c r="J66" s="424">
        <f t="shared" si="6"/>
        <v>368.2</v>
      </c>
      <c r="K66" s="426">
        <f t="shared" si="7"/>
        <v>0</v>
      </c>
      <c r="L66" s="424">
        <f t="shared" si="2"/>
        <v>140</v>
      </c>
      <c r="M66" s="425">
        <f t="shared" si="8"/>
        <v>0</v>
      </c>
      <c r="N66" s="403"/>
      <c r="O66" s="403"/>
      <c r="Q66" t="s">
        <v>213</v>
      </c>
      <c r="T66" s="54" t="s">
        <v>290</v>
      </c>
      <c r="V66" s="124"/>
      <c r="W66" s="44">
        <f>'Итог.вед.(ПРИХОД)'!BK35-B66</f>
        <v>2.63</v>
      </c>
      <c r="Z66" s="44">
        <f>'Итог.вед.(ПРИХОД)'!BK35-B66</f>
        <v>2.63</v>
      </c>
      <c r="AF66" s="196">
        <f t="shared" si="9"/>
        <v>2.63</v>
      </c>
    </row>
    <row r="67" spans="1:32" ht="15.75" hidden="1">
      <c r="A67" s="102" t="str">
        <f>ССЫЛКИ!BL2</f>
        <v>Помидоры свежие</v>
      </c>
      <c r="B67" s="105"/>
      <c r="C67" s="424">
        <f>ССЫЛКИ!BL3</f>
        <v>140</v>
      </c>
      <c r="D67" s="425">
        <f t="shared" si="3"/>
        <v>0</v>
      </c>
      <c r="E67" s="127">
        <f t="shared" si="4"/>
        <v>0</v>
      </c>
      <c r="F67" s="424">
        <f t="shared" si="0"/>
        <v>140</v>
      </c>
      <c r="G67" s="424">
        <f t="shared" si="5"/>
        <v>0</v>
      </c>
      <c r="H67" s="127">
        <f>'2 Итог.вед.(РАСХОД)'!BL35-B67</f>
        <v>0</v>
      </c>
      <c r="I67" s="424">
        <f t="shared" si="1"/>
        <v>140</v>
      </c>
      <c r="J67" s="424">
        <f t="shared" si="6"/>
        <v>0</v>
      </c>
      <c r="K67" s="426">
        <f t="shared" si="7"/>
        <v>0</v>
      </c>
      <c r="L67" s="424">
        <f t="shared" si="2"/>
        <v>140</v>
      </c>
      <c r="M67" s="425">
        <f t="shared" si="8"/>
        <v>0</v>
      </c>
      <c r="N67" s="403"/>
      <c r="O67" s="403"/>
      <c r="Q67" t="s">
        <v>214</v>
      </c>
      <c r="T67" s="54" t="s">
        <v>291</v>
      </c>
      <c r="V67" s="124"/>
      <c r="W67" s="44">
        <f>'Итог.вед.(ПРИХОД)'!BL35-B67</f>
        <v>0</v>
      </c>
      <c r="Z67" s="44">
        <f>'Итог.вед.(ПРИХОД)'!BL35-B67</f>
        <v>0</v>
      </c>
      <c r="AF67" s="196">
        <f t="shared" si="9"/>
        <v>0</v>
      </c>
    </row>
    <row r="68" spans="1:32" ht="15.75">
      <c r="A68" s="102" t="str">
        <f>ССЫЛКИ!BM2</f>
        <v>Свекла столовая</v>
      </c>
      <c r="B68" s="105"/>
      <c r="C68" s="424">
        <f>ССЫЛКИ!BM3</f>
        <v>30</v>
      </c>
      <c r="D68" s="425">
        <f t="shared" si="3"/>
        <v>0</v>
      </c>
      <c r="E68" s="127">
        <f t="shared" si="4"/>
        <v>22.486000000000001</v>
      </c>
      <c r="F68" s="424">
        <f t="shared" si="0"/>
        <v>30</v>
      </c>
      <c r="G68" s="424">
        <f t="shared" si="5"/>
        <v>674.58</v>
      </c>
      <c r="H68" s="127">
        <f>'2 Итог.вед.(РАСХОД)'!BM35</f>
        <v>22.486000000000001</v>
      </c>
      <c r="I68" s="424">
        <f t="shared" si="1"/>
        <v>30</v>
      </c>
      <c r="J68" s="424">
        <f t="shared" si="6"/>
        <v>674.58</v>
      </c>
      <c r="K68" s="426">
        <f t="shared" si="7"/>
        <v>0</v>
      </c>
      <c r="L68" s="424">
        <f t="shared" si="2"/>
        <v>30</v>
      </c>
      <c r="M68" s="425">
        <f t="shared" si="8"/>
        <v>0</v>
      </c>
      <c r="N68" s="403"/>
      <c r="O68" s="403"/>
      <c r="Q68" t="s">
        <v>215</v>
      </c>
      <c r="T68" s="54" t="s">
        <v>292</v>
      </c>
      <c r="V68" s="124"/>
      <c r="W68" s="44">
        <f>'Итог.вед.(ПРИХОД)'!BM35-B68</f>
        <v>22.486000000000001</v>
      </c>
      <c r="Z68" s="44">
        <f>'Итог.вед.(ПРИХОД)'!BM35-B68</f>
        <v>22.486000000000001</v>
      </c>
      <c r="AF68" s="196">
        <f t="shared" si="9"/>
        <v>22.486000000000001</v>
      </c>
    </row>
    <row r="69" spans="1:32" ht="15.75">
      <c r="A69" s="102" t="str">
        <f>ССЫЛКИ!BN2</f>
        <v>Вареники полуфаб-т (шт)</v>
      </c>
      <c r="B69" s="105"/>
      <c r="C69" s="424">
        <f>ССЫЛКИ!BN3</f>
        <v>4.2</v>
      </c>
      <c r="D69" s="425">
        <f t="shared" si="3"/>
        <v>0</v>
      </c>
      <c r="E69" s="127">
        <f t="shared" si="4"/>
        <v>430</v>
      </c>
      <c r="F69" s="424">
        <f t="shared" si="0"/>
        <v>4.2</v>
      </c>
      <c r="G69" s="424">
        <f t="shared" si="5"/>
        <v>1806</v>
      </c>
      <c r="H69" s="127">
        <f>'2 Итог.вед.(РАСХОД)'!BN35</f>
        <v>430</v>
      </c>
      <c r="I69" s="424">
        <f t="shared" si="1"/>
        <v>4.2</v>
      </c>
      <c r="J69" s="424">
        <f t="shared" si="6"/>
        <v>1806</v>
      </c>
      <c r="K69" s="426">
        <f t="shared" si="7"/>
        <v>0</v>
      </c>
      <c r="L69" s="424">
        <f t="shared" si="2"/>
        <v>4.2</v>
      </c>
      <c r="M69" s="425">
        <f t="shared" si="8"/>
        <v>0</v>
      </c>
      <c r="N69" s="403"/>
      <c r="O69" s="403"/>
      <c r="Q69" t="s">
        <v>216</v>
      </c>
      <c r="T69" s="54" t="s">
        <v>293</v>
      </c>
      <c r="V69" s="124"/>
      <c r="W69" s="44">
        <f>'Итог.вед.(ПРИХОД)'!BN35-B69</f>
        <v>430</v>
      </c>
      <c r="Z69" s="44">
        <f>'Итог.вед.(ПРИХОД)'!BN35-B69</f>
        <v>430</v>
      </c>
      <c r="AF69" s="196">
        <f t="shared" si="9"/>
        <v>430</v>
      </c>
    </row>
    <row r="70" spans="1:32" ht="15.75">
      <c r="A70" s="102" t="str">
        <f>ССЫЛКИ!BO2</f>
        <v>Апельсины</v>
      </c>
      <c r="B70" s="105"/>
      <c r="C70" s="424">
        <f>ССЫЛКИ!BO3</f>
        <v>160</v>
      </c>
      <c r="D70" s="425">
        <f t="shared" ref="D70:D79" si="10">ROUND((C70*B70),2)</f>
        <v>0</v>
      </c>
      <c r="E70" s="127">
        <f t="shared" ref="E70:E75" si="11">AF70</f>
        <v>29.64</v>
      </c>
      <c r="F70" s="424">
        <f t="shared" si="0"/>
        <v>160</v>
      </c>
      <c r="G70" s="424">
        <f t="shared" ref="G70:G79" si="12">ROUND((E70*F70),2)</f>
        <v>4742.3999999999996</v>
      </c>
      <c r="H70" s="127">
        <f>'2 Итог.вед.(РАСХОД)'!BO35</f>
        <v>29.64</v>
      </c>
      <c r="I70" s="424">
        <f t="shared" si="1"/>
        <v>160</v>
      </c>
      <c r="J70" s="424">
        <f t="shared" ref="J70:J79" si="13">ROUND((H70*I70),2)</f>
        <v>4742.3999999999996</v>
      </c>
      <c r="K70" s="426">
        <f t="shared" ref="K70:K79" si="14">(E70+B70)-H70</f>
        <v>0</v>
      </c>
      <c r="L70" s="424">
        <f t="shared" si="2"/>
        <v>160</v>
      </c>
      <c r="M70" s="425">
        <f t="shared" ref="M70:M75" si="15">ROUND((L70*K70),2)</f>
        <v>0</v>
      </c>
      <c r="N70" s="403"/>
      <c r="O70" s="403"/>
      <c r="Q70" t="s">
        <v>217</v>
      </c>
      <c r="T70" s="54" t="s">
        <v>294</v>
      </c>
      <c r="V70" s="124"/>
      <c r="W70" s="44">
        <f>'Итог.вед.(ПРИХОД)'!BO35-B70</f>
        <v>29.64</v>
      </c>
      <c r="Z70" s="44">
        <f>'Итог.вед.(ПРИХОД)'!BO35-B70</f>
        <v>29.64</v>
      </c>
      <c r="AF70" s="196">
        <f t="shared" ref="AF70:AF79" si="16">IF(W70&gt;0,Z70,0)</f>
        <v>29.64</v>
      </c>
    </row>
    <row r="71" spans="1:32" ht="15.75">
      <c r="A71" s="102" t="str">
        <f>ССЫЛКИ!BP2</f>
        <v>Бананы</v>
      </c>
      <c r="B71" s="105"/>
      <c r="C71" s="424">
        <f>ССЫЛКИ!BP3</f>
        <v>100</v>
      </c>
      <c r="D71" s="425">
        <f t="shared" si="10"/>
        <v>0</v>
      </c>
      <c r="E71" s="127">
        <f t="shared" si="11"/>
        <v>38.33</v>
      </c>
      <c r="F71" s="424">
        <f t="shared" si="0"/>
        <v>100</v>
      </c>
      <c r="G71" s="424">
        <f t="shared" si="12"/>
        <v>3833</v>
      </c>
      <c r="H71" s="127">
        <f>'2 Итог.вед.(РАСХОД)'!BP35</f>
        <v>38.33</v>
      </c>
      <c r="I71" s="424">
        <f t="shared" si="1"/>
        <v>100</v>
      </c>
      <c r="J71" s="424">
        <f t="shared" si="13"/>
        <v>3833</v>
      </c>
      <c r="K71" s="426">
        <f t="shared" si="14"/>
        <v>0</v>
      </c>
      <c r="L71" s="424">
        <f t="shared" si="2"/>
        <v>100</v>
      </c>
      <c r="M71" s="425">
        <f t="shared" si="15"/>
        <v>0</v>
      </c>
      <c r="N71" s="403"/>
      <c r="O71" s="403"/>
      <c r="Q71" t="s">
        <v>218</v>
      </c>
      <c r="T71" s="54" t="s">
        <v>295</v>
      </c>
      <c r="V71" s="124"/>
      <c r="W71" s="44">
        <f>'Итог.вед.(ПРИХОД)'!BP35-B71</f>
        <v>38.33</v>
      </c>
      <c r="Z71" s="44">
        <f>'Итог.вед.(ПРИХОД)'!BP35-B71</f>
        <v>38.33</v>
      </c>
      <c r="AF71" s="196">
        <f t="shared" si="16"/>
        <v>38.33</v>
      </c>
    </row>
    <row r="72" spans="1:32" ht="15.75">
      <c r="A72" s="102" t="str">
        <f>ССЫЛКИ!BQ2</f>
        <v>Груши</v>
      </c>
      <c r="B72" s="105"/>
      <c r="C72" s="424">
        <f>ССЫЛКИ!BQ3</f>
        <v>150</v>
      </c>
      <c r="D72" s="425">
        <f t="shared" si="10"/>
        <v>0</v>
      </c>
      <c r="E72" s="127">
        <f t="shared" si="11"/>
        <v>21.24</v>
      </c>
      <c r="F72" s="424">
        <f t="shared" si="0"/>
        <v>150</v>
      </c>
      <c r="G72" s="424">
        <f t="shared" si="12"/>
        <v>3186</v>
      </c>
      <c r="H72" s="127">
        <f>'2 Итог.вед.(РАСХОД)'!BQ35</f>
        <v>21.24</v>
      </c>
      <c r="I72" s="424">
        <f t="shared" si="1"/>
        <v>150</v>
      </c>
      <c r="J72" s="424">
        <f t="shared" si="13"/>
        <v>3186</v>
      </c>
      <c r="K72" s="426">
        <f t="shared" si="14"/>
        <v>0</v>
      </c>
      <c r="L72" s="424">
        <f t="shared" si="2"/>
        <v>150</v>
      </c>
      <c r="M72" s="425">
        <f t="shared" si="15"/>
        <v>0</v>
      </c>
      <c r="N72" s="403"/>
      <c r="O72" s="403"/>
      <c r="Q72" t="s">
        <v>219</v>
      </c>
      <c r="T72" s="54" t="s">
        <v>296</v>
      </c>
      <c r="V72" s="124"/>
      <c r="W72" s="44">
        <f>'Итог.вед.(ПРИХОД)'!BQ35-B72</f>
        <v>21.24</v>
      </c>
      <c r="Z72" s="44">
        <f>'Итог.вед.(ПРИХОД)'!BQ35-B72</f>
        <v>21.24</v>
      </c>
      <c r="AF72" s="196">
        <f t="shared" si="16"/>
        <v>21.24</v>
      </c>
    </row>
    <row r="73" spans="1:32" ht="15.75" hidden="1">
      <c r="A73" s="102" t="str">
        <f>ССЫЛКИ!BR2</f>
        <v>Лимон (кг.)</v>
      </c>
      <c r="B73" s="105"/>
      <c r="C73" s="424">
        <f>ССЫЛКИ!BR3</f>
        <v>160</v>
      </c>
      <c r="D73" s="425">
        <f t="shared" si="10"/>
        <v>0</v>
      </c>
      <c r="E73" s="127">
        <f t="shared" si="11"/>
        <v>0</v>
      </c>
      <c r="F73" s="424">
        <f t="shared" si="0"/>
        <v>160</v>
      </c>
      <c r="G73" s="424">
        <f t="shared" si="12"/>
        <v>0</v>
      </c>
      <c r="H73" s="127">
        <f>'2 Итог.вед.(РАСХОД)'!BR35-B73</f>
        <v>0</v>
      </c>
      <c r="I73" s="424">
        <f t="shared" si="1"/>
        <v>160</v>
      </c>
      <c r="J73" s="424">
        <f t="shared" si="13"/>
        <v>0</v>
      </c>
      <c r="K73" s="426">
        <f t="shared" si="14"/>
        <v>0</v>
      </c>
      <c r="L73" s="424">
        <f t="shared" si="2"/>
        <v>160</v>
      </c>
      <c r="M73" s="425">
        <f t="shared" si="15"/>
        <v>0</v>
      </c>
      <c r="N73" s="403"/>
      <c r="O73" s="403"/>
      <c r="Q73" t="s">
        <v>220</v>
      </c>
      <c r="T73" s="54" t="s">
        <v>297</v>
      </c>
      <c r="V73" s="124"/>
      <c r="W73" s="44">
        <f>'Итог.вед.(ПРИХОД)'!BR35-B73</f>
        <v>0</v>
      </c>
      <c r="Z73" s="44">
        <f>'Итог.вед.(ПРИХОД)'!BR35-B73</f>
        <v>0</v>
      </c>
      <c r="AF73" s="196">
        <f t="shared" si="16"/>
        <v>0</v>
      </c>
    </row>
    <row r="74" spans="1:32" ht="15.75">
      <c r="A74" s="102" t="str">
        <f>ССЫЛКИ!BS2</f>
        <v>Мандарины</v>
      </c>
      <c r="B74" s="105"/>
      <c r="C74" s="424">
        <f>ССЫЛКИ!BS3</f>
        <v>100</v>
      </c>
      <c r="D74" s="425">
        <f t="shared" si="10"/>
        <v>0</v>
      </c>
      <c r="E74" s="127">
        <f t="shared" si="11"/>
        <v>36.99</v>
      </c>
      <c r="F74" s="424">
        <f t="shared" si="0"/>
        <v>100</v>
      </c>
      <c r="G74" s="424">
        <f t="shared" si="12"/>
        <v>3699</v>
      </c>
      <c r="H74" s="127">
        <f>'2 Итог.вед.(РАСХОД)'!BS35</f>
        <v>36.99</v>
      </c>
      <c r="I74" s="424">
        <f t="shared" si="1"/>
        <v>100</v>
      </c>
      <c r="J74" s="424">
        <f t="shared" si="13"/>
        <v>3699</v>
      </c>
      <c r="K74" s="426">
        <f t="shared" si="14"/>
        <v>0</v>
      </c>
      <c r="L74" s="424">
        <f t="shared" si="2"/>
        <v>100</v>
      </c>
      <c r="M74" s="425">
        <f t="shared" si="15"/>
        <v>0</v>
      </c>
      <c r="N74" s="403"/>
      <c r="O74" s="403"/>
      <c r="Q74" t="s">
        <v>221</v>
      </c>
      <c r="T74" s="54" t="s">
        <v>298</v>
      </c>
      <c r="V74" s="124"/>
      <c r="W74" s="44">
        <f>'Итог.вед.(ПРИХОД)'!BS35-B74</f>
        <v>36.99</v>
      </c>
      <c r="Z74" s="44">
        <f>'Итог.вед.(ПРИХОД)'!BS35-B74</f>
        <v>36.99</v>
      </c>
      <c r="AF74" s="196">
        <f t="shared" si="16"/>
        <v>36.99</v>
      </c>
    </row>
    <row r="75" spans="1:32" ht="15.75">
      <c r="A75" s="102" t="str">
        <f>ССЫЛКИ!BT2</f>
        <v>Яблоки</v>
      </c>
      <c r="B75" s="105"/>
      <c r="C75" s="424">
        <f>ССЫЛКИ!BT3</f>
        <v>90</v>
      </c>
      <c r="D75" s="425">
        <f t="shared" si="10"/>
        <v>0</v>
      </c>
      <c r="E75" s="127">
        <f t="shared" si="11"/>
        <v>64.176000000000002</v>
      </c>
      <c r="F75" s="424">
        <f t="shared" si="0"/>
        <v>90</v>
      </c>
      <c r="G75" s="424">
        <f t="shared" si="12"/>
        <v>5775.84</v>
      </c>
      <c r="H75" s="127">
        <f>'2 Итог.вед.(РАСХОД)'!BT35</f>
        <v>64.176000000000002</v>
      </c>
      <c r="I75" s="424">
        <f t="shared" si="1"/>
        <v>90</v>
      </c>
      <c r="J75" s="424">
        <f t="shared" si="13"/>
        <v>5775.84</v>
      </c>
      <c r="K75" s="426">
        <f t="shared" si="14"/>
        <v>0</v>
      </c>
      <c r="L75" s="424">
        <f t="shared" si="2"/>
        <v>90</v>
      </c>
      <c r="M75" s="425">
        <f t="shared" si="15"/>
        <v>0</v>
      </c>
      <c r="N75" s="403"/>
      <c r="O75" s="403"/>
      <c r="Q75" t="s">
        <v>222</v>
      </c>
      <c r="T75" s="54" t="s">
        <v>299</v>
      </c>
      <c r="V75" s="124"/>
      <c r="W75" s="44">
        <f>'Итог.вед.(ПРИХОД)'!BT35-B75</f>
        <v>64.176000000000002</v>
      </c>
      <c r="Z75" s="44">
        <f>'Итог.вед.(ПРИХОД)'!BT35-B75</f>
        <v>64.176000000000002</v>
      </c>
      <c r="AF75" s="196">
        <f t="shared" si="16"/>
        <v>64.176000000000002</v>
      </c>
    </row>
    <row r="76" spans="1:32" ht="15.75">
      <c r="A76" s="102" t="str">
        <f>ССЫЛКИ!BU2</f>
        <v>Сырник полуф-т (шт)</v>
      </c>
      <c r="B76" s="105"/>
      <c r="C76" s="424">
        <f>ССЫЛКИ!BU3</f>
        <v>21</v>
      </c>
      <c r="D76" s="425">
        <f t="shared" si="10"/>
        <v>0</v>
      </c>
      <c r="E76" s="127">
        <f t="shared" ref="E76:E79" si="17">AF76</f>
        <v>385</v>
      </c>
      <c r="F76" s="424">
        <f t="shared" si="0"/>
        <v>21</v>
      </c>
      <c r="G76" s="424">
        <f t="shared" si="12"/>
        <v>8085</v>
      </c>
      <c r="H76" s="127">
        <f>'2 Итог.вед.(РАСХОД)'!BU35</f>
        <v>385</v>
      </c>
      <c r="I76" s="424">
        <f t="shared" si="1"/>
        <v>21</v>
      </c>
      <c r="J76" s="424">
        <f t="shared" si="13"/>
        <v>8085</v>
      </c>
      <c r="K76" s="426">
        <f t="shared" si="14"/>
        <v>0</v>
      </c>
      <c r="L76" s="424">
        <f t="shared" si="2"/>
        <v>21</v>
      </c>
      <c r="M76" s="425">
        <f t="shared" ref="M76:M79" si="18">ROUND((L76*K76),2)</f>
        <v>0</v>
      </c>
      <c r="N76" s="403"/>
      <c r="O76" s="403"/>
      <c r="Q76" t="s">
        <v>223</v>
      </c>
      <c r="T76" s="54" t="s">
        <v>300</v>
      </c>
      <c r="V76" s="124"/>
      <c r="W76" s="44">
        <f>'Итог.вед.(ПРИХОД)'!BU35-B76</f>
        <v>385</v>
      </c>
      <c r="Z76" s="44">
        <f>'Итог.вед.(ПРИХОД)'!BU35-B76</f>
        <v>385</v>
      </c>
      <c r="AF76" s="196">
        <f t="shared" si="16"/>
        <v>385</v>
      </c>
    </row>
    <row r="77" spans="1:32" ht="15.75">
      <c r="A77" s="102" t="str">
        <f>ССЫЛКИ!BV2</f>
        <v>Хлеб</v>
      </c>
      <c r="B77" s="105"/>
      <c r="C77" s="424">
        <f>ССЫЛКИ!BV3</f>
        <v>40</v>
      </c>
      <c r="D77" s="425">
        <f t="shared" si="10"/>
        <v>0</v>
      </c>
      <c r="E77" s="127">
        <f t="shared" si="17"/>
        <v>135</v>
      </c>
      <c r="F77" s="424">
        <f t="shared" si="0"/>
        <v>40</v>
      </c>
      <c r="G77" s="424">
        <f t="shared" si="12"/>
        <v>5400</v>
      </c>
      <c r="H77" s="127">
        <f>'2 Итог.вед.(РАСХОД)'!BV35</f>
        <v>135</v>
      </c>
      <c r="I77" s="424">
        <f t="shared" si="1"/>
        <v>40</v>
      </c>
      <c r="J77" s="424">
        <f t="shared" si="13"/>
        <v>5400</v>
      </c>
      <c r="K77" s="426">
        <f t="shared" si="14"/>
        <v>0</v>
      </c>
      <c r="L77" s="424">
        <f t="shared" si="2"/>
        <v>40</v>
      </c>
      <c r="M77" s="425">
        <f t="shared" si="18"/>
        <v>0</v>
      </c>
      <c r="N77" s="403"/>
      <c r="O77" s="403"/>
      <c r="Q77" t="s">
        <v>224</v>
      </c>
      <c r="T77" s="54" t="s">
        <v>301</v>
      </c>
      <c r="V77" s="124"/>
      <c r="W77" s="44">
        <f>'Итог.вед.(ПРИХОД)'!BV35-B77</f>
        <v>135</v>
      </c>
      <c r="Z77" s="44">
        <f>'Итог.вед.(ПРИХОД)'!BV35-B77</f>
        <v>135</v>
      </c>
      <c r="AF77" s="196">
        <f t="shared" si="16"/>
        <v>135</v>
      </c>
    </row>
    <row r="78" spans="1:32" ht="15.75">
      <c r="A78" s="102" t="str">
        <f>ССЫЛКИ!BW2</f>
        <v>Изюм</v>
      </c>
      <c r="B78" s="105"/>
      <c r="C78" s="424">
        <f>ССЫЛКИ!BW3</f>
        <v>210</v>
      </c>
      <c r="D78" s="425">
        <f t="shared" si="10"/>
        <v>0</v>
      </c>
      <c r="E78" s="127">
        <f t="shared" si="17"/>
        <v>2.0009999999999999</v>
      </c>
      <c r="F78" s="424">
        <f t="shared" si="0"/>
        <v>210</v>
      </c>
      <c r="G78" s="424">
        <f t="shared" si="12"/>
        <v>420.21</v>
      </c>
      <c r="H78" s="127">
        <f>'2 Итог.вед.(РАСХОД)'!BW35</f>
        <v>2.0009999999999999</v>
      </c>
      <c r="I78" s="424">
        <f t="shared" si="1"/>
        <v>210</v>
      </c>
      <c r="J78" s="424">
        <f t="shared" si="13"/>
        <v>420.21</v>
      </c>
      <c r="K78" s="426">
        <f t="shared" si="14"/>
        <v>0</v>
      </c>
      <c r="L78" s="424">
        <f t="shared" si="2"/>
        <v>210</v>
      </c>
      <c r="M78" s="425">
        <f t="shared" si="18"/>
        <v>0</v>
      </c>
      <c r="N78" s="403"/>
      <c r="O78" s="403"/>
      <c r="Q78" t="s">
        <v>225</v>
      </c>
      <c r="T78" s="54" t="s">
        <v>302</v>
      </c>
      <c r="V78" s="124"/>
      <c r="W78" s="44">
        <f>'Итог.вед.(ПРИХОД)'!BW35-B78</f>
        <v>2.0009999999999999</v>
      </c>
      <c r="Z78" s="44">
        <f>'Итог.вед.(ПРИХОД)'!BW35-B78</f>
        <v>2.0009999999999999</v>
      </c>
      <c r="AF78" s="196">
        <f t="shared" si="16"/>
        <v>2.0009999999999999</v>
      </c>
    </row>
    <row r="79" spans="1:32" ht="15.75">
      <c r="A79" s="102" t="str">
        <f>ССЫЛКИ!BX2</f>
        <v>Зефир в шоколаде (шт.)</v>
      </c>
      <c r="B79" s="105"/>
      <c r="C79" s="424">
        <f>ССЫЛКИ!BX3</f>
        <v>8</v>
      </c>
      <c r="D79" s="425">
        <f t="shared" si="10"/>
        <v>0</v>
      </c>
      <c r="E79" s="127">
        <f t="shared" si="17"/>
        <v>445</v>
      </c>
      <c r="F79" s="424">
        <f t="shared" si="0"/>
        <v>8</v>
      </c>
      <c r="G79" s="424">
        <f t="shared" si="12"/>
        <v>3560</v>
      </c>
      <c r="H79" s="127">
        <f>'2 Итог.вед.(РАСХОД)'!BX35</f>
        <v>445</v>
      </c>
      <c r="I79" s="424">
        <f t="shared" si="1"/>
        <v>8</v>
      </c>
      <c r="J79" s="424">
        <f t="shared" si="13"/>
        <v>3560</v>
      </c>
      <c r="K79" s="426">
        <f t="shared" si="14"/>
        <v>0</v>
      </c>
      <c r="L79" s="424">
        <f t="shared" si="2"/>
        <v>8</v>
      </c>
      <c r="M79" s="425">
        <f t="shared" si="18"/>
        <v>0</v>
      </c>
      <c r="N79" s="403"/>
      <c r="O79" s="403"/>
      <c r="Q79" t="s">
        <v>226</v>
      </c>
      <c r="T79" s="54" t="s">
        <v>303</v>
      </c>
      <c r="V79" s="124"/>
      <c r="W79" s="44">
        <f>'Итог.вед.(ПРИХОД)'!BX35-B79</f>
        <v>445</v>
      </c>
      <c r="Z79" s="44">
        <f>'Итог.вед.(ПРИХОД)'!BX35-B79</f>
        <v>445</v>
      </c>
      <c r="AF79" s="196">
        <f t="shared" si="16"/>
        <v>445</v>
      </c>
    </row>
    <row r="80" spans="1:32" ht="15.75">
      <c r="A80" s="102"/>
      <c r="B80" s="326"/>
      <c r="C80" s="326"/>
      <c r="D80" s="427">
        <f>SUM(D5:D79)</f>
        <v>0</v>
      </c>
      <c r="E80" s="326"/>
      <c r="F80" s="326"/>
      <c r="G80" s="428">
        <f>SUM(G5:G79)</f>
        <v>137250</v>
      </c>
      <c r="H80" s="326"/>
      <c r="I80" s="326"/>
      <c r="J80" s="429">
        <f>SUM(J5:J79)</f>
        <v>137250</v>
      </c>
      <c r="K80" s="426">
        <f t="shared" ref="K80" si="19">(E80+B80)-H80</f>
        <v>0</v>
      </c>
      <c r="L80" s="430"/>
      <c r="M80" s="431">
        <f>SUM(M5:M79)</f>
        <v>0</v>
      </c>
      <c r="N80" s="403"/>
      <c r="O80" s="403"/>
      <c r="V80" s="93"/>
    </row>
    <row r="81" spans="1:22" hidden="1">
      <c r="G81" s="273">
        <f>SUBTOTAL(109,G5:G79)</f>
        <v>137250</v>
      </c>
      <c r="U81" s="93"/>
    </row>
    <row r="82" spans="1:22">
      <c r="U82" s="93"/>
    </row>
    <row r="83" spans="1:22">
      <c r="A83" s="432" t="s">
        <v>436</v>
      </c>
      <c r="B83" s="432" t="s">
        <v>437</v>
      </c>
      <c r="U83" s="93"/>
    </row>
    <row r="84" spans="1:22">
      <c r="U84" s="93"/>
    </row>
    <row r="85" spans="1:22">
      <c r="V85" s="93"/>
    </row>
    <row r="86" spans="1:22">
      <c r="V86" s="93"/>
    </row>
    <row r="87" spans="1:22">
      <c r="V87" s="93"/>
    </row>
    <row r="88" spans="1:22">
      <c r="V88" s="93"/>
    </row>
    <row r="89" spans="1:22">
      <c r="V89" s="93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74" fitToWidth="2" orientation="portrait" horizontalDpi="4294967293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zoomScale="80" zoomScaleNormal="80" workbookViewId="0">
      <selection activeCell="E5" sqref="E5:E79"/>
    </sheetView>
  </sheetViews>
  <sheetFormatPr defaultColWidth="12.625" defaultRowHeight="14.25"/>
  <cols>
    <col min="1" max="1" width="28.25" style="99" bestFit="1" customWidth="1"/>
    <col min="2" max="2" width="9.875" style="99" bestFit="1" customWidth="1"/>
    <col min="3" max="3" width="7.625" style="99" customWidth="1"/>
    <col min="4" max="4" width="10.25" style="99" customWidth="1"/>
    <col min="5" max="5" width="9" style="99" bestFit="1" customWidth="1"/>
    <col min="6" max="6" width="7.625" style="99" customWidth="1"/>
    <col min="7" max="7" width="12.5" style="99" customWidth="1"/>
    <col min="8" max="8" width="9" style="99" bestFit="1" customWidth="1"/>
    <col min="9" max="9" width="7.625" style="99" customWidth="1"/>
    <col min="10" max="10" width="12.5" style="99" customWidth="1"/>
    <col min="11" max="11" width="8.75" style="99" bestFit="1" customWidth="1"/>
    <col min="12" max="12" width="7.625" style="99" customWidth="1"/>
    <col min="13" max="13" width="11.5" style="99" bestFit="1" customWidth="1"/>
    <col min="14" max="30" width="3.375" style="99" customWidth="1"/>
    <col min="31" max="33" width="7.625" style="99" customWidth="1"/>
    <col min="34" max="16384" width="12.625" style="99"/>
  </cols>
  <sheetData>
    <row r="1" spans="1:18" ht="18">
      <c r="A1" s="666" t="s">
        <v>141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</row>
    <row r="2" spans="1:18" ht="18.75">
      <c r="A2" s="668" t="str">
        <f>'Автомат. ввод'!N10</f>
        <v>МКОУ " СовхознаяСОШ"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</row>
    <row r="3" spans="1:18" ht="15">
      <c r="A3" s="81"/>
      <c r="B3" s="669" t="s">
        <v>128</v>
      </c>
      <c r="C3" s="540"/>
      <c r="D3" s="539"/>
      <c r="E3" s="669" t="s">
        <v>139</v>
      </c>
      <c r="F3" s="540"/>
      <c r="G3" s="539"/>
      <c r="H3" s="669" t="s">
        <v>140</v>
      </c>
      <c r="I3" s="540"/>
      <c r="J3" s="539"/>
      <c r="K3" s="669" t="s">
        <v>131</v>
      </c>
      <c r="L3" s="540"/>
      <c r="M3" s="539"/>
      <c r="R3" s="63"/>
    </row>
    <row r="4" spans="1:18" ht="15">
      <c r="A4" s="41"/>
      <c r="B4" s="41" t="s">
        <v>123</v>
      </c>
      <c r="C4" s="70" t="s">
        <v>132</v>
      </c>
      <c r="D4" s="70" t="s">
        <v>133</v>
      </c>
      <c r="E4" s="41" t="s">
        <v>123</v>
      </c>
      <c r="F4" s="70" t="s">
        <v>132</v>
      </c>
      <c r="G4" s="70" t="s">
        <v>133</v>
      </c>
      <c r="H4" s="41" t="s">
        <v>123</v>
      </c>
      <c r="I4" s="64" t="s">
        <v>132</v>
      </c>
      <c r="J4" s="64" t="s">
        <v>133</v>
      </c>
      <c r="K4" s="41" t="s">
        <v>123</v>
      </c>
      <c r="L4" s="64" t="s">
        <v>132</v>
      </c>
      <c r="M4" s="64" t="s">
        <v>133</v>
      </c>
      <c r="Q4" s="63"/>
      <c r="R4" s="63"/>
    </row>
    <row r="5" spans="1:18" ht="15.75">
      <c r="A5" s="65" t="str">
        <f>ССЫЛКИ!B2</f>
        <v>Вермишель</v>
      </c>
      <c r="B5" s="103"/>
      <c r="C5" s="71">
        <f>ССЫЛКИ!B3</f>
        <v>85</v>
      </c>
      <c r="D5" s="72">
        <f t="shared" ref="D5:D79" si="0">C5*B5</f>
        <v>0</v>
      </c>
      <c r="E5" s="54">
        <v>0</v>
      </c>
      <c r="F5" s="71">
        <f t="shared" ref="F5:F79" si="1">C5</f>
        <v>85</v>
      </c>
      <c r="G5" s="72">
        <f t="shared" ref="G5:G79" si="2">E5*F5</f>
        <v>0</v>
      </c>
      <c r="H5" s="54">
        <f>'Итог.вед.(ПРИХОД)'!B35</f>
        <v>0</v>
      </c>
      <c r="I5" s="66">
        <f t="shared" ref="I5:I79" si="3">C5</f>
        <v>85</v>
      </c>
      <c r="J5" s="67">
        <f t="shared" ref="J5:J79" si="4">H5*I5</f>
        <v>0</v>
      </c>
      <c r="K5" s="109">
        <f>B5+E5-H5</f>
        <v>0</v>
      </c>
      <c r="L5" s="66">
        <f t="shared" ref="L5:L79" si="5">C5</f>
        <v>85</v>
      </c>
      <c r="M5" s="67">
        <f>L5*K5</f>
        <v>0</v>
      </c>
      <c r="Q5" s="63"/>
      <c r="R5" s="63"/>
    </row>
    <row r="6" spans="1:18" ht="15.75">
      <c r="A6" s="65" t="str">
        <f>ССЫЛКИ!C2</f>
        <v>Люля полуфаб-т (шт)</v>
      </c>
      <c r="B6" s="103"/>
      <c r="C6" s="71">
        <f>ССЫЛКИ!C3</f>
        <v>21</v>
      </c>
      <c r="D6" s="72">
        <f t="shared" si="0"/>
        <v>0</v>
      </c>
      <c r="E6" s="54">
        <v>0</v>
      </c>
      <c r="F6" s="71">
        <f t="shared" si="1"/>
        <v>21</v>
      </c>
      <c r="G6" s="72">
        <f t="shared" si="2"/>
        <v>0</v>
      </c>
      <c r="H6" s="54">
        <f>'Итог.вед.(ПРИХОД)'!C35</f>
        <v>174</v>
      </c>
      <c r="I6" s="66">
        <f t="shared" si="3"/>
        <v>21</v>
      </c>
      <c r="J6" s="67">
        <f t="shared" si="4"/>
        <v>3654</v>
      </c>
      <c r="K6" s="109">
        <f t="shared" ref="K6:K68" si="6">B6+E6-H6</f>
        <v>-174</v>
      </c>
      <c r="L6" s="66">
        <f t="shared" si="5"/>
        <v>21</v>
      </c>
      <c r="M6" s="67">
        <f t="shared" ref="M6:M79" si="7">L6*K6</f>
        <v>-3654</v>
      </c>
      <c r="Q6" s="63"/>
      <c r="R6" s="63"/>
    </row>
    <row r="7" spans="1:18" ht="15.75">
      <c r="A7" s="65" t="str">
        <f>ССЫЛКИ!D2</f>
        <v>Котлета говяжья полуф-т (шт)</v>
      </c>
      <c r="B7" s="103"/>
      <c r="C7" s="71">
        <f>ССЫЛКИ!D3</f>
        <v>21</v>
      </c>
      <c r="D7" s="72">
        <f t="shared" si="0"/>
        <v>0</v>
      </c>
      <c r="E7" s="54">
        <v>0</v>
      </c>
      <c r="F7" s="71">
        <f t="shared" si="1"/>
        <v>21</v>
      </c>
      <c r="G7" s="72">
        <f t="shared" si="2"/>
        <v>0</v>
      </c>
      <c r="H7" s="54">
        <f>'Итог.вед.(ПРИХОД)'!D35</f>
        <v>176</v>
      </c>
      <c r="I7" s="66">
        <f t="shared" si="3"/>
        <v>21</v>
      </c>
      <c r="J7" s="67">
        <f t="shared" si="4"/>
        <v>3696</v>
      </c>
      <c r="K7" s="109">
        <f t="shared" si="6"/>
        <v>-176</v>
      </c>
      <c r="L7" s="66">
        <f t="shared" si="5"/>
        <v>21</v>
      </c>
      <c r="M7" s="67">
        <f t="shared" si="7"/>
        <v>-3696</v>
      </c>
      <c r="Q7" s="63"/>
    </row>
    <row r="8" spans="1:18" ht="15.75">
      <c r="A8" s="65" t="str">
        <f>ССЫЛКИ!E2</f>
        <v>Какао (Фунтик) (шт)</v>
      </c>
      <c r="B8" s="103"/>
      <c r="C8" s="66">
        <f>ССЫЛКИ!E3</f>
        <v>6</v>
      </c>
      <c r="D8" s="67">
        <f t="shared" si="0"/>
        <v>0</v>
      </c>
      <c r="E8" s="54">
        <v>0</v>
      </c>
      <c r="F8" s="66">
        <f t="shared" si="1"/>
        <v>6</v>
      </c>
      <c r="G8" s="67">
        <f t="shared" si="2"/>
        <v>0</v>
      </c>
      <c r="H8" s="54">
        <f>'Итог.вед.(ПРИХОД)'!E35</f>
        <v>322</v>
      </c>
      <c r="I8" s="66">
        <f t="shared" si="3"/>
        <v>6</v>
      </c>
      <c r="J8" s="67">
        <f t="shared" si="4"/>
        <v>1932</v>
      </c>
      <c r="K8" s="109">
        <f>B8+E8-H8</f>
        <v>-322</v>
      </c>
      <c r="L8" s="66">
        <f t="shared" si="5"/>
        <v>6</v>
      </c>
      <c r="M8" s="67">
        <f t="shared" si="7"/>
        <v>-1932</v>
      </c>
    </row>
    <row r="9" spans="1:18" ht="15.75">
      <c r="A9" s="65" t="str">
        <f>ССЫЛКИ!F2</f>
        <v>Какао порошок</v>
      </c>
      <c r="B9" s="103"/>
      <c r="C9" s="66">
        <f>ССЫЛКИ!F3</f>
        <v>400</v>
      </c>
      <c r="D9" s="67">
        <f t="shared" si="0"/>
        <v>0</v>
      </c>
      <c r="E9" s="54">
        <v>0</v>
      </c>
      <c r="F9" s="66">
        <f t="shared" si="1"/>
        <v>400</v>
      </c>
      <c r="G9" s="67">
        <f t="shared" si="2"/>
        <v>0</v>
      </c>
      <c r="H9" s="54">
        <f>'Итог.вед.(ПРИХОД)'!F35</f>
        <v>0</v>
      </c>
      <c r="I9" s="66">
        <f t="shared" si="3"/>
        <v>400</v>
      </c>
      <c r="J9" s="67">
        <f t="shared" si="4"/>
        <v>0</v>
      </c>
      <c r="K9" s="109">
        <f t="shared" si="6"/>
        <v>0</v>
      </c>
      <c r="L9" s="66">
        <f t="shared" si="5"/>
        <v>400</v>
      </c>
      <c r="M9" s="67">
        <f t="shared" si="7"/>
        <v>0</v>
      </c>
    </row>
    <row r="10" spans="1:18" ht="15.75">
      <c r="A10" s="65" t="str">
        <f>ССЫЛКИ!G2</f>
        <v>Кисель фруктовый</v>
      </c>
      <c r="B10" s="103"/>
      <c r="C10" s="66">
        <f>ССЫЛКИ!G3</f>
        <v>140</v>
      </c>
      <c r="D10" s="67">
        <f t="shared" si="0"/>
        <v>0</v>
      </c>
      <c r="E10" s="54">
        <v>0</v>
      </c>
      <c r="F10" s="66">
        <f t="shared" si="1"/>
        <v>140</v>
      </c>
      <c r="G10" s="67">
        <f t="shared" si="2"/>
        <v>0</v>
      </c>
      <c r="H10" s="54">
        <f>'Итог.вед.(ПРИХОД)'!G35</f>
        <v>2.488</v>
      </c>
      <c r="I10" s="66">
        <f t="shared" si="3"/>
        <v>140</v>
      </c>
      <c r="J10" s="67">
        <f t="shared" si="4"/>
        <v>348.32</v>
      </c>
      <c r="K10" s="109">
        <f t="shared" si="6"/>
        <v>-2.488</v>
      </c>
      <c r="L10" s="66">
        <f t="shared" si="5"/>
        <v>140</v>
      </c>
      <c r="M10" s="67">
        <f t="shared" si="7"/>
        <v>-348.32</v>
      </c>
    </row>
    <row r="11" spans="1:18" ht="15.75">
      <c r="A11" s="65" t="str">
        <f>ССЫЛКИ!H2</f>
        <v>Макароны</v>
      </c>
      <c r="B11" s="103"/>
      <c r="C11" s="66">
        <f>ССЫЛКИ!H3</f>
        <v>85</v>
      </c>
      <c r="D11" s="67">
        <f t="shared" si="0"/>
        <v>0</v>
      </c>
      <c r="E11" s="54">
        <v>0</v>
      </c>
      <c r="F11" s="66">
        <f t="shared" si="1"/>
        <v>85</v>
      </c>
      <c r="G11" s="67">
        <f t="shared" si="2"/>
        <v>0</v>
      </c>
      <c r="H11" s="54">
        <f>'Итог.вед.(ПРИХОД)'!H35</f>
        <v>19.471</v>
      </c>
      <c r="I11" s="66">
        <f t="shared" si="3"/>
        <v>85</v>
      </c>
      <c r="J11" s="67">
        <f t="shared" si="4"/>
        <v>1655.0350000000001</v>
      </c>
      <c r="K11" s="109">
        <f t="shared" si="6"/>
        <v>-19.471</v>
      </c>
      <c r="L11" s="66">
        <f t="shared" si="5"/>
        <v>85</v>
      </c>
      <c r="M11" s="67">
        <f t="shared" si="7"/>
        <v>-1655.0350000000001</v>
      </c>
    </row>
    <row r="12" spans="1:18" ht="15.75">
      <c r="A12" s="65" t="str">
        <f>ССЫЛКИ!I2</f>
        <v>Тефтели полуф-т (шт)</v>
      </c>
      <c r="B12" s="103"/>
      <c r="C12" s="66">
        <f>ССЫЛКИ!I3</f>
        <v>21</v>
      </c>
      <c r="D12" s="67">
        <f t="shared" si="0"/>
        <v>0</v>
      </c>
      <c r="E12" s="54">
        <v>0</v>
      </c>
      <c r="F12" s="66">
        <f t="shared" si="1"/>
        <v>21</v>
      </c>
      <c r="G12" s="67">
        <f t="shared" si="2"/>
        <v>0</v>
      </c>
      <c r="H12" s="54">
        <f>'Итог.вед.(ПРИХОД)'!I35</f>
        <v>221</v>
      </c>
      <c r="I12" s="66">
        <f t="shared" si="3"/>
        <v>21</v>
      </c>
      <c r="J12" s="67">
        <f t="shared" si="4"/>
        <v>4641</v>
      </c>
      <c r="K12" s="109">
        <f t="shared" si="6"/>
        <v>-221</v>
      </c>
      <c r="L12" s="66">
        <f t="shared" si="5"/>
        <v>21</v>
      </c>
      <c r="M12" s="67">
        <f t="shared" si="7"/>
        <v>-4641</v>
      </c>
    </row>
    <row r="13" spans="1:18" ht="15.75">
      <c r="A13" s="65" t="str">
        <f>ССЫЛКИ!J2</f>
        <v>Масло растительное</v>
      </c>
      <c r="B13" s="103"/>
      <c r="C13" s="66">
        <f>ССЫЛКИ!J3</f>
        <v>140</v>
      </c>
      <c r="D13" s="67">
        <f t="shared" si="0"/>
        <v>0</v>
      </c>
      <c r="E13" s="54">
        <v>0</v>
      </c>
      <c r="F13" s="66">
        <f t="shared" si="1"/>
        <v>140</v>
      </c>
      <c r="G13" s="67">
        <f t="shared" si="2"/>
        <v>0</v>
      </c>
      <c r="H13" s="54">
        <f>'Итог.вед.(ПРИХОД)'!J35</f>
        <v>7.3289999999999997</v>
      </c>
      <c r="I13" s="66">
        <f t="shared" si="3"/>
        <v>140</v>
      </c>
      <c r="J13" s="67">
        <f t="shared" si="4"/>
        <v>1026.06</v>
      </c>
      <c r="K13" s="109">
        <f t="shared" si="6"/>
        <v>-7.3289999999999997</v>
      </c>
      <c r="L13" s="66">
        <f t="shared" si="5"/>
        <v>140</v>
      </c>
      <c r="M13" s="67">
        <f t="shared" si="7"/>
        <v>-1026.06</v>
      </c>
    </row>
    <row r="14" spans="1:18" ht="15.75">
      <c r="A14" s="65" t="str">
        <f>ССЫЛКИ!K2</f>
        <v>Сахар</v>
      </c>
      <c r="B14" s="103"/>
      <c r="C14" s="66">
        <f>ССЫЛКИ!K3</f>
        <v>56</v>
      </c>
      <c r="D14" s="67">
        <f t="shared" si="0"/>
        <v>0</v>
      </c>
      <c r="E14" s="54">
        <v>0</v>
      </c>
      <c r="F14" s="66">
        <f t="shared" si="1"/>
        <v>56</v>
      </c>
      <c r="G14" s="67">
        <f t="shared" si="2"/>
        <v>0</v>
      </c>
      <c r="H14" s="54">
        <f>'Итог.вед.(ПРИХОД)'!K35</f>
        <v>8.4870000000000001</v>
      </c>
      <c r="I14" s="66">
        <f t="shared" si="3"/>
        <v>56</v>
      </c>
      <c r="J14" s="67">
        <f t="shared" si="4"/>
        <v>475.27199999999999</v>
      </c>
      <c r="K14" s="109">
        <f t="shared" si="6"/>
        <v>-8.4870000000000001</v>
      </c>
      <c r="L14" s="66">
        <f t="shared" si="5"/>
        <v>56</v>
      </c>
      <c r="M14" s="67">
        <f t="shared" si="7"/>
        <v>-475.27199999999999</v>
      </c>
    </row>
    <row r="15" spans="1:18" ht="15.75">
      <c r="A15" s="65" t="str">
        <f>ССЫЛКИ!L2</f>
        <v>Соль иодир.</v>
      </c>
      <c r="B15" s="104"/>
      <c r="C15" s="66">
        <f>ССЫЛКИ!L3</f>
        <v>10</v>
      </c>
      <c r="D15" s="67">
        <f t="shared" si="0"/>
        <v>0</v>
      </c>
      <c r="E15" s="54">
        <v>0</v>
      </c>
      <c r="F15" s="66">
        <f t="shared" si="1"/>
        <v>10</v>
      </c>
      <c r="G15" s="67">
        <f t="shared" si="2"/>
        <v>0</v>
      </c>
      <c r="H15" s="54">
        <f>'Итог.вед.(ПРИХОД)'!L35</f>
        <v>6.766</v>
      </c>
      <c r="I15" s="66">
        <f t="shared" si="3"/>
        <v>10</v>
      </c>
      <c r="J15" s="67">
        <f t="shared" si="4"/>
        <v>67.66</v>
      </c>
      <c r="K15" s="109">
        <f t="shared" si="6"/>
        <v>-6.766</v>
      </c>
      <c r="L15" s="66">
        <f t="shared" si="5"/>
        <v>10</v>
      </c>
      <c r="M15" s="67">
        <f t="shared" si="7"/>
        <v>-67.66</v>
      </c>
    </row>
    <row r="16" spans="1:18" ht="15.75">
      <c r="A16" s="65" t="str">
        <f>ССЫЛКИ!M2</f>
        <v>Сухофрукты</v>
      </c>
      <c r="B16" s="104"/>
      <c r="C16" s="66">
        <f>ССЫЛКИ!M3</f>
        <v>240</v>
      </c>
      <c r="D16" s="67">
        <f t="shared" si="0"/>
        <v>0</v>
      </c>
      <c r="E16" s="54">
        <v>0</v>
      </c>
      <c r="F16" s="66">
        <f t="shared" si="1"/>
        <v>240</v>
      </c>
      <c r="G16" s="67">
        <f t="shared" si="2"/>
        <v>0</v>
      </c>
      <c r="H16" s="54">
        <f>'Итог.вед.(ПРИХОД)'!M35</f>
        <v>3.9780000000000002</v>
      </c>
      <c r="I16" s="66">
        <f t="shared" si="3"/>
        <v>240</v>
      </c>
      <c r="J16" s="67">
        <f t="shared" si="4"/>
        <v>954.72</v>
      </c>
      <c r="K16" s="109">
        <f t="shared" si="6"/>
        <v>-3.9780000000000002</v>
      </c>
      <c r="L16" s="66">
        <f t="shared" si="5"/>
        <v>240</v>
      </c>
      <c r="M16" s="67">
        <f t="shared" si="7"/>
        <v>-954.72</v>
      </c>
    </row>
    <row r="17" spans="1:13" ht="15.75">
      <c r="A17" s="65" t="str">
        <f>ССЫЛКИ!N2</f>
        <v>Чай</v>
      </c>
      <c r="B17" s="104"/>
      <c r="C17" s="66">
        <f>ССЫЛКИ!N3</f>
        <v>700</v>
      </c>
      <c r="D17" s="67">
        <f t="shared" si="0"/>
        <v>0</v>
      </c>
      <c r="E17" s="54">
        <v>0</v>
      </c>
      <c r="F17" s="66">
        <f t="shared" si="1"/>
        <v>700</v>
      </c>
      <c r="G17" s="67">
        <f t="shared" si="2"/>
        <v>0</v>
      </c>
      <c r="H17" s="54">
        <f>'Итог.вед.(ПРИХОД)'!N35</f>
        <v>0.499</v>
      </c>
      <c r="I17" s="66">
        <f t="shared" si="3"/>
        <v>700</v>
      </c>
      <c r="J17" s="67">
        <f t="shared" si="4"/>
        <v>349.3</v>
      </c>
      <c r="K17" s="109">
        <f t="shared" si="6"/>
        <v>-0.499</v>
      </c>
      <c r="L17" s="66">
        <f t="shared" si="5"/>
        <v>700</v>
      </c>
      <c r="M17" s="67">
        <f t="shared" si="7"/>
        <v>-349.3</v>
      </c>
    </row>
    <row r="18" spans="1:13" ht="15.75">
      <c r="A18" s="65" t="str">
        <f>ССЫЛКИ!O2</f>
        <v>Яйцо куриное (штук)</v>
      </c>
      <c r="B18" s="104"/>
      <c r="C18" s="66">
        <f>ССЫЛКИ!O3</f>
        <v>8</v>
      </c>
      <c r="D18" s="67">
        <f t="shared" si="0"/>
        <v>0</v>
      </c>
      <c r="E18" s="54">
        <v>0</v>
      </c>
      <c r="F18" s="66">
        <f t="shared" si="1"/>
        <v>8</v>
      </c>
      <c r="G18" s="67">
        <f t="shared" si="2"/>
        <v>0</v>
      </c>
      <c r="H18" s="54">
        <f>'Итог.вед.(ПРИХОД)'!O35</f>
        <v>291</v>
      </c>
      <c r="I18" s="66">
        <f t="shared" si="3"/>
        <v>8</v>
      </c>
      <c r="J18" s="67">
        <f t="shared" si="4"/>
        <v>2328</v>
      </c>
      <c r="K18" s="109">
        <f t="shared" si="6"/>
        <v>-291</v>
      </c>
      <c r="L18" s="66">
        <f t="shared" si="5"/>
        <v>8</v>
      </c>
      <c r="M18" s="67">
        <f t="shared" si="7"/>
        <v>-2328</v>
      </c>
    </row>
    <row r="19" spans="1:13" ht="15.75">
      <c r="A19" s="65" t="str">
        <f>ССЫЛКИ!P2</f>
        <v>Вафли</v>
      </c>
      <c r="B19" s="104"/>
      <c r="C19" s="66">
        <f>ССЫЛКИ!P3</f>
        <v>160</v>
      </c>
      <c r="D19" s="67">
        <f t="shared" si="0"/>
        <v>0</v>
      </c>
      <c r="E19" s="54">
        <v>0</v>
      </c>
      <c r="F19" s="66">
        <f t="shared" si="1"/>
        <v>160</v>
      </c>
      <c r="G19" s="67">
        <f t="shared" si="2"/>
        <v>0</v>
      </c>
      <c r="H19" s="54">
        <f>'Итог.вед.(ПРИХОД)'!P35</f>
        <v>2.62</v>
      </c>
      <c r="I19" s="66">
        <f t="shared" si="3"/>
        <v>160</v>
      </c>
      <c r="J19" s="67">
        <f t="shared" si="4"/>
        <v>419.20000000000005</v>
      </c>
      <c r="K19" s="109">
        <f t="shared" si="6"/>
        <v>-2.62</v>
      </c>
      <c r="L19" s="66">
        <f t="shared" si="5"/>
        <v>160</v>
      </c>
      <c r="M19" s="67">
        <f t="shared" si="7"/>
        <v>-419.20000000000005</v>
      </c>
    </row>
    <row r="20" spans="1:13" ht="15.75">
      <c r="A20" s="102" t="str">
        <f>ССЫЛКИ!Q2</f>
        <v>Кексы бездрожжевые (шт)</v>
      </c>
      <c r="B20" s="105"/>
      <c r="C20" s="66">
        <f>ССЫЛКИ!Q3</f>
        <v>10</v>
      </c>
      <c r="D20" s="67">
        <f t="shared" si="0"/>
        <v>0</v>
      </c>
      <c r="E20" s="54">
        <v>0</v>
      </c>
      <c r="F20" s="66">
        <f t="shared" si="1"/>
        <v>10</v>
      </c>
      <c r="G20" s="67">
        <f t="shared" si="2"/>
        <v>0</v>
      </c>
      <c r="H20" s="122">
        <f>'Итог.вед.(ПРИХОД)'!Q35</f>
        <v>651</v>
      </c>
      <c r="I20" s="66">
        <f t="shared" si="3"/>
        <v>10</v>
      </c>
      <c r="J20" s="67">
        <f t="shared" si="4"/>
        <v>6510</v>
      </c>
      <c r="K20" s="109">
        <f>B20+E20-H20</f>
        <v>-651</v>
      </c>
      <c r="L20" s="66">
        <f t="shared" si="5"/>
        <v>10</v>
      </c>
      <c r="M20" s="67">
        <f t="shared" si="7"/>
        <v>-6510</v>
      </c>
    </row>
    <row r="21" spans="1:13" ht="15.75">
      <c r="A21" s="65" t="str">
        <f>ССЫЛКИ!R2</f>
        <v>Печенье</v>
      </c>
      <c r="B21" s="104"/>
      <c r="C21" s="66">
        <f>ССЫЛКИ!R3</f>
        <v>150</v>
      </c>
      <c r="D21" s="67">
        <f t="shared" si="0"/>
        <v>0</v>
      </c>
      <c r="E21" s="54">
        <v>0</v>
      </c>
      <c r="F21" s="66">
        <f t="shared" si="1"/>
        <v>150</v>
      </c>
      <c r="G21" s="67">
        <f t="shared" si="2"/>
        <v>0</v>
      </c>
      <c r="H21" s="54">
        <f>'Итог.вед.(ПРИХОД)'!R35</f>
        <v>13.536</v>
      </c>
      <c r="I21" s="66">
        <f t="shared" si="3"/>
        <v>150</v>
      </c>
      <c r="J21" s="67">
        <f t="shared" si="4"/>
        <v>2030.3999999999999</v>
      </c>
      <c r="K21" s="109">
        <f t="shared" si="6"/>
        <v>-13.536</v>
      </c>
      <c r="L21" s="66">
        <f t="shared" si="5"/>
        <v>150</v>
      </c>
      <c r="M21" s="67">
        <f t="shared" si="7"/>
        <v>-2030.3999999999999</v>
      </c>
    </row>
    <row r="22" spans="1:13" ht="15.75">
      <c r="A22" s="65" t="str">
        <f>ССЫЛКИ!S2</f>
        <v>Пряники</v>
      </c>
      <c r="B22" s="104"/>
      <c r="C22" s="66">
        <f>ССЫЛКИ!S3</f>
        <v>110</v>
      </c>
      <c r="D22" s="67">
        <f t="shared" si="0"/>
        <v>0</v>
      </c>
      <c r="E22" s="54">
        <v>0</v>
      </c>
      <c r="F22" s="66">
        <f t="shared" si="1"/>
        <v>110</v>
      </c>
      <c r="G22" s="67">
        <f t="shared" si="2"/>
        <v>0</v>
      </c>
      <c r="H22" s="54">
        <f>'Итог.вед.(ПРИХОД)'!S35</f>
        <v>11.654999999999999</v>
      </c>
      <c r="I22" s="66">
        <f t="shared" si="3"/>
        <v>110</v>
      </c>
      <c r="J22" s="67">
        <f t="shared" si="4"/>
        <v>1282.05</v>
      </c>
      <c r="K22" s="109">
        <f t="shared" si="6"/>
        <v>-11.654999999999999</v>
      </c>
      <c r="L22" s="66">
        <f t="shared" si="5"/>
        <v>110</v>
      </c>
      <c r="M22" s="67">
        <f t="shared" si="7"/>
        <v>-1282.05</v>
      </c>
    </row>
    <row r="23" spans="1:13" ht="15.75">
      <c r="A23" s="65" t="str">
        <f>ССЫЛКИ!T2</f>
        <v>Горошек зеленый 0,7 кг.</v>
      </c>
      <c r="B23" s="104"/>
      <c r="C23" s="66">
        <f>ССЫЛКИ!T3</f>
        <v>130</v>
      </c>
      <c r="D23" s="67">
        <f t="shared" si="0"/>
        <v>0</v>
      </c>
      <c r="E23" s="54">
        <v>0</v>
      </c>
      <c r="F23" s="66">
        <f t="shared" si="1"/>
        <v>130</v>
      </c>
      <c r="G23" s="67">
        <f t="shared" si="2"/>
        <v>0</v>
      </c>
      <c r="H23" s="54">
        <f>'Итог.вед.(ПРИХОД)'!T35</f>
        <v>13.057</v>
      </c>
      <c r="I23" s="66">
        <f t="shared" si="3"/>
        <v>130</v>
      </c>
      <c r="J23" s="67">
        <f t="shared" si="4"/>
        <v>1697.41</v>
      </c>
      <c r="K23" s="109">
        <f t="shared" si="6"/>
        <v>-13.057</v>
      </c>
      <c r="L23" s="66">
        <f t="shared" si="5"/>
        <v>130</v>
      </c>
      <c r="M23" s="67">
        <f t="shared" si="7"/>
        <v>-1697.41</v>
      </c>
    </row>
    <row r="24" spans="1:13" ht="15.75">
      <c r="A24" s="65" t="str">
        <f>ССЫЛКИ!U2</f>
        <v>Кукуруза консервы</v>
      </c>
      <c r="B24" s="104"/>
      <c r="C24" s="66">
        <f>ССЫЛКИ!U3</f>
        <v>150</v>
      </c>
      <c r="D24" s="67">
        <f t="shared" si="0"/>
        <v>0</v>
      </c>
      <c r="E24" s="54">
        <v>0</v>
      </c>
      <c r="F24" s="66">
        <f t="shared" si="1"/>
        <v>150</v>
      </c>
      <c r="G24" s="67">
        <f t="shared" si="2"/>
        <v>0</v>
      </c>
      <c r="H24" s="54">
        <f>'Итог.вед.(ПРИХОД)'!U35</f>
        <v>6.218</v>
      </c>
      <c r="I24" s="66">
        <f t="shared" si="3"/>
        <v>150</v>
      </c>
      <c r="J24" s="67">
        <f t="shared" si="4"/>
        <v>932.7</v>
      </c>
      <c r="K24" s="109">
        <f t="shared" si="6"/>
        <v>-6.218</v>
      </c>
      <c r="L24" s="66">
        <f t="shared" si="5"/>
        <v>150</v>
      </c>
      <c r="M24" s="67">
        <f t="shared" si="7"/>
        <v>-932.7</v>
      </c>
    </row>
    <row r="25" spans="1:13" ht="15.75">
      <c r="A25" s="65" t="str">
        <f>ССЫЛКИ!V2</f>
        <v>Огурцы маринованые</v>
      </c>
      <c r="B25" s="104"/>
      <c r="C25" s="66">
        <f>ССЫЛКИ!V3</f>
        <v>150</v>
      </c>
      <c r="D25" s="67">
        <f t="shared" si="0"/>
        <v>0</v>
      </c>
      <c r="E25" s="54">
        <v>0</v>
      </c>
      <c r="F25" s="66">
        <f t="shared" si="1"/>
        <v>150</v>
      </c>
      <c r="G25" s="67">
        <f t="shared" si="2"/>
        <v>0</v>
      </c>
      <c r="H25" s="54">
        <f>'Итог.вед.(ПРИХОД)'!V35</f>
        <v>3.7040000000000002</v>
      </c>
      <c r="I25" s="66">
        <f t="shared" si="3"/>
        <v>150</v>
      </c>
      <c r="J25" s="67">
        <f t="shared" si="4"/>
        <v>555.6</v>
      </c>
      <c r="K25" s="109">
        <f t="shared" si="6"/>
        <v>-3.7040000000000002</v>
      </c>
      <c r="L25" s="66">
        <f t="shared" si="5"/>
        <v>150</v>
      </c>
      <c r="M25" s="67">
        <f t="shared" si="7"/>
        <v>-555.6</v>
      </c>
    </row>
    <row r="26" spans="1:13" ht="15.75">
      <c r="A26" s="65" t="str">
        <f>ССЫЛКИ!W2</f>
        <v>Мука высшего сорт</v>
      </c>
      <c r="B26" s="104"/>
      <c r="C26" s="66">
        <f>ССЫЛКИ!W3</f>
        <v>40</v>
      </c>
      <c r="D26" s="67">
        <f t="shared" si="0"/>
        <v>0</v>
      </c>
      <c r="E26" s="54">
        <v>0</v>
      </c>
      <c r="F26" s="66">
        <f t="shared" si="1"/>
        <v>40</v>
      </c>
      <c r="G26" s="67">
        <f t="shared" si="2"/>
        <v>0</v>
      </c>
      <c r="H26" s="54">
        <f>'Итог.вед.(ПРИХОД)'!W35</f>
        <v>0.38700000000000001</v>
      </c>
      <c r="I26" s="66">
        <f t="shared" si="3"/>
        <v>40</v>
      </c>
      <c r="J26" s="67">
        <f t="shared" si="4"/>
        <v>15.48</v>
      </c>
      <c r="K26" s="109">
        <f t="shared" si="6"/>
        <v>-0.38700000000000001</v>
      </c>
      <c r="L26" s="66">
        <f t="shared" si="5"/>
        <v>40</v>
      </c>
      <c r="M26" s="67">
        <f t="shared" si="7"/>
        <v>-15.48</v>
      </c>
    </row>
    <row r="27" spans="1:13" ht="15.75">
      <c r="A27" s="65" t="str">
        <f>ССЫЛКИ!X2</f>
        <v>Повидло</v>
      </c>
      <c r="B27" s="104"/>
      <c r="C27" s="66">
        <f>ССЫЛКИ!X3</f>
        <v>150</v>
      </c>
      <c r="D27" s="67">
        <f t="shared" si="0"/>
        <v>0</v>
      </c>
      <c r="E27" s="54">
        <v>0</v>
      </c>
      <c r="F27" s="66">
        <f t="shared" si="1"/>
        <v>150</v>
      </c>
      <c r="G27" s="67">
        <f t="shared" si="2"/>
        <v>0</v>
      </c>
      <c r="H27" s="54">
        <f>'Итог.вед.(ПРИХОД)'!X35</f>
        <v>2.0640000000000001</v>
      </c>
      <c r="I27" s="66">
        <f t="shared" si="3"/>
        <v>150</v>
      </c>
      <c r="J27" s="67">
        <f t="shared" si="4"/>
        <v>309.60000000000002</v>
      </c>
      <c r="K27" s="109">
        <f t="shared" si="6"/>
        <v>-2.0640000000000001</v>
      </c>
      <c r="L27" s="66">
        <f t="shared" si="5"/>
        <v>150</v>
      </c>
      <c r="M27" s="67">
        <f t="shared" si="7"/>
        <v>-309.60000000000002</v>
      </c>
    </row>
    <row r="28" spans="1:13" ht="15.75">
      <c r="A28" s="65" t="str">
        <f>ССЫЛКИ!Y2</f>
        <v>Сок фруктовый светлый</v>
      </c>
      <c r="B28" s="104"/>
      <c r="C28" s="66">
        <f>ССЫЛКИ!Y3</f>
        <v>60</v>
      </c>
      <c r="D28" s="67">
        <f t="shared" si="0"/>
        <v>0</v>
      </c>
      <c r="E28" s="54">
        <v>0</v>
      </c>
      <c r="F28" s="66">
        <f t="shared" si="1"/>
        <v>60</v>
      </c>
      <c r="G28" s="67">
        <f t="shared" si="2"/>
        <v>0</v>
      </c>
      <c r="H28" s="54">
        <f>'Итог.вед.(ПРИХОД)'!Y35</f>
        <v>71.36</v>
      </c>
      <c r="I28" s="66">
        <f t="shared" si="3"/>
        <v>60</v>
      </c>
      <c r="J28" s="67">
        <f t="shared" si="4"/>
        <v>4281.6000000000004</v>
      </c>
      <c r="K28" s="109">
        <f t="shared" si="6"/>
        <v>-71.36</v>
      </c>
      <c r="L28" s="66">
        <f t="shared" si="5"/>
        <v>60</v>
      </c>
      <c r="M28" s="67">
        <f t="shared" si="7"/>
        <v>-4281.6000000000004</v>
      </c>
    </row>
    <row r="29" spans="1:13" ht="15.75">
      <c r="A29" s="65" t="str">
        <f>ССЫЛКИ!Z2</f>
        <v>Сок фруктовый с мякотью</v>
      </c>
      <c r="B29" s="104"/>
      <c r="C29" s="66">
        <f>ССЫЛКИ!Z3</f>
        <v>70</v>
      </c>
      <c r="D29" s="67">
        <f t="shared" si="0"/>
        <v>0</v>
      </c>
      <c r="E29" s="54">
        <v>0</v>
      </c>
      <c r="F29" s="66">
        <f t="shared" si="1"/>
        <v>70</v>
      </c>
      <c r="G29" s="67">
        <f t="shared" si="2"/>
        <v>0</v>
      </c>
      <c r="H29" s="54">
        <f>'Итог.вед.(ПРИХОД)'!Z35</f>
        <v>92.8</v>
      </c>
      <c r="I29" s="66">
        <f t="shared" si="3"/>
        <v>70</v>
      </c>
      <c r="J29" s="67">
        <f t="shared" si="4"/>
        <v>6496</v>
      </c>
      <c r="K29" s="109">
        <f t="shared" si="6"/>
        <v>-92.8</v>
      </c>
      <c r="L29" s="66">
        <f t="shared" si="5"/>
        <v>70</v>
      </c>
      <c r="M29" s="67">
        <f t="shared" si="7"/>
        <v>-6496</v>
      </c>
    </row>
    <row r="30" spans="1:13" ht="15.75">
      <c r="A30" s="65" t="str">
        <f>ССЫЛКИ!AA2</f>
        <v>Томатная паста</v>
      </c>
      <c r="B30" s="104"/>
      <c r="C30" s="66">
        <f>ССЫЛКИ!AA3</f>
        <v>165</v>
      </c>
      <c r="D30" s="67">
        <f t="shared" si="0"/>
        <v>0</v>
      </c>
      <c r="E30" s="54">
        <v>0</v>
      </c>
      <c r="F30" s="66">
        <f t="shared" si="1"/>
        <v>165</v>
      </c>
      <c r="G30" s="67">
        <f t="shared" si="2"/>
        <v>0</v>
      </c>
      <c r="H30" s="54">
        <f>'Итог.вед.(ПРИХОД)'!AA35</f>
        <v>2.5920000000000001</v>
      </c>
      <c r="I30" s="66">
        <f t="shared" si="3"/>
        <v>165</v>
      </c>
      <c r="J30" s="67">
        <f t="shared" si="4"/>
        <v>427.68</v>
      </c>
      <c r="K30" s="109">
        <f t="shared" si="6"/>
        <v>-2.5920000000000001</v>
      </c>
      <c r="L30" s="66">
        <f t="shared" si="5"/>
        <v>165</v>
      </c>
      <c r="M30" s="67">
        <f t="shared" si="7"/>
        <v>-427.68</v>
      </c>
    </row>
    <row r="31" spans="1:13" ht="15.75">
      <c r="A31" s="65" t="str">
        <f>ССЫЛКИ!AB2</f>
        <v>Котлета рыбная полуф-т (шт)</v>
      </c>
      <c r="B31" s="104"/>
      <c r="C31" s="66">
        <f>ССЫЛКИ!AB3</f>
        <v>21</v>
      </c>
      <c r="D31" s="67">
        <f t="shared" si="0"/>
        <v>0</v>
      </c>
      <c r="E31" s="54">
        <v>0</v>
      </c>
      <c r="F31" s="66">
        <f t="shared" si="1"/>
        <v>21</v>
      </c>
      <c r="G31" s="67">
        <f t="shared" si="2"/>
        <v>0</v>
      </c>
      <c r="H31" s="54">
        <f>'Итог.вед.(ПРИХОД)'!AB35</f>
        <v>218</v>
      </c>
      <c r="I31" s="66">
        <f t="shared" si="3"/>
        <v>21</v>
      </c>
      <c r="J31" s="67">
        <f t="shared" si="4"/>
        <v>4578</v>
      </c>
      <c r="K31" s="109">
        <f t="shared" si="6"/>
        <v>-218</v>
      </c>
      <c r="L31" s="66">
        <f t="shared" si="5"/>
        <v>21</v>
      </c>
      <c r="M31" s="67">
        <f t="shared" si="7"/>
        <v>-4578</v>
      </c>
    </row>
    <row r="32" spans="1:13" ht="15.75">
      <c r="A32" s="65" t="str">
        <f>ССЫЛКИ!AC2</f>
        <v>Фрикадельки рыбные  полуф-т (шт)</v>
      </c>
      <c r="B32" s="104"/>
      <c r="C32" s="66">
        <f>ССЫЛКИ!AC3</f>
        <v>10.5</v>
      </c>
      <c r="D32" s="67">
        <f t="shared" si="0"/>
        <v>0</v>
      </c>
      <c r="E32" s="54">
        <v>0</v>
      </c>
      <c r="F32" s="66">
        <f t="shared" si="1"/>
        <v>10.5</v>
      </c>
      <c r="G32" s="67">
        <f t="shared" si="2"/>
        <v>0</v>
      </c>
      <c r="H32" s="54">
        <f>'Итог.вед.(ПРИХОД)'!AC35</f>
        <v>84</v>
      </c>
      <c r="I32" s="66">
        <f t="shared" si="3"/>
        <v>10.5</v>
      </c>
      <c r="J32" s="67">
        <f t="shared" si="4"/>
        <v>882</v>
      </c>
      <c r="K32" s="109">
        <f t="shared" si="6"/>
        <v>-84</v>
      </c>
      <c r="L32" s="66">
        <f t="shared" si="5"/>
        <v>10.5</v>
      </c>
      <c r="M32" s="67">
        <f t="shared" si="7"/>
        <v>-882</v>
      </c>
    </row>
    <row r="33" spans="1:13" ht="15.75">
      <c r="A33" s="65" t="str">
        <f>ССЫЛКИ!AD2</f>
        <v>Крупа гороховая</v>
      </c>
      <c r="B33" s="104"/>
      <c r="C33" s="66">
        <f>ССЫЛКИ!AD3</f>
        <v>55</v>
      </c>
      <c r="D33" s="67">
        <f t="shared" si="0"/>
        <v>0</v>
      </c>
      <c r="E33" s="54">
        <v>0</v>
      </c>
      <c r="F33" s="66">
        <f t="shared" si="1"/>
        <v>55</v>
      </c>
      <c r="G33" s="67">
        <f t="shared" si="2"/>
        <v>0</v>
      </c>
      <c r="H33" s="54">
        <f>'Итог.вед.(ПРИХОД)'!AD35</f>
        <v>1.609</v>
      </c>
      <c r="I33" s="66">
        <f t="shared" si="3"/>
        <v>55</v>
      </c>
      <c r="J33" s="67">
        <f t="shared" si="4"/>
        <v>88.495000000000005</v>
      </c>
      <c r="K33" s="109">
        <f t="shared" si="6"/>
        <v>-1.609</v>
      </c>
      <c r="L33" s="66">
        <f t="shared" si="5"/>
        <v>55</v>
      </c>
      <c r="M33" s="67">
        <f t="shared" si="7"/>
        <v>-88.495000000000005</v>
      </c>
    </row>
    <row r="34" spans="1:13" ht="15.75">
      <c r="A34" s="65" t="str">
        <f>ССЫЛКИ!AE2</f>
        <v>Крупа гречневая</v>
      </c>
      <c r="B34" s="104"/>
      <c r="C34" s="66">
        <f>ССЫЛКИ!AE3</f>
        <v>90</v>
      </c>
      <c r="D34" s="67">
        <f t="shared" si="0"/>
        <v>0</v>
      </c>
      <c r="E34" s="54">
        <v>0</v>
      </c>
      <c r="F34" s="66">
        <f t="shared" si="1"/>
        <v>90</v>
      </c>
      <c r="G34" s="67">
        <f t="shared" si="2"/>
        <v>0</v>
      </c>
      <c r="H34" s="54">
        <f>'Итог.вед.(ПРИХОД)'!AE35</f>
        <v>15.196</v>
      </c>
      <c r="I34" s="66">
        <f t="shared" si="3"/>
        <v>90</v>
      </c>
      <c r="J34" s="67">
        <f t="shared" si="4"/>
        <v>1367.6399999999999</v>
      </c>
      <c r="K34" s="109">
        <f t="shared" si="6"/>
        <v>-15.196</v>
      </c>
      <c r="L34" s="66">
        <f t="shared" si="5"/>
        <v>90</v>
      </c>
      <c r="M34" s="67">
        <f t="shared" si="7"/>
        <v>-1367.6399999999999</v>
      </c>
    </row>
    <row r="35" spans="1:13" ht="15.75">
      <c r="A35" s="65" t="str">
        <f>ССЫЛКИ!AF2</f>
        <v>Крупа кукурузная</v>
      </c>
      <c r="B35" s="104"/>
      <c r="C35" s="66">
        <f>ССЫЛКИ!AF3</f>
        <v>45</v>
      </c>
      <c r="D35" s="67">
        <f t="shared" si="0"/>
        <v>0</v>
      </c>
      <c r="E35" s="54">
        <v>0</v>
      </c>
      <c r="F35" s="66">
        <f t="shared" si="1"/>
        <v>45</v>
      </c>
      <c r="G35" s="67">
        <f t="shared" si="2"/>
        <v>0</v>
      </c>
      <c r="H35" s="54">
        <f>'Итог.вед.(ПРИХОД)'!AF35</f>
        <v>5.6</v>
      </c>
      <c r="I35" s="66">
        <f t="shared" si="3"/>
        <v>45</v>
      </c>
      <c r="J35" s="67">
        <f t="shared" si="4"/>
        <v>251.99999999999997</v>
      </c>
      <c r="K35" s="109">
        <f t="shared" si="6"/>
        <v>-5.6</v>
      </c>
      <c r="L35" s="66">
        <f t="shared" si="5"/>
        <v>45</v>
      </c>
      <c r="M35" s="67">
        <f t="shared" si="7"/>
        <v>-251.99999999999997</v>
      </c>
    </row>
    <row r="36" spans="1:13" ht="15.75">
      <c r="A36" s="65" t="str">
        <f>ССЫЛКИ!AG2</f>
        <v>Крупа манная</v>
      </c>
      <c r="B36" s="104"/>
      <c r="C36" s="66">
        <f>ССЫЛКИ!AG3</f>
        <v>45</v>
      </c>
      <c r="D36" s="67">
        <f t="shared" si="0"/>
        <v>0</v>
      </c>
      <c r="E36" s="54">
        <v>0</v>
      </c>
      <c r="F36" s="66">
        <f t="shared" si="1"/>
        <v>45</v>
      </c>
      <c r="G36" s="67">
        <f t="shared" si="2"/>
        <v>0</v>
      </c>
      <c r="H36" s="54">
        <f>'Итог.вед.(ПРИХОД)'!AG35</f>
        <v>0</v>
      </c>
      <c r="I36" s="66">
        <f t="shared" si="3"/>
        <v>45</v>
      </c>
      <c r="J36" s="67">
        <f t="shared" si="4"/>
        <v>0</v>
      </c>
      <c r="K36" s="109">
        <f t="shared" si="6"/>
        <v>0</v>
      </c>
      <c r="L36" s="66">
        <f t="shared" si="5"/>
        <v>45</v>
      </c>
      <c r="M36" s="67">
        <f t="shared" si="7"/>
        <v>0</v>
      </c>
    </row>
    <row r="37" spans="1:13" ht="15.75">
      <c r="A37" s="65" t="str">
        <f>ССЫЛКИ!AH2</f>
        <v>Крупа овсяная</v>
      </c>
      <c r="B37" s="104"/>
      <c r="C37" s="66">
        <f>ССЫЛКИ!AH3</f>
        <v>52</v>
      </c>
      <c r="D37" s="67">
        <f t="shared" si="0"/>
        <v>0</v>
      </c>
      <c r="E37" s="54">
        <v>0</v>
      </c>
      <c r="F37" s="66">
        <f t="shared" si="1"/>
        <v>52</v>
      </c>
      <c r="G37" s="67">
        <f t="shared" si="2"/>
        <v>0</v>
      </c>
      <c r="H37" s="54">
        <f>'Итог.вед.(ПРИХОД)'!AH35</f>
        <v>0</v>
      </c>
      <c r="I37" s="66">
        <f t="shared" si="3"/>
        <v>52</v>
      </c>
      <c r="J37" s="67">
        <f t="shared" si="4"/>
        <v>0</v>
      </c>
      <c r="K37" s="109">
        <f t="shared" si="6"/>
        <v>0</v>
      </c>
      <c r="L37" s="66">
        <f t="shared" si="5"/>
        <v>52</v>
      </c>
      <c r="M37" s="67">
        <f t="shared" si="7"/>
        <v>0</v>
      </c>
    </row>
    <row r="38" spans="1:13" ht="15.75">
      <c r="A38" s="65" t="str">
        <f>ССЫЛКИ!AI2</f>
        <v>Крупа перловая</v>
      </c>
      <c r="B38" s="104"/>
      <c r="C38" s="66">
        <f>ССЫЛКИ!AI3</f>
        <v>50</v>
      </c>
      <c r="D38" s="67">
        <f t="shared" si="0"/>
        <v>0</v>
      </c>
      <c r="E38" s="54">
        <v>0</v>
      </c>
      <c r="F38" s="66">
        <f t="shared" si="1"/>
        <v>50</v>
      </c>
      <c r="G38" s="67">
        <f t="shared" si="2"/>
        <v>0</v>
      </c>
      <c r="H38" s="54">
        <f>'Итог.вед.(ПРИХОД)'!AI35</f>
        <v>0.435</v>
      </c>
      <c r="I38" s="66">
        <f t="shared" si="3"/>
        <v>50</v>
      </c>
      <c r="J38" s="67">
        <f t="shared" si="4"/>
        <v>21.75</v>
      </c>
      <c r="K38" s="109">
        <f t="shared" si="6"/>
        <v>-0.435</v>
      </c>
      <c r="L38" s="66">
        <f t="shared" si="5"/>
        <v>50</v>
      </c>
      <c r="M38" s="67">
        <f t="shared" si="7"/>
        <v>-21.75</v>
      </c>
    </row>
    <row r="39" spans="1:13" ht="15.75">
      <c r="A39" s="65" t="str">
        <f>ССЫЛКИ!AJ2</f>
        <v>Крупа пшеничная</v>
      </c>
      <c r="B39" s="104"/>
      <c r="C39" s="66">
        <f>ССЫЛКИ!AJ3</f>
        <v>55</v>
      </c>
      <c r="D39" s="67">
        <f t="shared" si="0"/>
        <v>0</v>
      </c>
      <c r="E39" s="54">
        <v>0</v>
      </c>
      <c r="F39" s="66">
        <f t="shared" si="1"/>
        <v>55</v>
      </c>
      <c r="G39" s="67">
        <f t="shared" si="2"/>
        <v>0</v>
      </c>
      <c r="H39" s="54">
        <f>'Итог.вед.(ПРИХОД)'!AJ35</f>
        <v>7.7759999999999998</v>
      </c>
      <c r="I39" s="66">
        <f t="shared" si="3"/>
        <v>55</v>
      </c>
      <c r="J39" s="67">
        <f t="shared" si="4"/>
        <v>427.68</v>
      </c>
      <c r="K39" s="109">
        <f t="shared" si="6"/>
        <v>-7.7759999999999998</v>
      </c>
      <c r="L39" s="66">
        <f t="shared" si="5"/>
        <v>55</v>
      </c>
      <c r="M39" s="67">
        <f t="shared" si="7"/>
        <v>-427.68</v>
      </c>
    </row>
    <row r="40" spans="1:13" ht="15.75">
      <c r="A40" s="65" t="str">
        <f>ССЫЛКИ!AK2</f>
        <v>Крупа пшено шлифованное</v>
      </c>
      <c r="B40" s="104"/>
      <c r="C40" s="66">
        <f>ССЫЛКИ!AK3</f>
        <v>60</v>
      </c>
      <c r="D40" s="67">
        <f t="shared" si="0"/>
        <v>0</v>
      </c>
      <c r="E40" s="54">
        <v>0</v>
      </c>
      <c r="F40" s="66">
        <f t="shared" si="1"/>
        <v>60</v>
      </c>
      <c r="G40" s="67">
        <f t="shared" si="2"/>
        <v>0</v>
      </c>
      <c r="H40" s="54">
        <f>'Итог.вед.(ПРИХОД)'!AK35</f>
        <v>0</v>
      </c>
      <c r="I40" s="66">
        <f t="shared" si="3"/>
        <v>60</v>
      </c>
      <c r="J40" s="67">
        <f t="shared" si="4"/>
        <v>0</v>
      </c>
      <c r="K40" s="109">
        <f t="shared" si="6"/>
        <v>0</v>
      </c>
      <c r="L40" s="66">
        <f t="shared" si="5"/>
        <v>60</v>
      </c>
      <c r="M40" s="67">
        <f t="shared" si="7"/>
        <v>0</v>
      </c>
    </row>
    <row r="41" spans="1:13" ht="15.75">
      <c r="A41" s="65" t="str">
        <f>ССЫЛКИ!AL2</f>
        <v>Крупа рисовая</v>
      </c>
      <c r="B41" s="104"/>
      <c r="C41" s="66">
        <f>ССЫЛКИ!AL3</f>
        <v>60</v>
      </c>
      <c r="D41" s="67">
        <f t="shared" si="0"/>
        <v>0</v>
      </c>
      <c r="E41" s="54">
        <v>0</v>
      </c>
      <c r="F41" s="66">
        <f t="shared" si="1"/>
        <v>60</v>
      </c>
      <c r="G41" s="67">
        <f t="shared" si="2"/>
        <v>0</v>
      </c>
      <c r="H41" s="54">
        <f>'Итог.вед.(ПРИХОД)'!AL35</f>
        <v>18.863</v>
      </c>
      <c r="I41" s="66">
        <f t="shared" si="3"/>
        <v>60</v>
      </c>
      <c r="J41" s="67">
        <f t="shared" si="4"/>
        <v>1131.78</v>
      </c>
      <c r="K41" s="109">
        <f t="shared" si="6"/>
        <v>-18.863</v>
      </c>
      <c r="L41" s="66">
        <f t="shared" si="5"/>
        <v>60</v>
      </c>
      <c r="M41" s="67">
        <f t="shared" si="7"/>
        <v>-1131.78</v>
      </c>
    </row>
    <row r="42" spans="1:13" ht="15.75">
      <c r="A42" s="65" t="str">
        <f>ССЫЛКИ!AM2</f>
        <v>Крупа ячневая</v>
      </c>
      <c r="B42" s="104"/>
      <c r="C42" s="66">
        <f>ССЫЛКИ!AM3</f>
        <v>50</v>
      </c>
      <c r="D42" s="67">
        <f t="shared" si="0"/>
        <v>0</v>
      </c>
      <c r="E42" s="54">
        <v>0</v>
      </c>
      <c r="F42" s="66">
        <f t="shared" si="1"/>
        <v>50</v>
      </c>
      <c r="G42" s="67">
        <f t="shared" si="2"/>
        <v>0</v>
      </c>
      <c r="H42" s="54">
        <f>'Итог.вед.(ПРИХОД)'!AM35</f>
        <v>0.34399999999999997</v>
      </c>
      <c r="I42" s="66">
        <f t="shared" si="3"/>
        <v>50</v>
      </c>
      <c r="J42" s="67">
        <f t="shared" si="4"/>
        <v>17.2</v>
      </c>
      <c r="K42" s="109">
        <f t="shared" si="6"/>
        <v>-0.34399999999999997</v>
      </c>
      <c r="L42" s="66">
        <f t="shared" si="5"/>
        <v>50</v>
      </c>
      <c r="M42" s="67">
        <f t="shared" si="7"/>
        <v>-17.2</v>
      </c>
    </row>
    <row r="43" spans="1:13" ht="15.75">
      <c r="A43" s="65" t="str">
        <f>ССЫЛКИ!AN2</f>
        <v>Чечевица</v>
      </c>
      <c r="B43" s="104"/>
      <c r="C43" s="66">
        <f>ССЫЛКИ!AN3</f>
        <v>110</v>
      </c>
      <c r="D43" s="67">
        <f t="shared" si="0"/>
        <v>0</v>
      </c>
      <c r="E43" s="54">
        <v>0</v>
      </c>
      <c r="F43" s="66">
        <f t="shared" si="1"/>
        <v>110</v>
      </c>
      <c r="G43" s="67">
        <f t="shared" si="2"/>
        <v>0</v>
      </c>
      <c r="H43" s="54">
        <f>'Итог.вед.(ПРИХОД)'!AN35</f>
        <v>0</v>
      </c>
      <c r="I43" s="66">
        <f t="shared" si="3"/>
        <v>110</v>
      </c>
      <c r="J43" s="67">
        <f t="shared" si="4"/>
        <v>0</v>
      </c>
      <c r="K43" s="109">
        <f t="shared" si="6"/>
        <v>0</v>
      </c>
      <c r="L43" s="66">
        <f t="shared" si="5"/>
        <v>110</v>
      </c>
      <c r="M43" s="67">
        <f t="shared" si="7"/>
        <v>0</v>
      </c>
    </row>
    <row r="44" spans="1:13" ht="15.75">
      <c r="A44" s="65" t="str">
        <f>ССЫЛКИ!AO2</f>
        <v>Курага сушеная</v>
      </c>
      <c r="B44" s="104"/>
      <c r="C44" s="66">
        <f>ССЫЛКИ!AO3</f>
        <v>270</v>
      </c>
      <c r="D44" s="67">
        <f t="shared" si="0"/>
        <v>0</v>
      </c>
      <c r="E44" s="54">
        <v>0</v>
      </c>
      <c r="F44" s="66">
        <f t="shared" si="1"/>
        <v>270</v>
      </c>
      <c r="G44" s="67">
        <f t="shared" si="2"/>
        <v>0</v>
      </c>
      <c r="H44" s="54">
        <f>'Итог.вед.(ПРИХОД)'!AO35</f>
        <v>2.7839999999999998</v>
      </c>
      <c r="I44" s="66">
        <f t="shared" si="3"/>
        <v>270</v>
      </c>
      <c r="J44" s="67">
        <f t="shared" si="4"/>
        <v>751.68</v>
      </c>
      <c r="K44" s="109">
        <f t="shared" si="6"/>
        <v>-2.7839999999999998</v>
      </c>
      <c r="L44" s="66">
        <f t="shared" si="5"/>
        <v>270</v>
      </c>
      <c r="M44" s="67">
        <f t="shared" si="7"/>
        <v>-751.68</v>
      </c>
    </row>
    <row r="45" spans="1:13" ht="15.75">
      <c r="A45" s="65" t="str">
        <f>ССЫЛКИ!AP2</f>
        <v>Йогурт</v>
      </c>
      <c r="B45" s="104"/>
      <c r="C45" s="66">
        <f>ССЫЛКИ!AP3</f>
        <v>200</v>
      </c>
      <c r="D45" s="67">
        <f t="shared" si="0"/>
        <v>0</v>
      </c>
      <c r="E45" s="54">
        <v>0</v>
      </c>
      <c r="F45" s="66">
        <f t="shared" si="1"/>
        <v>200</v>
      </c>
      <c r="G45" s="67">
        <f t="shared" si="2"/>
        <v>0</v>
      </c>
      <c r="H45" s="54">
        <f>'Итог.вед.(ПРИХОД)'!AP35</f>
        <v>20.125</v>
      </c>
      <c r="I45" s="66">
        <f t="shared" si="3"/>
        <v>200</v>
      </c>
      <c r="J45" s="67">
        <f t="shared" si="4"/>
        <v>4025</v>
      </c>
      <c r="K45" s="109">
        <f t="shared" si="6"/>
        <v>-20.125</v>
      </c>
      <c r="L45" s="66">
        <f t="shared" si="5"/>
        <v>200</v>
      </c>
      <c r="M45" s="67">
        <f t="shared" si="7"/>
        <v>-4025</v>
      </c>
    </row>
    <row r="46" spans="1:13" ht="15.75">
      <c r="A46" s="65" t="str">
        <f>ССЫЛКИ!AQ2</f>
        <v>Кефир</v>
      </c>
      <c r="B46" s="104"/>
      <c r="C46" s="66">
        <f>ССЫЛКИ!AQ3</f>
        <v>80</v>
      </c>
      <c r="D46" s="67">
        <f t="shared" si="0"/>
        <v>0</v>
      </c>
      <c r="E46" s="54">
        <v>0</v>
      </c>
      <c r="F46" s="66">
        <f t="shared" si="1"/>
        <v>80</v>
      </c>
      <c r="G46" s="67">
        <f t="shared" si="2"/>
        <v>0</v>
      </c>
      <c r="H46" s="54">
        <f>'Итог.вед.(ПРИХОД)'!AQ35</f>
        <v>17.5</v>
      </c>
      <c r="I46" s="66">
        <f t="shared" si="3"/>
        <v>80</v>
      </c>
      <c r="J46" s="67">
        <f t="shared" si="4"/>
        <v>1400</v>
      </c>
      <c r="K46" s="109">
        <f t="shared" si="6"/>
        <v>-17.5</v>
      </c>
      <c r="L46" s="66">
        <f t="shared" si="5"/>
        <v>80</v>
      </c>
      <c r="M46" s="67">
        <f t="shared" si="7"/>
        <v>-1400</v>
      </c>
    </row>
    <row r="47" spans="1:13" ht="15.75">
      <c r="A47" s="65" t="str">
        <f>ССЫЛКИ!AR2</f>
        <v>Масло сливочное</v>
      </c>
      <c r="B47" s="104"/>
      <c r="C47" s="66">
        <f>ССЫЛКИ!AR3</f>
        <v>600</v>
      </c>
      <c r="D47" s="67">
        <f t="shared" si="0"/>
        <v>0</v>
      </c>
      <c r="E47" s="54">
        <v>0</v>
      </c>
      <c r="F47" s="66">
        <f t="shared" si="1"/>
        <v>600</v>
      </c>
      <c r="G47" s="67">
        <f t="shared" si="2"/>
        <v>0</v>
      </c>
      <c r="H47" s="54">
        <f>'Итог.вед.(ПРИХОД)'!AR35</f>
        <v>8.91</v>
      </c>
      <c r="I47" s="66">
        <f t="shared" si="3"/>
        <v>600</v>
      </c>
      <c r="J47" s="67">
        <f t="shared" si="4"/>
        <v>5346</v>
      </c>
      <c r="K47" s="109">
        <f t="shared" si="6"/>
        <v>-8.91</v>
      </c>
      <c r="L47" s="66">
        <f t="shared" si="5"/>
        <v>600</v>
      </c>
      <c r="M47" s="67">
        <f t="shared" si="7"/>
        <v>-5346</v>
      </c>
    </row>
    <row r="48" spans="1:13" ht="15.75">
      <c r="A48" s="65" t="str">
        <f>ССЫЛКИ!AS2</f>
        <v>Молоко разливное</v>
      </c>
      <c r="B48" s="104"/>
      <c r="C48" s="66">
        <f>ССЫЛКИ!AS3</f>
        <v>60</v>
      </c>
      <c r="D48" s="67">
        <f t="shared" si="0"/>
        <v>0</v>
      </c>
      <c r="E48" s="54">
        <v>0</v>
      </c>
      <c r="F48" s="66">
        <f t="shared" si="1"/>
        <v>60</v>
      </c>
      <c r="G48" s="67">
        <f t="shared" si="2"/>
        <v>0</v>
      </c>
      <c r="H48" s="54">
        <f>'Итог.вед.(ПРИХОД)'!AS35</f>
        <v>0</v>
      </c>
      <c r="I48" s="66">
        <f t="shared" si="3"/>
        <v>60</v>
      </c>
      <c r="J48" s="67">
        <f t="shared" si="4"/>
        <v>0</v>
      </c>
      <c r="K48" s="109">
        <f t="shared" si="6"/>
        <v>0</v>
      </c>
      <c r="L48" s="66">
        <f t="shared" si="5"/>
        <v>60</v>
      </c>
      <c r="M48" s="67">
        <f t="shared" si="7"/>
        <v>0</v>
      </c>
    </row>
    <row r="49" spans="1:13" ht="15.75">
      <c r="A49" s="65" t="str">
        <f>ССЫЛКИ!AT2</f>
        <v>Молоко вупаковке пастер</v>
      </c>
      <c r="B49" s="104"/>
      <c r="C49" s="66">
        <f>ССЫЛКИ!AT3</f>
        <v>75</v>
      </c>
      <c r="D49" s="67">
        <f t="shared" si="0"/>
        <v>0</v>
      </c>
      <c r="E49" s="54">
        <v>0</v>
      </c>
      <c r="F49" s="66">
        <f t="shared" si="1"/>
        <v>75</v>
      </c>
      <c r="G49" s="67">
        <f t="shared" si="2"/>
        <v>0</v>
      </c>
      <c r="H49" s="54">
        <f>'Итог.вед.(ПРИХОД)'!AT35</f>
        <v>31.007999999999999</v>
      </c>
      <c r="I49" s="66">
        <f t="shared" si="3"/>
        <v>75</v>
      </c>
      <c r="J49" s="67">
        <f t="shared" si="4"/>
        <v>2325.6</v>
      </c>
      <c r="K49" s="109">
        <f t="shared" si="6"/>
        <v>-31.007999999999999</v>
      </c>
      <c r="L49" s="66">
        <f t="shared" si="5"/>
        <v>75</v>
      </c>
      <c r="M49" s="67">
        <f t="shared" si="7"/>
        <v>-2325.6</v>
      </c>
    </row>
    <row r="50" spans="1:13" ht="15.75">
      <c r="A50" s="65" t="str">
        <f>ССЫЛКИ!AU2</f>
        <v>Сгущенное молоко</v>
      </c>
      <c r="B50" s="104"/>
      <c r="C50" s="66">
        <f>ССЫЛКИ!AU3</f>
        <v>250</v>
      </c>
      <c r="D50" s="67">
        <f t="shared" si="0"/>
        <v>0</v>
      </c>
      <c r="E50" s="54">
        <v>0</v>
      </c>
      <c r="F50" s="66">
        <f t="shared" si="1"/>
        <v>250</v>
      </c>
      <c r="G50" s="67">
        <f t="shared" si="2"/>
        <v>0</v>
      </c>
      <c r="H50" s="54">
        <f>'Итог.вед.(ПРИХОД)'!AU35</f>
        <v>2.706</v>
      </c>
      <c r="I50" s="66">
        <f t="shared" si="3"/>
        <v>250</v>
      </c>
      <c r="J50" s="67">
        <f t="shared" si="4"/>
        <v>676.5</v>
      </c>
      <c r="K50" s="109">
        <f t="shared" si="6"/>
        <v>-2.706</v>
      </c>
      <c r="L50" s="66">
        <f t="shared" si="5"/>
        <v>250</v>
      </c>
      <c r="M50" s="67">
        <f t="shared" si="7"/>
        <v>-676.5</v>
      </c>
    </row>
    <row r="51" spans="1:13" ht="15.75">
      <c r="A51" s="65" t="str">
        <f>ССЫЛКИ!AV2</f>
        <v>Сметана</v>
      </c>
      <c r="B51" s="104"/>
      <c r="C51" s="66">
        <f>ССЫЛКИ!AV3</f>
        <v>274</v>
      </c>
      <c r="D51" s="67">
        <f t="shared" si="0"/>
        <v>0</v>
      </c>
      <c r="E51" s="54">
        <v>0</v>
      </c>
      <c r="F51" s="66">
        <f t="shared" si="1"/>
        <v>274</v>
      </c>
      <c r="G51" s="67">
        <f t="shared" si="2"/>
        <v>0</v>
      </c>
      <c r="H51" s="54">
        <f>'Итог.вед.(ПРИХОД)'!AV35</f>
        <v>6.0739999999999998</v>
      </c>
      <c r="I51" s="66">
        <f t="shared" si="3"/>
        <v>274</v>
      </c>
      <c r="J51" s="67">
        <f t="shared" si="4"/>
        <v>1664.2760000000001</v>
      </c>
      <c r="K51" s="109">
        <f t="shared" si="6"/>
        <v>-6.0739999999999998</v>
      </c>
      <c r="L51" s="66">
        <f t="shared" si="5"/>
        <v>274</v>
      </c>
      <c r="M51" s="67">
        <f t="shared" si="7"/>
        <v>-1664.2760000000001</v>
      </c>
    </row>
    <row r="52" spans="1:13" ht="15.75">
      <c r="A52" s="65" t="str">
        <f>ССЫЛКИ!AW2</f>
        <v>Сыр Российский</v>
      </c>
      <c r="B52" s="104"/>
      <c r="C52" s="66">
        <f>ССЫЛКИ!AW3</f>
        <v>450</v>
      </c>
      <c r="D52" s="67">
        <f t="shared" si="0"/>
        <v>0</v>
      </c>
      <c r="E52" s="54">
        <v>0</v>
      </c>
      <c r="F52" s="66">
        <f t="shared" si="1"/>
        <v>450</v>
      </c>
      <c r="G52" s="67">
        <f t="shared" si="2"/>
        <v>0</v>
      </c>
      <c r="H52" s="54">
        <f>'Итог.вед.(ПРИХОД)'!AW35</f>
        <v>8.4390000000000001</v>
      </c>
      <c r="I52" s="66">
        <f t="shared" si="3"/>
        <v>450</v>
      </c>
      <c r="J52" s="67">
        <f t="shared" si="4"/>
        <v>3797.55</v>
      </c>
      <c r="K52" s="109">
        <f t="shared" si="6"/>
        <v>-8.4390000000000001</v>
      </c>
      <c r="L52" s="66">
        <f t="shared" si="5"/>
        <v>450</v>
      </c>
      <c r="M52" s="67">
        <f t="shared" si="7"/>
        <v>-3797.55</v>
      </c>
    </row>
    <row r="53" spans="1:13" ht="15.75">
      <c r="A53" s="65" t="str">
        <f>ССЫЛКИ!AX2</f>
        <v>Творог</v>
      </c>
      <c r="B53" s="104"/>
      <c r="C53" s="66">
        <f>ССЫЛКИ!AX3</f>
        <v>325</v>
      </c>
      <c r="D53" s="67">
        <f t="shared" si="0"/>
        <v>0</v>
      </c>
      <c r="E53" s="54">
        <v>0</v>
      </c>
      <c r="F53" s="66">
        <f t="shared" si="1"/>
        <v>325</v>
      </c>
      <c r="G53" s="67">
        <f t="shared" si="2"/>
        <v>0</v>
      </c>
      <c r="H53" s="54">
        <f>'Итог.вед.(ПРИХОД)'!AX35</f>
        <v>0</v>
      </c>
      <c r="I53" s="66">
        <f t="shared" si="3"/>
        <v>325</v>
      </c>
      <c r="J53" s="67">
        <f t="shared" si="4"/>
        <v>0</v>
      </c>
      <c r="K53" s="109">
        <f t="shared" si="6"/>
        <v>0</v>
      </c>
      <c r="L53" s="66">
        <f t="shared" si="5"/>
        <v>325</v>
      </c>
      <c r="M53" s="67">
        <f t="shared" si="7"/>
        <v>0</v>
      </c>
    </row>
    <row r="54" spans="1:13" ht="15.75">
      <c r="A54" s="65" t="str">
        <f>ССЫЛКИ!AY2</f>
        <v>Куры охлажденные</v>
      </c>
      <c r="B54" s="104"/>
      <c r="C54" s="66">
        <f>ССЫЛКИ!AY3</f>
        <v>180</v>
      </c>
      <c r="D54" s="67">
        <f t="shared" si="0"/>
        <v>0</v>
      </c>
      <c r="E54" s="54">
        <v>0</v>
      </c>
      <c r="F54" s="66">
        <f t="shared" si="1"/>
        <v>180</v>
      </c>
      <c r="G54" s="67">
        <f t="shared" si="2"/>
        <v>0</v>
      </c>
      <c r="H54" s="54">
        <f>'Итог.вед.(ПРИХОД)'!AY35</f>
        <v>45.667999999999999</v>
      </c>
      <c r="I54" s="66">
        <f t="shared" si="3"/>
        <v>180</v>
      </c>
      <c r="J54" s="67">
        <f t="shared" si="4"/>
        <v>8220.24</v>
      </c>
      <c r="K54" s="109">
        <f t="shared" si="6"/>
        <v>-45.667999999999999</v>
      </c>
      <c r="L54" s="66">
        <f t="shared" si="5"/>
        <v>180</v>
      </c>
      <c r="M54" s="67">
        <f t="shared" si="7"/>
        <v>-8220.24</v>
      </c>
    </row>
    <row r="55" spans="1:13" ht="15.75">
      <c r="A55" s="65" t="str">
        <f>ССЫЛКИ!AZ2</f>
        <v>Мясо говядины в/с</v>
      </c>
      <c r="B55" s="104"/>
      <c r="C55" s="66">
        <f>ССЫЛКИ!AZ3</f>
        <v>320</v>
      </c>
      <c r="D55" s="67">
        <f t="shared" si="0"/>
        <v>0</v>
      </c>
      <c r="E55" s="54">
        <v>0</v>
      </c>
      <c r="F55" s="66">
        <f t="shared" si="1"/>
        <v>320</v>
      </c>
      <c r="G55" s="67">
        <f t="shared" si="2"/>
        <v>0</v>
      </c>
      <c r="H55" s="54">
        <f>'Итог.вед.(ПРИХОД)'!AZ35</f>
        <v>0</v>
      </c>
      <c r="I55" s="66">
        <f t="shared" si="3"/>
        <v>320</v>
      </c>
      <c r="J55" s="67">
        <f t="shared" si="4"/>
        <v>0</v>
      </c>
      <c r="K55" s="109">
        <f t="shared" si="6"/>
        <v>0</v>
      </c>
      <c r="L55" s="66">
        <f t="shared" si="5"/>
        <v>320</v>
      </c>
      <c r="M55" s="67">
        <f t="shared" si="7"/>
        <v>0</v>
      </c>
    </row>
    <row r="56" spans="1:13" ht="15.75">
      <c r="A56" s="65" t="str">
        <f>ССЫЛКИ!BA2</f>
        <v>Фарш говяжий</v>
      </c>
      <c r="B56" s="104"/>
      <c r="C56" s="66">
        <f>ССЫЛКИ!BA3</f>
        <v>350</v>
      </c>
      <c r="D56" s="67">
        <f t="shared" si="0"/>
        <v>0</v>
      </c>
      <c r="E56" s="54">
        <v>0</v>
      </c>
      <c r="F56" s="66">
        <f t="shared" si="1"/>
        <v>350</v>
      </c>
      <c r="G56" s="67">
        <f t="shared" si="2"/>
        <v>0</v>
      </c>
      <c r="H56" s="54">
        <f>'Итог.вед.(ПРИХОД)'!BA35</f>
        <v>0</v>
      </c>
      <c r="I56" s="66">
        <f t="shared" si="3"/>
        <v>350</v>
      </c>
      <c r="J56" s="67">
        <f t="shared" si="4"/>
        <v>0</v>
      </c>
      <c r="K56" s="109">
        <f t="shared" si="6"/>
        <v>0</v>
      </c>
      <c r="L56" s="66">
        <f t="shared" si="5"/>
        <v>350</v>
      </c>
      <c r="M56" s="67">
        <f t="shared" si="7"/>
        <v>0</v>
      </c>
    </row>
    <row r="57" spans="1:13" ht="15.75">
      <c r="A57" s="65" t="str">
        <f>ССЫЛКИ!BB2</f>
        <v>Сосиски</v>
      </c>
      <c r="B57" s="104"/>
      <c r="C57" s="66">
        <f>ССЫЛКИ!BB3</f>
        <v>300</v>
      </c>
      <c r="D57" s="67">
        <f t="shared" si="0"/>
        <v>0</v>
      </c>
      <c r="E57" s="54">
        <v>0</v>
      </c>
      <c r="F57" s="66">
        <f t="shared" si="1"/>
        <v>300</v>
      </c>
      <c r="G57" s="67">
        <f t="shared" si="2"/>
        <v>0</v>
      </c>
      <c r="H57" s="54">
        <f>'Итог.вед.(ПРИХОД)'!BB35</f>
        <v>10.661</v>
      </c>
      <c r="I57" s="66">
        <f t="shared" si="3"/>
        <v>300</v>
      </c>
      <c r="J57" s="67">
        <f t="shared" si="4"/>
        <v>3198.2999999999997</v>
      </c>
      <c r="K57" s="109">
        <f t="shared" si="6"/>
        <v>-10.661</v>
      </c>
      <c r="L57" s="66">
        <f t="shared" si="5"/>
        <v>300</v>
      </c>
      <c r="M57" s="67">
        <f t="shared" si="7"/>
        <v>-3198.2999999999997</v>
      </c>
    </row>
    <row r="58" spans="1:13" ht="15.75">
      <c r="A58" s="65" t="str">
        <f>ССЫЛКИ!BC2</f>
        <v>Рыба свежая</v>
      </c>
      <c r="B58" s="104"/>
      <c r="C58" s="66">
        <f>ССЫЛКИ!BC3</f>
        <v>120</v>
      </c>
      <c r="D58" s="67">
        <f t="shared" si="0"/>
        <v>0</v>
      </c>
      <c r="E58" s="54">
        <v>0</v>
      </c>
      <c r="F58" s="66">
        <f t="shared" si="1"/>
        <v>120</v>
      </c>
      <c r="G58" s="67">
        <f t="shared" si="2"/>
        <v>0</v>
      </c>
      <c r="H58" s="54">
        <f>'Итог.вед.(ПРИХОД)'!BC35</f>
        <v>0</v>
      </c>
      <c r="I58" s="66">
        <f t="shared" si="3"/>
        <v>120</v>
      </c>
      <c r="J58" s="67">
        <f t="shared" si="4"/>
        <v>0</v>
      </c>
      <c r="K58" s="109">
        <f t="shared" si="6"/>
        <v>0</v>
      </c>
      <c r="L58" s="66">
        <f t="shared" si="5"/>
        <v>120</v>
      </c>
      <c r="M58" s="67">
        <f t="shared" si="7"/>
        <v>0</v>
      </c>
    </row>
    <row r="59" spans="1:13" ht="15.75">
      <c r="A59" s="65" t="str">
        <f>ССЫЛКИ!BD2</f>
        <v>Рыба мороженая</v>
      </c>
      <c r="B59" s="104"/>
      <c r="C59" s="66">
        <f>ССЫЛКИ!BD3</f>
        <v>220</v>
      </c>
      <c r="D59" s="67">
        <f t="shared" si="0"/>
        <v>0</v>
      </c>
      <c r="E59" s="54">
        <v>0</v>
      </c>
      <c r="F59" s="66">
        <f t="shared" si="1"/>
        <v>220</v>
      </c>
      <c r="G59" s="67">
        <f t="shared" si="2"/>
        <v>0</v>
      </c>
      <c r="H59" s="54">
        <f>'Итог.вед.(ПРИХОД)'!BD35</f>
        <v>0</v>
      </c>
      <c r="I59" s="66">
        <f t="shared" si="3"/>
        <v>220</v>
      </c>
      <c r="J59" s="67">
        <f t="shared" si="4"/>
        <v>0</v>
      </c>
      <c r="K59" s="109">
        <f t="shared" si="6"/>
        <v>0</v>
      </c>
      <c r="L59" s="66">
        <f t="shared" si="5"/>
        <v>220</v>
      </c>
      <c r="M59" s="67">
        <f t="shared" si="7"/>
        <v>0</v>
      </c>
    </row>
    <row r="60" spans="1:13" ht="15.75">
      <c r="A60" s="65" t="str">
        <f>ССЫЛКИ!BE2</f>
        <v xml:space="preserve">Зелень разная </v>
      </c>
      <c r="B60" s="104"/>
      <c r="C60" s="66">
        <f>ССЫЛКИ!BE3</f>
        <v>300</v>
      </c>
      <c r="D60" s="67">
        <f t="shared" si="0"/>
        <v>0</v>
      </c>
      <c r="E60" s="54">
        <v>0</v>
      </c>
      <c r="F60" s="66">
        <f t="shared" si="1"/>
        <v>300</v>
      </c>
      <c r="G60" s="67">
        <f t="shared" si="2"/>
        <v>0</v>
      </c>
      <c r="H60" s="54">
        <f>'Итог.вед.(ПРИХОД)'!BE35</f>
        <v>0.34100000000000003</v>
      </c>
      <c r="I60" s="66">
        <f t="shared" si="3"/>
        <v>300</v>
      </c>
      <c r="J60" s="67">
        <f t="shared" si="4"/>
        <v>102.30000000000001</v>
      </c>
      <c r="K60" s="109">
        <f t="shared" si="6"/>
        <v>-0.34100000000000003</v>
      </c>
      <c r="L60" s="66">
        <f t="shared" si="5"/>
        <v>300</v>
      </c>
      <c r="M60" s="67">
        <f t="shared" si="7"/>
        <v>-102.30000000000001</v>
      </c>
    </row>
    <row r="61" spans="1:13" ht="15.75">
      <c r="A61" s="65" t="str">
        <f>ССЫЛКИ!BF2</f>
        <v>Котлета куриная полуфаб-т (шт)</v>
      </c>
      <c r="B61" s="104"/>
      <c r="C61" s="66">
        <f>ССЫЛКИ!BF3</f>
        <v>21</v>
      </c>
      <c r="D61" s="67">
        <f t="shared" si="0"/>
        <v>0</v>
      </c>
      <c r="E61" s="54">
        <v>0</v>
      </c>
      <c r="F61" s="66">
        <f t="shared" si="1"/>
        <v>21</v>
      </c>
      <c r="G61" s="67">
        <f t="shared" si="2"/>
        <v>0</v>
      </c>
      <c r="H61" s="54">
        <f>'Итог.вед.(ПРИХОД)'!BF35</f>
        <v>300</v>
      </c>
      <c r="I61" s="66">
        <f t="shared" si="3"/>
        <v>21</v>
      </c>
      <c r="J61" s="67">
        <f t="shared" si="4"/>
        <v>6300</v>
      </c>
      <c r="K61" s="109">
        <f t="shared" si="6"/>
        <v>-300</v>
      </c>
      <c r="L61" s="66">
        <f t="shared" si="5"/>
        <v>21</v>
      </c>
      <c r="M61" s="67">
        <f t="shared" si="7"/>
        <v>-6300</v>
      </c>
    </row>
    <row r="62" spans="1:13" ht="15.75">
      <c r="A62" s="65" t="str">
        <f>ССЫЛКИ!BG2</f>
        <v>Капуста</v>
      </c>
      <c r="B62" s="104"/>
      <c r="C62" s="66">
        <f>ССЫЛКИ!BG3</f>
        <v>21</v>
      </c>
      <c r="D62" s="67">
        <f t="shared" si="0"/>
        <v>0</v>
      </c>
      <c r="E62" s="54">
        <v>0</v>
      </c>
      <c r="F62" s="66">
        <f t="shared" si="1"/>
        <v>21</v>
      </c>
      <c r="G62" s="67">
        <f t="shared" si="2"/>
        <v>0</v>
      </c>
      <c r="H62" s="54">
        <f>'Итог.вед.(ПРИХОД)'!BG35</f>
        <v>10.683999999999999</v>
      </c>
      <c r="I62" s="66">
        <f t="shared" si="3"/>
        <v>21</v>
      </c>
      <c r="J62" s="67">
        <f t="shared" si="4"/>
        <v>224.36399999999998</v>
      </c>
      <c r="K62" s="109">
        <f t="shared" si="6"/>
        <v>-10.683999999999999</v>
      </c>
      <c r="L62" s="66">
        <f t="shared" si="5"/>
        <v>21</v>
      </c>
      <c r="M62" s="67">
        <f t="shared" si="7"/>
        <v>-224.36399999999998</v>
      </c>
    </row>
    <row r="63" spans="1:13" ht="15.75">
      <c r="A63" s="65" t="str">
        <f>ССЫЛКИ!BH2</f>
        <v>Картофель</v>
      </c>
      <c r="B63" s="104"/>
      <c r="C63" s="66">
        <f>ССЫЛКИ!BH3</f>
        <v>35</v>
      </c>
      <c r="D63" s="67">
        <f t="shared" si="0"/>
        <v>0</v>
      </c>
      <c r="E63" s="54">
        <v>0</v>
      </c>
      <c r="F63" s="66">
        <f t="shared" si="1"/>
        <v>35</v>
      </c>
      <c r="G63" s="67">
        <f t="shared" si="2"/>
        <v>0</v>
      </c>
      <c r="H63" s="54">
        <f>'Итог.вед.(ПРИХОД)'!BH35</f>
        <v>51.454999999999998</v>
      </c>
      <c r="I63" s="66">
        <f t="shared" si="3"/>
        <v>35</v>
      </c>
      <c r="J63" s="67">
        <f t="shared" si="4"/>
        <v>1800.925</v>
      </c>
      <c r="K63" s="109">
        <f t="shared" si="6"/>
        <v>-51.454999999999998</v>
      </c>
      <c r="L63" s="66">
        <f t="shared" si="5"/>
        <v>35</v>
      </c>
      <c r="M63" s="67">
        <f t="shared" si="7"/>
        <v>-1800.925</v>
      </c>
    </row>
    <row r="64" spans="1:13" ht="15.75">
      <c r="A64" s="65" t="str">
        <f>ССЫЛКИ!BI2</f>
        <v>Лук репчатый</v>
      </c>
      <c r="B64" s="104"/>
      <c r="C64" s="66">
        <f>ССЫЛКИ!BI3</f>
        <v>22</v>
      </c>
      <c r="D64" s="67">
        <f t="shared" si="0"/>
        <v>0</v>
      </c>
      <c r="E64" s="54">
        <v>0</v>
      </c>
      <c r="F64" s="66">
        <f t="shared" si="1"/>
        <v>22</v>
      </c>
      <c r="G64" s="67">
        <f t="shared" si="2"/>
        <v>0</v>
      </c>
      <c r="H64" s="54">
        <f>'Итог.вед.(ПРИХОД)'!BI35</f>
        <v>10.691000000000001</v>
      </c>
      <c r="I64" s="66">
        <f t="shared" si="3"/>
        <v>22</v>
      </c>
      <c r="J64" s="67">
        <f t="shared" si="4"/>
        <v>235.20200000000003</v>
      </c>
      <c r="K64" s="109">
        <f t="shared" si="6"/>
        <v>-10.691000000000001</v>
      </c>
      <c r="L64" s="66">
        <f t="shared" si="5"/>
        <v>22</v>
      </c>
      <c r="M64" s="67">
        <f t="shared" si="7"/>
        <v>-235.20200000000003</v>
      </c>
    </row>
    <row r="65" spans="1:13" ht="15.75">
      <c r="A65" s="65" t="str">
        <f>ССЫЛКИ!BJ2</f>
        <v>Морковь</v>
      </c>
      <c r="B65" s="104"/>
      <c r="C65" s="66">
        <f>ССЫЛКИ!BJ3</f>
        <v>32</v>
      </c>
      <c r="D65" s="67">
        <f t="shared" si="0"/>
        <v>0</v>
      </c>
      <c r="E65" s="54">
        <v>0</v>
      </c>
      <c r="F65" s="66">
        <f t="shared" si="1"/>
        <v>32</v>
      </c>
      <c r="G65" s="67">
        <f t="shared" si="2"/>
        <v>0</v>
      </c>
      <c r="H65" s="54">
        <f>'Итог.вед.(ПРИХОД)'!BJ35</f>
        <v>24.381</v>
      </c>
      <c r="I65" s="66">
        <f t="shared" si="3"/>
        <v>32</v>
      </c>
      <c r="J65" s="67">
        <f t="shared" si="4"/>
        <v>780.19200000000001</v>
      </c>
      <c r="K65" s="109">
        <f t="shared" si="6"/>
        <v>-24.381</v>
      </c>
      <c r="L65" s="66">
        <f t="shared" si="5"/>
        <v>32</v>
      </c>
      <c r="M65" s="67">
        <f t="shared" si="7"/>
        <v>-780.19200000000001</v>
      </c>
    </row>
    <row r="66" spans="1:13" ht="15.75">
      <c r="A66" s="65" t="str">
        <f>ССЫЛКИ!BK2</f>
        <v>Огурцы свежие</v>
      </c>
      <c r="B66" s="104"/>
      <c r="C66" s="66">
        <f>ССЫЛКИ!BK3</f>
        <v>140</v>
      </c>
      <c r="D66" s="67">
        <f t="shared" si="0"/>
        <v>0</v>
      </c>
      <c r="E66" s="54">
        <v>0</v>
      </c>
      <c r="F66" s="66">
        <f t="shared" si="1"/>
        <v>140</v>
      </c>
      <c r="G66" s="67">
        <f t="shared" si="2"/>
        <v>0</v>
      </c>
      <c r="H66" s="54">
        <f>'Итог.вед.(ПРИХОД)'!BK35</f>
        <v>2.63</v>
      </c>
      <c r="I66" s="66">
        <f t="shared" si="3"/>
        <v>140</v>
      </c>
      <c r="J66" s="67">
        <f t="shared" si="4"/>
        <v>368.2</v>
      </c>
      <c r="K66" s="109">
        <f t="shared" si="6"/>
        <v>-2.63</v>
      </c>
      <c r="L66" s="66">
        <f t="shared" si="5"/>
        <v>140</v>
      </c>
      <c r="M66" s="67">
        <f t="shared" si="7"/>
        <v>-368.2</v>
      </c>
    </row>
    <row r="67" spans="1:13" ht="15.75">
      <c r="A67" s="65" t="str">
        <f>ССЫЛКИ!BL2</f>
        <v>Помидоры свежие</v>
      </c>
      <c r="B67" s="104"/>
      <c r="C67" s="66">
        <f>ССЫЛКИ!BL3</f>
        <v>140</v>
      </c>
      <c r="D67" s="67">
        <f t="shared" si="0"/>
        <v>0</v>
      </c>
      <c r="E67" s="54">
        <v>0</v>
      </c>
      <c r="F67" s="66">
        <f t="shared" si="1"/>
        <v>140</v>
      </c>
      <c r="G67" s="67">
        <f t="shared" si="2"/>
        <v>0</v>
      </c>
      <c r="H67" s="54">
        <f>'Итог.вед.(ПРИХОД)'!BL35</f>
        <v>0</v>
      </c>
      <c r="I67" s="66">
        <f t="shared" si="3"/>
        <v>140</v>
      </c>
      <c r="J67" s="67">
        <f t="shared" si="4"/>
        <v>0</v>
      </c>
      <c r="K67" s="109">
        <f t="shared" si="6"/>
        <v>0</v>
      </c>
      <c r="L67" s="66">
        <f t="shared" si="5"/>
        <v>140</v>
      </c>
      <c r="M67" s="67">
        <f t="shared" si="7"/>
        <v>0</v>
      </c>
    </row>
    <row r="68" spans="1:13" ht="15.75">
      <c r="A68" s="65" t="str">
        <f>ССЫЛКИ!BM2</f>
        <v>Свекла столовая</v>
      </c>
      <c r="B68" s="104"/>
      <c r="C68" s="66">
        <f>ССЫЛКИ!BM3</f>
        <v>30</v>
      </c>
      <c r="D68" s="67">
        <f t="shared" si="0"/>
        <v>0</v>
      </c>
      <c r="E68" s="54">
        <v>0</v>
      </c>
      <c r="F68" s="66">
        <f t="shared" si="1"/>
        <v>30</v>
      </c>
      <c r="G68" s="67">
        <f t="shared" si="2"/>
        <v>0</v>
      </c>
      <c r="H68" s="54">
        <f>'Итог.вед.(ПРИХОД)'!BM35</f>
        <v>22.486000000000001</v>
      </c>
      <c r="I68" s="66">
        <f t="shared" si="3"/>
        <v>30</v>
      </c>
      <c r="J68" s="67">
        <f t="shared" si="4"/>
        <v>674.58</v>
      </c>
      <c r="K68" s="109">
        <f t="shared" si="6"/>
        <v>-22.486000000000001</v>
      </c>
      <c r="L68" s="66">
        <f t="shared" si="5"/>
        <v>30</v>
      </c>
      <c r="M68" s="67">
        <f t="shared" si="7"/>
        <v>-674.58</v>
      </c>
    </row>
    <row r="69" spans="1:13" ht="15.75">
      <c r="A69" s="65" t="str">
        <f>ССЫЛКИ!BN2</f>
        <v>Вареники полуфаб-т (шт)</v>
      </c>
      <c r="B69" s="104"/>
      <c r="C69" s="66">
        <f>ССЫЛКИ!BN3</f>
        <v>4.2</v>
      </c>
      <c r="D69" s="67">
        <f t="shared" si="0"/>
        <v>0</v>
      </c>
      <c r="E69" s="54">
        <v>0</v>
      </c>
      <c r="F69" s="66">
        <f t="shared" si="1"/>
        <v>4.2</v>
      </c>
      <c r="G69" s="67">
        <f t="shared" si="2"/>
        <v>0</v>
      </c>
      <c r="H69" s="54">
        <f>'Итог.вед.(ПРИХОД)'!BN35</f>
        <v>430</v>
      </c>
      <c r="I69" s="66">
        <f t="shared" si="3"/>
        <v>4.2</v>
      </c>
      <c r="J69" s="67">
        <f t="shared" si="4"/>
        <v>1806</v>
      </c>
      <c r="K69" s="109">
        <f t="shared" ref="K69:K84" si="8">B69+E69-H69</f>
        <v>-430</v>
      </c>
      <c r="L69" s="66">
        <f t="shared" si="5"/>
        <v>4.2</v>
      </c>
      <c r="M69" s="67">
        <f t="shared" si="7"/>
        <v>-1806</v>
      </c>
    </row>
    <row r="70" spans="1:13" ht="15.75">
      <c r="A70" s="65" t="str">
        <f>ССЫЛКИ!BO2</f>
        <v>Апельсины</v>
      </c>
      <c r="B70" s="104"/>
      <c r="C70" s="66">
        <f>ССЫЛКИ!BO3</f>
        <v>160</v>
      </c>
      <c r="D70" s="67">
        <f t="shared" si="0"/>
        <v>0</v>
      </c>
      <c r="E70" s="54">
        <v>0</v>
      </c>
      <c r="F70" s="66">
        <f t="shared" si="1"/>
        <v>160</v>
      </c>
      <c r="G70" s="67">
        <f t="shared" si="2"/>
        <v>0</v>
      </c>
      <c r="H70" s="54">
        <f>'Итог.вед.(ПРИХОД)'!BO35</f>
        <v>29.64</v>
      </c>
      <c r="I70" s="66">
        <f t="shared" si="3"/>
        <v>160</v>
      </c>
      <c r="J70" s="67">
        <f t="shared" si="4"/>
        <v>4742.3999999999996</v>
      </c>
      <c r="K70" s="109">
        <f t="shared" si="8"/>
        <v>-29.64</v>
      </c>
      <c r="L70" s="66">
        <f t="shared" si="5"/>
        <v>160</v>
      </c>
      <c r="M70" s="67">
        <f t="shared" si="7"/>
        <v>-4742.3999999999996</v>
      </c>
    </row>
    <row r="71" spans="1:13" ht="15.75">
      <c r="A71" s="65" t="str">
        <f>ССЫЛКИ!BP2</f>
        <v>Бананы</v>
      </c>
      <c r="B71" s="104"/>
      <c r="C71" s="66">
        <f>ССЫЛКИ!BP3</f>
        <v>100</v>
      </c>
      <c r="D71" s="67">
        <f t="shared" si="0"/>
        <v>0</v>
      </c>
      <c r="E71" s="54">
        <v>0</v>
      </c>
      <c r="F71" s="66">
        <f t="shared" si="1"/>
        <v>100</v>
      </c>
      <c r="G71" s="67">
        <f t="shared" si="2"/>
        <v>0</v>
      </c>
      <c r="H71" s="54">
        <f>'Итог.вед.(ПРИХОД)'!BP35</f>
        <v>38.33</v>
      </c>
      <c r="I71" s="66">
        <f t="shared" si="3"/>
        <v>100</v>
      </c>
      <c r="J71" s="67">
        <f t="shared" si="4"/>
        <v>3833</v>
      </c>
      <c r="K71" s="109">
        <f t="shared" si="8"/>
        <v>-38.33</v>
      </c>
      <c r="L71" s="66">
        <f t="shared" si="5"/>
        <v>100</v>
      </c>
      <c r="M71" s="67">
        <f t="shared" si="7"/>
        <v>-3833</v>
      </c>
    </row>
    <row r="72" spans="1:13" ht="15.75">
      <c r="A72" s="65" t="str">
        <f>ССЫЛКИ!BQ2</f>
        <v>Груши</v>
      </c>
      <c r="B72" s="104"/>
      <c r="C72" s="66">
        <f>ССЫЛКИ!BQ3</f>
        <v>150</v>
      </c>
      <c r="D72" s="67">
        <f t="shared" si="0"/>
        <v>0</v>
      </c>
      <c r="E72" s="54">
        <v>0</v>
      </c>
      <c r="F72" s="66">
        <f t="shared" si="1"/>
        <v>150</v>
      </c>
      <c r="G72" s="67">
        <f t="shared" si="2"/>
        <v>0</v>
      </c>
      <c r="H72" s="54">
        <f>'Итог.вед.(ПРИХОД)'!BQ35</f>
        <v>21.24</v>
      </c>
      <c r="I72" s="66">
        <f t="shared" si="3"/>
        <v>150</v>
      </c>
      <c r="J72" s="67">
        <f t="shared" si="4"/>
        <v>3185.9999999999995</v>
      </c>
      <c r="K72" s="109">
        <f t="shared" si="8"/>
        <v>-21.24</v>
      </c>
      <c r="L72" s="66">
        <f t="shared" si="5"/>
        <v>150</v>
      </c>
      <c r="M72" s="67">
        <f t="shared" si="7"/>
        <v>-3185.9999999999995</v>
      </c>
    </row>
    <row r="73" spans="1:13" ht="15.75">
      <c r="A73" s="65" t="str">
        <f>ССЫЛКИ!BR2</f>
        <v>Лимон (кг.)</v>
      </c>
      <c r="B73" s="104"/>
      <c r="C73" s="66">
        <f>ССЫЛКИ!BR3</f>
        <v>160</v>
      </c>
      <c r="D73" s="67">
        <f t="shared" si="0"/>
        <v>0</v>
      </c>
      <c r="E73" s="54">
        <v>0</v>
      </c>
      <c r="F73" s="66">
        <f t="shared" si="1"/>
        <v>160</v>
      </c>
      <c r="G73" s="67">
        <f t="shared" si="2"/>
        <v>0</v>
      </c>
      <c r="H73" s="54">
        <f>'Итог.вед.(ПРИХОД)'!BR35</f>
        <v>0</v>
      </c>
      <c r="I73" s="66">
        <f t="shared" si="3"/>
        <v>160</v>
      </c>
      <c r="J73" s="67">
        <f t="shared" si="4"/>
        <v>0</v>
      </c>
      <c r="K73" s="109">
        <f t="shared" si="8"/>
        <v>0</v>
      </c>
      <c r="L73" s="66">
        <f t="shared" si="5"/>
        <v>160</v>
      </c>
      <c r="M73" s="67">
        <f t="shared" si="7"/>
        <v>0</v>
      </c>
    </row>
    <row r="74" spans="1:13" ht="15.75">
      <c r="A74" s="65" t="str">
        <f>ССЫЛКИ!BS2</f>
        <v>Мандарины</v>
      </c>
      <c r="B74" s="104"/>
      <c r="C74" s="66">
        <f>ССЫЛКИ!BS3</f>
        <v>100</v>
      </c>
      <c r="D74" s="67">
        <f t="shared" si="0"/>
        <v>0</v>
      </c>
      <c r="E74" s="54">
        <v>0</v>
      </c>
      <c r="F74" s="66">
        <f t="shared" si="1"/>
        <v>100</v>
      </c>
      <c r="G74" s="67">
        <f t="shared" si="2"/>
        <v>0</v>
      </c>
      <c r="H74" s="54">
        <f>'Итог.вед.(ПРИХОД)'!BS35</f>
        <v>36.99</v>
      </c>
      <c r="I74" s="66">
        <f t="shared" si="3"/>
        <v>100</v>
      </c>
      <c r="J74" s="67">
        <f t="shared" si="4"/>
        <v>3699</v>
      </c>
      <c r="K74" s="109">
        <f t="shared" si="8"/>
        <v>-36.99</v>
      </c>
      <c r="L74" s="66">
        <f t="shared" si="5"/>
        <v>100</v>
      </c>
      <c r="M74" s="67">
        <f t="shared" si="7"/>
        <v>-3699</v>
      </c>
    </row>
    <row r="75" spans="1:13" ht="15.75">
      <c r="A75" s="65" t="str">
        <f>ССЫЛКИ!BT2</f>
        <v>Яблоки</v>
      </c>
      <c r="B75" s="104"/>
      <c r="C75" s="66">
        <f>ССЫЛКИ!BT3</f>
        <v>90</v>
      </c>
      <c r="D75" s="67">
        <f t="shared" si="0"/>
        <v>0</v>
      </c>
      <c r="E75" s="54">
        <v>0</v>
      </c>
      <c r="F75" s="66">
        <f t="shared" si="1"/>
        <v>90</v>
      </c>
      <c r="G75" s="67">
        <f t="shared" si="2"/>
        <v>0</v>
      </c>
      <c r="H75" s="54">
        <f>'Итог.вед.(ПРИХОД)'!BT35</f>
        <v>64.176000000000002</v>
      </c>
      <c r="I75" s="66">
        <f t="shared" si="3"/>
        <v>90</v>
      </c>
      <c r="J75" s="67">
        <f t="shared" si="4"/>
        <v>5775.84</v>
      </c>
      <c r="K75" s="109">
        <f t="shared" si="8"/>
        <v>-64.176000000000002</v>
      </c>
      <c r="L75" s="66">
        <f t="shared" si="5"/>
        <v>90</v>
      </c>
      <c r="M75" s="67">
        <f t="shared" si="7"/>
        <v>-5775.84</v>
      </c>
    </row>
    <row r="76" spans="1:13" ht="15.75">
      <c r="A76" s="65" t="str">
        <f>ССЫЛКИ!BU2</f>
        <v>Сырник полуф-т (шт)</v>
      </c>
      <c r="B76" s="104"/>
      <c r="C76" s="66">
        <f>ССЫЛКИ!BU3</f>
        <v>21</v>
      </c>
      <c r="D76" s="67">
        <f t="shared" si="0"/>
        <v>0</v>
      </c>
      <c r="E76" s="54">
        <v>0</v>
      </c>
      <c r="F76" s="66">
        <f t="shared" si="1"/>
        <v>21</v>
      </c>
      <c r="G76" s="67">
        <f t="shared" si="2"/>
        <v>0</v>
      </c>
      <c r="H76" s="54">
        <f>'Итог.вед.(ПРИХОД)'!BU35</f>
        <v>385</v>
      </c>
      <c r="I76" s="66">
        <f t="shared" si="3"/>
        <v>21</v>
      </c>
      <c r="J76" s="67">
        <f t="shared" si="4"/>
        <v>8085</v>
      </c>
      <c r="K76" s="109">
        <f t="shared" si="8"/>
        <v>-385</v>
      </c>
      <c r="L76" s="66">
        <f t="shared" si="5"/>
        <v>21</v>
      </c>
      <c r="M76" s="67">
        <f t="shared" si="7"/>
        <v>-8085</v>
      </c>
    </row>
    <row r="77" spans="1:13" ht="15.75">
      <c r="A77" s="65" t="str">
        <f>ССЫЛКИ!BV2</f>
        <v>Хлеб</v>
      </c>
      <c r="B77" s="104"/>
      <c r="C77" s="66">
        <f>ССЫЛКИ!BV3</f>
        <v>40</v>
      </c>
      <c r="D77" s="67">
        <f t="shared" si="0"/>
        <v>0</v>
      </c>
      <c r="E77" s="54">
        <v>0</v>
      </c>
      <c r="F77" s="66">
        <f t="shared" si="1"/>
        <v>40</v>
      </c>
      <c r="G77" s="67">
        <f t="shared" si="2"/>
        <v>0</v>
      </c>
      <c r="H77" s="54">
        <f>'Итог.вед.(ПРИХОД)'!BV35</f>
        <v>135</v>
      </c>
      <c r="I77" s="66">
        <f t="shared" si="3"/>
        <v>40</v>
      </c>
      <c r="J77" s="67">
        <f t="shared" si="4"/>
        <v>5400</v>
      </c>
      <c r="K77" s="109">
        <f t="shared" si="8"/>
        <v>-135</v>
      </c>
      <c r="L77" s="66">
        <f t="shared" si="5"/>
        <v>40</v>
      </c>
      <c r="M77" s="67">
        <f t="shared" si="7"/>
        <v>-5400</v>
      </c>
    </row>
    <row r="78" spans="1:13" ht="15.75">
      <c r="A78" s="65" t="str">
        <f>ССЫЛКИ!BW2</f>
        <v>Изюм</v>
      </c>
      <c r="B78" s="104"/>
      <c r="C78" s="66">
        <f>ССЫЛКИ!BW3</f>
        <v>210</v>
      </c>
      <c r="D78" s="67">
        <f t="shared" si="0"/>
        <v>0</v>
      </c>
      <c r="E78" s="54">
        <v>0</v>
      </c>
      <c r="F78" s="66">
        <f t="shared" si="1"/>
        <v>210</v>
      </c>
      <c r="G78" s="67">
        <f t="shared" si="2"/>
        <v>0</v>
      </c>
      <c r="H78" s="54">
        <f>'Итог.вед.(ПРИХОД)'!BW35</f>
        <v>2.0009999999999999</v>
      </c>
      <c r="I78" s="66">
        <f t="shared" si="3"/>
        <v>210</v>
      </c>
      <c r="J78" s="67">
        <f t="shared" si="4"/>
        <v>420.21</v>
      </c>
      <c r="K78" s="109">
        <f t="shared" si="8"/>
        <v>-2.0009999999999999</v>
      </c>
      <c r="L78" s="66">
        <f t="shared" si="5"/>
        <v>210</v>
      </c>
      <c r="M78" s="67">
        <f t="shared" si="7"/>
        <v>-420.21</v>
      </c>
    </row>
    <row r="79" spans="1:13" ht="15.75">
      <c r="A79" s="65" t="str">
        <f>ССЫЛКИ!BX2</f>
        <v>Зефир в шоколаде (шт.)</v>
      </c>
      <c r="B79" s="104"/>
      <c r="C79" s="66">
        <f>ССЫЛКИ!BX3</f>
        <v>8</v>
      </c>
      <c r="D79" s="67">
        <f t="shared" si="0"/>
        <v>0</v>
      </c>
      <c r="E79" s="54">
        <v>0</v>
      </c>
      <c r="F79" s="66">
        <f t="shared" si="1"/>
        <v>8</v>
      </c>
      <c r="G79" s="67">
        <f t="shared" si="2"/>
        <v>0</v>
      </c>
      <c r="H79" s="54">
        <f>'Итог.вед.(ПРИХОД)'!BX35</f>
        <v>445</v>
      </c>
      <c r="I79" s="66">
        <f t="shared" si="3"/>
        <v>8</v>
      </c>
      <c r="J79" s="67">
        <f t="shared" si="4"/>
        <v>3560</v>
      </c>
      <c r="K79" s="109">
        <f t="shared" si="8"/>
        <v>-445</v>
      </c>
      <c r="L79" s="66">
        <f t="shared" si="5"/>
        <v>8</v>
      </c>
      <c r="M79" s="67">
        <f t="shared" si="7"/>
        <v>-3560</v>
      </c>
    </row>
    <row r="80" spans="1:13" ht="15.75">
      <c r="A80" s="65"/>
      <c r="B80" s="41"/>
      <c r="C80" s="64"/>
      <c r="D80" s="101">
        <f>SUM(D5:D79)</f>
        <v>0</v>
      </c>
      <c r="E80" s="41"/>
      <c r="F80" s="64"/>
      <c r="G80" s="68">
        <f>SUM(G5:G79)</f>
        <v>0</v>
      </c>
      <c r="H80" s="41"/>
      <c r="I80" s="64"/>
      <c r="J80" s="107">
        <f>SUM(J5:J79)</f>
        <v>137249.99100000001</v>
      </c>
      <c r="K80" s="109">
        <f t="shared" si="8"/>
        <v>0</v>
      </c>
      <c r="L80" s="108"/>
      <c r="M80" s="100">
        <f>SUM(M5:M79)</f>
        <v>-137249.99100000001</v>
      </c>
    </row>
    <row r="81" spans="11:11" ht="15">
      <c r="K81" s="106">
        <f t="shared" si="8"/>
        <v>0</v>
      </c>
    </row>
    <row r="82" spans="11:11" ht="15">
      <c r="K82" s="106">
        <f t="shared" si="8"/>
        <v>0</v>
      </c>
    </row>
    <row r="83" spans="11:11" ht="15">
      <c r="K83" s="106">
        <f t="shared" si="8"/>
        <v>0</v>
      </c>
    </row>
    <row r="84" spans="11:11" ht="15">
      <c r="K84" s="106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D38" sqref="D38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8.375" style="291" customWidth="1"/>
    <col min="4" max="4" width="11.625" style="291" customWidth="1"/>
    <col min="5" max="5" width="11.625" style="291" bestFit="1" customWidth="1"/>
    <col min="6" max="26" width="7.625" style="291" customWidth="1"/>
    <col min="27" max="16384" width="12.625" style="291"/>
  </cols>
  <sheetData>
    <row r="1" spans="1:5" ht="15">
      <c r="A1" s="442" t="s">
        <v>432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8</v>
      </c>
      <c r="E4" s="218" t="s">
        <v>431</v>
      </c>
    </row>
    <row r="5" spans="1:5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 ht="15">
      <c r="A6" s="137">
        <v>1</v>
      </c>
      <c r="B6" s="160" t="s">
        <v>116</v>
      </c>
      <c r="C6" s="152">
        <v>14.698</v>
      </c>
      <c r="D6" s="137">
        <f>VLOOKUP(D4,Фактически_присутствующих,3,FALSE)</f>
        <v>0</v>
      </c>
      <c r="E6" s="141">
        <f t="shared" ref="E6:E11" si="0">C6*D6</f>
        <v>0</v>
      </c>
    </row>
    <row r="7" spans="1:5" ht="15">
      <c r="A7" s="137">
        <v>2</v>
      </c>
      <c r="B7" s="160" t="s">
        <v>421</v>
      </c>
      <c r="C7" s="152">
        <v>25.372</v>
      </c>
      <c r="D7" s="137">
        <f>D6</f>
        <v>0</v>
      </c>
      <c r="E7" s="141">
        <f t="shared" si="0"/>
        <v>0</v>
      </c>
    </row>
    <row r="8" spans="1:5" ht="15">
      <c r="A8" s="137">
        <v>3</v>
      </c>
      <c r="B8" s="160" t="s">
        <v>117</v>
      </c>
      <c r="C8" s="152">
        <v>3.53</v>
      </c>
      <c r="D8" s="137">
        <f>D6</f>
        <v>0</v>
      </c>
      <c r="E8" s="141">
        <f t="shared" si="0"/>
        <v>0</v>
      </c>
    </row>
    <row r="9" spans="1:5" ht="15">
      <c r="A9" s="137">
        <v>4</v>
      </c>
      <c r="B9" s="160" t="s">
        <v>61</v>
      </c>
      <c r="C9" s="153">
        <v>2.4</v>
      </c>
      <c r="D9" s="137">
        <f>D6</f>
        <v>0</v>
      </c>
      <c r="E9" s="141">
        <f t="shared" si="0"/>
        <v>0</v>
      </c>
    </row>
    <row r="10" spans="1:5" ht="15">
      <c r="A10" s="137">
        <v>5</v>
      </c>
      <c r="B10" s="160" t="s">
        <v>93</v>
      </c>
      <c r="C10" s="153">
        <v>6</v>
      </c>
      <c r="D10" s="137">
        <f>D6</f>
        <v>0</v>
      </c>
      <c r="E10" s="141">
        <f t="shared" si="0"/>
        <v>0</v>
      </c>
    </row>
    <row r="11" spans="1:5" ht="15">
      <c r="A11" s="137">
        <v>6</v>
      </c>
      <c r="B11" s="160" t="s">
        <v>111</v>
      </c>
      <c r="C11" s="153">
        <v>9</v>
      </c>
      <c r="D11" s="137">
        <f>D6</f>
        <v>0</v>
      </c>
      <c r="E11" s="141">
        <f t="shared" si="0"/>
        <v>0</v>
      </c>
    </row>
    <row r="12" spans="1:5" ht="13.9" hidden="1" customHeight="1">
      <c r="A12" s="137">
        <v>7</v>
      </c>
      <c r="B12" s="155"/>
      <c r="C12" s="14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0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">
      <c r="A18" s="137">
        <v>11</v>
      </c>
      <c r="B18" s="160" t="s">
        <v>379</v>
      </c>
      <c r="C18" s="152">
        <v>27.852</v>
      </c>
      <c r="D18" s="137">
        <f>VLOOKUP(D4,завтрак_факт,3,FALSE)</f>
        <v>0</v>
      </c>
      <c r="E18" s="141">
        <f t="shared" ref="E18:E22" si="1">C18*D18</f>
        <v>0</v>
      </c>
    </row>
    <row r="19" spans="1:5" ht="15">
      <c r="A19" s="137">
        <v>12</v>
      </c>
      <c r="B19" s="160" t="s">
        <v>380</v>
      </c>
      <c r="C19" s="152">
        <v>6</v>
      </c>
      <c r="D19" s="137">
        <f>D18</f>
        <v>0</v>
      </c>
      <c r="E19" s="141">
        <f t="shared" si="1"/>
        <v>0</v>
      </c>
    </row>
    <row r="20" spans="1:5" ht="15">
      <c r="A20" s="137">
        <v>13</v>
      </c>
      <c r="B20" s="160" t="s">
        <v>363</v>
      </c>
      <c r="C20" s="152">
        <v>1.1479999999999999</v>
      </c>
      <c r="D20" s="137">
        <f>D18</f>
        <v>0</v>
      </c>
      <c r="E20" s="141">
        <f t="shared" si="1"/>
        <v>0</v>
      </c>
    </row>
    <row r="21" spans="1:5" ht="15">
      <c r="A21" s="137">
        <v>14</v>
      </c>
      <c r="B21" s="160" t="s">
        <v>381</v>
      </c>
      <c r="C21" s="153">
        <v>8</v>
      </c>
      <c r="D21" s="137">
        <f>D18</f>
        <v>0</v>
      </c>
      <c r="E21" s="141">
        <f t="shared" si="1"/>
        <v>0</v>
      </c>
    </row>
    <row r="22" spans="1:5" ht="15">
      <c r="A22" s="137">
        <v>15</v>
      </c>
      <c r="B22" s="160" t="s">
        <v>60</v>
      </c>
      <c r="C22" s="153">
        <v>18</v>
      </c>
      <c r="D22" s="137">
        <f>D18</f>
        <v>0</v>
      </c>
      <c r="E22" s="141">
        <f t="shared" si="1"/>
        <v>0</v>
      </c>
    </row>
    <row r="23" spans="1:5" ht="14.45" hidden="1" customHeight="1">
      <c r="A23" s="137">
        <v>16</v>
      </c>
      <c r="B23" s="160"/>
      <c r="C23" s="153"/>
      <c r="D23" s="137"/>
      <c r="E23" s="141"/>
    </row>
    <row r="24" spans="1:5" ht="13.9" hidden="1" customHeight="1">
      <c r="A24" s="137">
        <v>17</v>
      </c>
      <c r="B24" s="155"/>
      <c r="C24" s="14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 ht="15">
      <c r="A26" s="137">
        <v>19</v>
      </c>
      <c r="B26" s="148"/>
      <c r="C26" s="147"/>
      <c r="D26" s="149"/>
      <c r="E26" s="147"/>
    </row>
    <row r="27" spans="1:5" ht="15">
      <c r="A27" s="137">
        <v>20</v>
      </c>
      <c r="B27" s="148" t="s">
        <v>308</v>
      </c>
      <c r="C27" s="147">
        <f>SUM(C18:C26)</f>
        <v>61.000000000000007</v>
      </c>
      <c r="D27" s="149"/>
      <c r="E27" s="147">
        <f>SUM(E18:E26)</f>
        <v>0</v>
      </c>
    </row>
    <row r="28" spans="1:5" ht="15">
      <c r="A28" s="220"/>
      <c r="B28" s="221"/>
      <c r="C28" s="222"/>
      <c r="D28" s="223"/>
      <c r="E28" s="222"/>
    </row>
    <row r="29" spans="1:5" ht="1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E1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9.125" style="291" customWidth="1"/>
    <col min="4" max="4" width="11.625" style="291" customWidth="1"/>
    <col min="5" max="5" width="10.75" style="291" bestFit="1" customWidth="1"/>
    <col min="6" max="26" width="7.625" style="291" customWidth="1"/>
    <col min="27" max="16384" width="12.625" style="291"/>
  </cols>
  <sheetData>
    <row r="1" spans="1:5" ht="15">
      <c r="A1" s="442" t="s">
        <v>440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9</v>
      </c>
      <c r="E4" s="404" t="s">
        <v>431</v>
      </c>
    </row>
    <row r="5" spans="1:5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 ht="15">
      <c r="A6" s="137">
        <v>1</v>
      </c>
      <c r="B6" s="160" t="s">
        <v>118</v>
      </c>
      <c r="C6" s="152">
        <v>12.5603</v>
      </c>
      <c r="D6" s="137">
        <f>VLOOKUP(D4,Фактически_присутствующих,3,FALSE)</f>
        <v>40</v>
      </c>
      <c r="E6" s="141">
        <f t="shared" ref="E6:E12" si="0">C6*D6</f>
        <v>502.41199999999998</v>
      </c>
    </row>
    <row r="7" spans="1:5" ht="15">
      <c r="A7" s="137">
        <v>2</v>
      </c>
      <c r="B7" s="160" t="s">
        <v>143</v>
      </c>
      <c r="C7" s="161">
        <v>28.3</v>
      </c>
      <c r="D7" s="137">
        <f>D6</f>
        <v>40</v>
      </c>
      <c r="E7" s="141">
        <f t="shared" si="0"/>
        <v>1132</v>
      </c>
    </row>
    <row r="8" spans="1:5" ht="15">
      <c r="A8" s="137">
        <v>3</v>
      </c>
      <c r="B8" s="160" t="s">
        <v>119</v>
      </c>
      <c r="C8" s="152">
        <v>4.8231999999999999</v>
      </c>
      <c r="D8" s="137">
        <f>D6</f>
        <v>40</v>
      </c>
      <c r="E8" s="141">
        <f t="shared" si="0"/>
        <v>192.928</v>
      </c>
    </row>
    <row r="9" spans="1:5" ht="15">
      <c r="A9" s="137">
        <v>4</v>
      </c>
      <c r="B9" s="160" t="s">
        <v>61</v>
      </c>
      <c r="C9" s="152">
        <v>2.4</v>
      </c>
      <c r="D9" s="137">
        <f>D6</f>
        <v>40</v>
      </c>
      <c r="E9" s="141">
        <f t="shared" si="0"/>
        <v>96</v>
      </c>
    </row>
    <row r="10" spans="1:5" ht="15">
      <c r="A10" s="137">
        <v>5</v>
      </c>
      <c r="B10" s="160" t="s">
        <v>83</v>
      </c>
      <c r="C10" s="152">
        <v>9</v>
      </c>
      <c r="D10" s="137">
        <f>D6</f>
        <v>40</v>
      </c>
      <c r="E10" s="141">
        <f t="shared" si="0"/>
        <v>360</v>
      </c>
    </row>
    <row r="11" spans="1:5" ht="15">
      <c r="A11" s="137">
        <v>6</v>
      </c>
      <c r="B11" s="144" t="s">
        <v>147</v>
      </c>
      <c r="C11" s="153">
        <v>3.14</v>
      </c>
      <c r="D11" s="137">
        <f>D6</f>
        <v>40</v>
      </c>
      <c r="E11" s="141">
        <f t="shared" si="0"/>
        <v>125.60000000000001</v>
      </c>
    </row>
    <row r="12" spans="1:5" ht="15">
      <c r="A12" s="137">
        <v>7</v>
      </c>
      <c r="B12" s="144" t="s">
        <v>312</v>
      </c>
      <c r="C12" s="152">
        <v>0.77649999999999997</v>
      </c>
      <c r="D12" s="137">
        <f>D6</f>
        <v>40</v>
      </c>
      <c r="E12" s="141">
        <f t="shared" si="0"/>
        <v>31.06</v>
      </c>
    </row>
    <row r="13" spans="1:5" ht="13.9" hidden="1" customHeight="1">
      <c r="A13" s="137">
        <v>8</v>
      </c>
      <c r="B13" s="162"/>
      <c r="C13" s="153"/>
      <c r="D13" s="137"/>
      <c r="E13" s="141"/>
    </row>
    <row r="14" spans="1:5" ht="15">
      <c r="A14" s="137">
        <v>9</v>
      </c>
      <c r="B14" s="148"/>
      <c r="C14" s="163"/>
      <c r="D14" s="149"/>
      <c r="E14" s="147"/>
    </row>
    <row r="15" spans="1:5" ht="15">
      <c r="A15" s="224">
        <v>10</v>
      </c>
      <c r="B15" s="225" t="s">
        <v>308</v>
      </c>
      <c r="C15" s="226">
        <f>SUM(C6:C14)</f>
        <v>61</v>
      </c>
      <c r="D15" s="227"/>
      <c r="E15" s="226">
        <f>SUM(E6:E14)</f>
        <v>2440</v>
      </c>
    </row>
    <row r="16" spans="1:5" ht="18.75">
      <c r="A16" s="443" t="s">
        <v>400</v>
      </c>
      <c r="B16" s="443"/>
      <c r="C16" s="443"/>
      <c r="D16" s="443"/>
      <c r="E16" s="443"/>
    </row>
    <row r="17" spans="1:5" ht="1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">
      <c r="A18" s="137">
        <v>11</v>
      </c>
      <c r="B18" s="160" t="s">
        <v>382</v>
      </c>
      <c r="C18" s="152">
        <v>24.472300000000001</v>
      </c>
      <c r="D18" s="137">
        <f>VLOOKUP(D4,завтрак_факт,3,FALSE)</f>
        <v>91</v>
      </c>
      <c r="E18" s="141">
        <f t="shared" ref="E18:E24" si="1">C18*D18</f>
        <v>2226.9793</v>
      </c>
    </row>
    <row r="19" spans="1:5" ht="15">
      <c r="A19" s="137">
        <v>12</v>
      </c>
      <c r="B19" s="160" t="s">
        <v>146</v>
      </c>
      <c r="C19" s="161">
        <v>0.79049999999999998</v>
      </c>
      <c r="D19" s="137">
        <f>D18</f>
        <v>91</v>
      </c>
      <c r="E19" s="141">
        <f t="shared" si="1"/>
        <v>71.935500000000005</v>
      </c>
    </row>
    <row r="20" spans="1:5" ht="15">
      <c r="A20" s="137">
        <v>13</v>
      </c>
      <c r="B20" s="160" t="s">
        <v>119</v>
      </c>
      <c r="C20" s="152">
        <v>5.1372</v>
      </c>
      <c r="D20" s="137">
        <f>D18</f>
        <v>91</v>
      </c>
      <c r="E20" s="141">
        <f t="shared" si="1"/>
        <v>467.48520000000002</v>
      </c>
    </row>
    <row r="21" spans="1:5" ht="15">
      <c r="A21" s="137">
        <v>14</v>
      </c>
      <c r="B21" s="160" t="s">
        <v>61</v>
      </c>
      <c r="C21" s="152">
        <v>2.4</v>
      </c>
      <c r="D21" s="137">
        <f>D18</f>
        <v>91</v>
      </c>
      <c r="E21" s="141">
        <f t="shared" si="1"/>
        <v>218.4</v>
      </c>
    </row>
    <row r="22" spans="1:5" ht="15">
      <c r="A22" s="137">
        <v>15</v>
      </c>
      <c r="B22" s="160" t="s">
        <v>83</v>
      </c>
      <c r="C22" s="152">
        <v>12</v>
      </c>
      <c r="D22" s="137">
        <f>D18</f>
        <v>91</v>
      </c>
      <c r="E22" s="141">
        <f t="shared" si="1"/>
        <v>1092</v>
      </c>
    </row>
    <row r="23" spans="1:5" ht="15">
      <c r="A23" s="137">
        <v>16</v>
      </c>
      <c r="B23" s="144" t="s">
        <v>147</v>
      </c>
      <c r="C23" s="153">
        <v>3.2</v>
      </c>
      <c r="D23" s="137">
        <f>D18</f>
        <v>91</v>
      </c>
      <c r="E23" s="141">
        <f t="shared" si="1"/>
        <v>291.2</v>
      </c>
    </row>
    <row r="24" spans="1:5" ht="15">
      <c r="A24" s="137">
        <v>17</v>
      </c>
      <c r="B24" s="144" t="s">
        <v>368</v>
      </c>
      <c r="C24" s="152">
        <v>13</v>
      </c>
      <c r="D24" s="137">
        <f>D18</f>
        <v>91</v>
      </c>
      <c r="E24" s="141">
        <f t="shared" si="1"/>
        <v>1183</v>
      </c>
    </row>
    <row r="25" spans="1:5" ht="13.9" hidden="1" customHeight="1">
      <c r="A25" s="137">
        <v>18</v>
      </c>
      <c r="B25" s="162"/>
      <c r="C25" s="153"/>
      <c r="D25" s="137"/>
      <c r="E25" s="141"/>
    </row>
    <row r="26" spans="1:5" ht="15">
      <c r="A26" s="137">
        <v>19</v>
      </c>
      <c r="B26" s="148"/>
      <c r="C26" s="163"/>
      <c r="D26" s="149"/>
      <c r="E26" s="147"/>
    </row>
    <row r="27" spans="1:5" ht="15">
      <c r="A27" s="224">
        <v>20</v>
      </c>
      <c r="B27" s="225" t="s">
        <v>308</v>
      </c>
      <c r="C27" s="226">
        <f>SUM(C18:C26)</f>
        <v>61.000000000000007</v>
      </c>
      <c r="D27" s="227"/>
      <c r="E27" s="226">
        <f>SUM(E18:E26)</f>
        <v>5551</v>
      </c>
    </row>
    <row r="28" spans="1:5" ht="15">
      <c r="A28" s="220"/>
      <c r="B28" s="221"/>
      <c r="C28" s="222"/>
      <c r="D28" s="223"/>
      <c r="E28" s="222"/>
    </row>
    <row r="29" spans="1:5" ht="1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activeCell="D38" sqref="D38"/>
    </sheetView>
  </sheetViews>
  <sheetFormatPr defaultColWidth="12.625" defaultRowHeight="14.25"/>
  <cols>
    <col min="1" max="1" width="2.75" style="291" customWidth="1"/>
    <col min="2" max="2" width="31.625" style="291" customWidth="1"/>
    <col min="3" max="3" width="9.25" style="291" bestFit="1" customWidth="1"/>
    <col min="4" max="4" width="11.625" style="291" customWidth="1"/>
    <col min="5" max="5" width="10.5" style="291" bestFit="1" customWidth="1"/>
    <col min="6" max="26" width="7.625" style="291" customWidth="1"/>
    <col min="27" max="16384" width="12.625" style="291"/>
  </cols>
  <sheetData>
    <row r="1" spans="1:5" ht="15">
      <c r="A1" s="442" t="s">
        <v>317</v>
      </c>
      <c r="B1" s="442"/>
      <c r="C1" s="442"/>
      <c r="D1" s="442"/>
      <c r="E1" s="442"/>
    </row>
    <row r="2" spans="1:5" ht="13.9" customHeight="1">
      <c r="A2" s="440" t="s">
        <v>304</v>
      </c>
      <c r="B2" s="440"/>
      <c r="C2" s="440"/>
      <c r="D2" s="440"/>
      <c r="E2" s="440"/>
    </row>
    <row r="3" spans="1:5" ht="13.9" customHeight="1">
      <c r="A3" s="440" t="str">
        <f>'Автомат. ввод'!N10</f>
        <v>МКОУ " СовхознаяСОШ"</v>
      </c>
      <c r="B3" s="440"/>
      <c r="C3" s="440"/>
      <c r="D3" s="440"/>
      <c r="E3" s="440"/>
    </row>
    <row r="4" spans="1:5" ht="18.75">
      <c r="A4" s="136"/>
      <c r="B4" s="266" t="s">
        <v>397</v>
      </c>
      <c r="C4" s="136"/>
      <c r="D4" s="217">
        <v>10</v>
      </c>
      <c r="E4" s="218" t="s">
        <v>431</v>
      </c>
    </row>
    <row r="5" spans="1:5" ht="15">
      <c r="A5" s="137" t="s">
        <v>305</v>
      </c>
      <c r="B5" s="137" t="s">
        <v>68</v>
      </c>
      <c r="C5" s="137" t="s">
        <v>132</v>
      </c>
      <c r="D5" s="137" t="s">
        <v>306</v>
      </c>
      <c r="E5" s="137" t="s">
        <v>307</v>
      </c>
    </row>
    <row r="6" spans="1:5" ht="15">
      <c r="A6" s="137">
        <v>1</v>
      </c>
      <c r="B6" s="143" t="s">
        <v>95</v>
      </c>
      <c r="C6" s="152">
        <v>11.435</v>
      </c>
      <c r="D6" s="137">
        <f>VLOOKUP(D4,Фактически_присутствующих,3,FALSE)</f>
        <v>42</v>
      </c>
      <c r="E6" s="141">
        <f t="shared" ref="E6:E11" si="0">C6*D6</f>
        <v>480.27000000000004</v>
      </c>
    </row>
    <row r="7" spans="1:5" ht="15">
      <c r="A7" s="137">
        <v>2</v>
      </c>
      <c r="B7" s="143" t="s">
        <v>120</v>
      </c>
      <c r="C7" s="152">
        <v>16.024999999999999</v>
      </c>
      <c r="D7" s="137">
        <f>D6</f>
        <v>42</v>
      </c>
      <c r="E7" s="141">
        <f t="shared" si="0"/>
        <v>673.05</v>
      </c>
    </row>
    <row r="8" spans="1:5" ht="15">
      <c r="A8" s="137">
        <v>3</v>
      </c>
      <c r="B8" s="143" t="s">
        <v>97</v>
      </c>
      <c r="C8" s="152">
        <v>2.74</v>
      </c>
      <c r="D8" s="137">
        <f>D6</f>
        <v>42</v>
      </c>
      <c r="E8" s="141">
        <f t="shared" si="0"/>
        <v>115.08000000000001</v>
      </c>
    </row>
    <row r="9" spans="1:5" ht="15">
      <c r="A9" s="137">
        <v>4</v>
      </c>
      <c r="B9" s="143" t="s">
        <v>61</v>
      </c>
      <c r="C9" s="152">
        <v>2.4</v>
      </c>
      <c r="D9" s="137">
        <f>D6</f>
        <v>42</v>
      </c>
      <c r="E9" s="141">
        <f t="shared" si="0"/>
        <v>100.8</v>
      </c>
    </row>
    <row r="10" spans="1:5" ht="15">
      <c r="A10" s="137">
        <v>5</v>
      </c>
      <c r="B10" s="143" t="s">
        <v>145</v>
      </c>
      <c r="C10" s="152">
        <v>22.4</v>
      </c>
      <c r="D10" s="137">
        <f>D6</f>
        <v>42</v>
      </c>
      <c r="E10" s="141">
        <f t="shared" si="0"/>
        <v>940.8</v>
      </c>
    </row>
    <row r="11" spans="1:5" ht="15">
      <c r="A11" s="137">
        <v>6</v>
      </c>
      <c r="B11" s="143" t="s">
        <v>99</v>
      </c>
      <c r="C11" s="152">
        <v>6</v>
      </c>
      <c r="D11" s="137">
        <f>D6</f>
        <v>42</v>
      </c>
      <c r="E11" s="141">
        <f t="shared" si="0"/>
        <v>252</v>
      </c>
    </row>
    <row r="12" spans="1:5" ht="13.9" hidden="1" customHeight="1">
      <c r="A12" s="137">
        <v>7</v>
      </c>
      <c r="B12" s="155"/>
      <c r="C12" s="147"/>
      <c r="D12" s="137"/>
      <c r="E12" s="141"/>
    </row>
    <row r="13" spans="1:5" ht="13.9" hidden="1" customHeight="1">
      <c r="A13" s="137">
        <v>8</v>
      </c>
      <c r="B13" s="146"/>
      <c r="C13" s="147"/>
      <c r="D13" s="137"/>
      <c r="E13" s="141"/>
    </row>
    <row r="14" spans="1:5" ht="15">
      <c r="A14" s="137">
        <v>9</v>
      </c>
      <c r="B14" s="148"/>
      <c r="C14" s="147"/>
      <c r="D14" s="149"/>
      <c r="E14" s="147"/>
    </row>
    <row r="15" spans="1:5" ht="15">
      <c r="A15" s="137">
        <v>10</v>
      </c>
      <c r="B15" s="148" t="s">
        <v>308</v>
      </c>
      <c r="C15" s="147">
        <f>SUM(C6:C14)</f>
        <v>61</v>
      </c>
      <c r="D15" s="149"/>
      <c r="E15" s="147">
        <f>SUM(E6:E14)</f>
        <v>2562</v>
      </c>
    </row>
    <row r="16" spans="1:5" ht="18.75">
      <c r="A16" s="441" t="s">
        <v>400</v>
      </c>
      <c r="B16" s="441"/>
      <c r="C16" s="441"/>
      <c r="D16" s="441"/>
      <c r="E16" s="441"/>
    </row>
    <row r="17" spans="1:5" ht="15">
      <c r="A17" s="137" t="s">
        <v>305</v>
      </c>
      <c r="B17" s="137" t="s">
        <v>68</v>
      </c>
      <c r="C17" s="137" t="s">
        <v>132</v>
      </c>
      <c r="D17" s="137" t="s">
        <v>306</v>
      </c>
      <c r="E17" s="137" t="s">
        <v>307</v>
      </c>
    </row>
    <row r="18" spans="1:5" ht="15">
      <c r="A18" s="137">
        <v>11</v>
      </c>
      <c r="B18" s="143" t="s">
        <v>383</v>
      </c>
      <c r="C18" s="152">
        <v>28.442799999999998</v>
      </c>
      <c r="D18" s="137">
        <f>VLOOKUP(D4,завтрак_факт,3,FALSE)</f>
        <v>90</v>
      </c>
      <c r="E18" s="141">
        <f t="shared" ref="E18:E23" si="1">C18*D18</f>
        <v>2559.8519999999999</v>
      </c>
    </row>
    <row r="19" spans="1:5" ht="15">
      <c r="A19" s="137">
        <v>12</v>
      </c>
      <c r="B19" s="143" t="s">
        <v>384</v>
      </c>
      <c r="C19" s="152">
        <v>6.9420000000000002</v>
      </c>
      <c r="D19" s="137">
        <f>D18</f>
        <v>90</v>
      </c>
      <c r="E19" s="141">
        <f t="shared" si="1"/>
        <v>624.78</v>
      </c>
    </row>
    <row r="20" spans="1:5" ht="15">
      <c r="A20" s="137">
        <v>13</v>
      </c>
      <c r="B20" s="143" t="s">
        <v>363</v>
      </c>
      <c r="C20" s="152">
        <v>1.2152000000000001</v>
      </c>
      <c r="D20" s="137">
        <f>D18</f>
        <v>90</v>
      </c>
      <c r="E20" s="141">
        <f t="shared" si="1"/>
        <v>109.36800000000001</v>
      </c>
    </row>
    <row r="21" spans="1:5" ht="15">
      <c r="A21" s="137">
        <v>14</v>
      </c>
      <c r="B21" s="143" t="s">
        <v>61</v>
      </c>
      <c r="C21" s="152">
        <v>2.4</v>
      </c>
      <c r="D21" s="137">
        <f>D18</f>
        <v>90</v>
      </c>
      <c r="E21" s="141">
        <f t="shared" si="1"/>
        <v>216</v>
      </c>
    </row>
    <row r="22" spans="1:5" ht="15">
      <c r="A22" s="137">
        <v>15</v>
      </c>
      <c r="B22" s="143" t="s">
        <v>385</v>
      </c>
      <c r="C22" s="152">
        <v>16</v>
      </c>
      <c r="D22" s="137">
        <f>D18</f>
        <v>90</v>
      </c>
      <c r="E22" s="141">
        <f t="shared" si="1"/>
        <v>1440</v>
      </c>
    </row>
    <row r="23" spans="1:5" ht="15">
      <c r="A23" s="137">
        <v>16</v>
      </c>
      <c r="B23" s="143" t="s">
        <v>373</v>
      </c>
      <c r="C23" s="152">
        <v>6</v>
      </c>
      <c r="D23" s="137">
        <f>D18</f>
        <v>90</v>
      </c>
      <c r="E23" s="141">
        <f t="shared" si="1"/>
        <v>540</v>
      </c>
    </row>
    <row r="24" spans="1:5" ht="13.9" hidden="1" customHeight="1">
      <c r="A24" s="137">
        <v>17</v>
      </c>
      <c r="B24" s="155"/>
      <c r="C24" s="147"/>
      <c r="D24" s="137"/>
      <c r="E24" s="141"/>
    </row>
    <row r="25" spans="1:5" ht="13.9" hidden="1" customHeight="1">
      <c r="A25" s="137">
        <v>18</v>
      </c>
      <c r="B25" s="146"/>
      <c r="C25" s="147"/>
      <c r="D25" s="137"/>
      <c r="E25" s="141"/>
    </row>
    <row r="26" spans="1:5" ht="15">
      <c r="A26" s="137">
        <v>19</v>
      </c>
      <c r="B26" s="148"/>
      <c r="C26" s="147"/>
      <c r="D26" s="149"/>
      <c r="E26" s="147"/>
    </row>
    <row r="27" spans="1:5" ht="15">
      <c r="A27" s="137">
        <v>20</v>
      </c>
      <c r="B27" s="148" t="s">
        <v>308</v>
      </c>
      <c r="C27" s="147">
        <f>SUM(C18:C26)</f>
        <v>61</v>
      </c>
      <c r="D27" s="149"/>
      <c r="E27" s="147">
        <f>SUM(E18:E26)</f>
        <v>5490</v>
      </c>
    </row>
    <row r="28" spans="1:5" ht="15">
      <c r="A28" s="220"/>
      <c r="B28" s="221"/>
      <c r="C28" s="222"/>
      <c r="D28" s="223"/>
      <c r="E28" s="222"/>
    </row>
    <row r="29" spans="1:5" ht="15">
      <c r="A29" s="136"/>
      <c r="B29" s="290" t="s">
        <v>309</v>
      </c>
      <c r="C29" s="439" t="s">
        <v>310</v>
      </c>
      <c r="D29" s="439"/>
      <c r="E29" s="439"/>
    </row>
    <row r="30" spans="1:5" ht="19.899999999999999" customHeight="1">
      <c r="A30" s="136"/>
      <c r="B30" s="192" t="str">
        <f>'Реестр 1'!B39</f>
        <v>МКОУ " СовхознаяСОШ"</v>
      </c>
      <c r="C30" s="433" t="s">
        <v>311</v>
      </c>
      <c r="D30" s="433"/>
      <c r="E30" s="433"/>
    </row>
    <row r="31" spans="1:5" ht="14.45" customHeight="1">
      <c r="B31" s="434" t="str">
        <f>'Реестр 1'!B40</f>
        <v xml:space="preserve">Утверждаю.
Директор школы 
___________(Магомедгаджиев М.Г.)
</v>
      </c>
      <c r="C31" s="433"/>
      <c r="D31" s="433"/>
      <c r="E31" s="433"/>
    </row>
    <row r="32" spans="1:5" ht="41.45" customHeight="1">
      <c r="B32" s="434"/>
      <c r="C32" s="433"/>
      <c r="D32" s="433"/>
      <c r="E32" s="433"/>
    </row>
    <row r="33" spans="2:8" ht="15" customHeight="1">
      <c r="B33" s="150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19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67</vt:i4>
      </vt:variant>
      <vt:variant>
        <vt:lpstr>Именованные диапазоны</vt:lpstr>
      </vt:variant>
      <vt:variant>
        <vt:i4>4</vt:i4>
      </vt:variant>
    </vt:vector>
  </HeadingPairs>
  <TitlesOfParts>
    <vt:vector size="71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25акт</vt:lpstr>
      <vt:lpstr>26акт</vt:lpstr>
      <vt:lpstr>27акт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User</cp:lastModifiedBy>
  <cp:lastPrinted>2021-03-21T08:26:16Z</cp:lastPrinted>
  <dcterms:created xsi:type="dcterms:W3CDTF">2006-09-28T05:33:49Z</dcterms:created>
  <dcterms:modified xsi:type="dcterms:W3CDTF">2021-03-26T11:01:41Z</dcterms:modified>
</cp:coreProperties>
</file>